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LIVEIRA\AI_PROJECT\"/>
    </mc:Choice>
  </mc:AlternateContent>
  <xr:revisionPtr revIDLastSave="0" documentId="13_ncr:1_{DFA3B675-C8A9-4F8E-9BB5-4BE09EB443B6}" xr6:coauthVersionLast="47" xr6:coauthVersionMax="47" xr10:uidLastSave="{00000000-0000-0000-0000-000000000000}"/>
  <bookViews>
    <workbookView xWindow="-120" yWindow="-120" windowWidth="29040" windowHeight="15840" xr2:uid="{FA5C7D95-1E17-4EF8-BD8C-49661E80947C}"/>
  </bookViews>
  <sheets>
    <sheet name="10x10" sheetId="1" r:id="rId1"/>
    <sheet name="25x25" sheetId="2" r:id="rId2"/>
    <sheet name="48x52" sheetId="4" r:id="rId3"/>
    <sheet name="50x50" sheetId="5" r:id="rId4"/>
    <sheet name="75x7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6" l="1"/>
  <c r="E72" i="6"/>
  <c r="D72" i="6"/>
  <c r="F72" i="5"/>
  <c r="D72" i="5"/>
  <c r="E69" i="2"/>
  <c r="D69" i="2"/>
  <c r="C69" i="2"/>
  <c r="E69" i="1"/>
  <c r="C69" i="1"/>
  <c r="D69" i="1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E64" i="4" s="1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E41" i="4" s="1"/>
  <c r="F29" i="4"/>
  <c r="F41" i="4" s="1"/>
  <c r="E29" i="4"/>
  <c r="F28" i="4"/>
  <c r="E28" i="4"/>
  <c r="F27" i="4"/>
  <c r="E27" i="4"/>
  <c r="F26" i="4"/>
  <c r="E26" i="4"/>
  <c r="F25" i="4"/>
  <c r="E25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F2" i="4"/>
  <c r="F18" i="4" s="1"/>
  <c r="E2" i="4"/>
  <c r="E18" i="4" s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F64" i="1" s="1"/>
  <c r="E50" i="1"/>
  <c r="E64" i="1" s="1"/>
  <c r="F49" i="1"/>
  <c r="E49" i="1"/>
  <c r="F48" i="1"/>
  <c r="E48" i="1"/>
  <c r="F47" i="1"/>
  <c r="E47" i="1"/>
  <c r="F46" i="1"/>
  <c r="F60" i="1" s="1"/>
  <c r="E46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F41" i="1" s="1"/>
  <c r="E28" i="1"/>
  <c r="E42" i="1" s="1"/>
  <c r="F27" i="1"/>
  <c r="E27" i="1"/>
  <c r="F26" i="1"/>
  <c r="E26" i="1"/>
  <c r="F25" i="1"/>
  <c r="E25" i="1"/>
  <c r="F24" i="1"/>
  <c r="F39" i="1" s="1"/>
  <c r="E24" i="1"/>
  <c r="E3" i="1"/>
  <c r="F3" i="1"/>
  <c r="F17" i="1" s="1"/>
  <c r="E4" i="1"/>
  <c r="F4" i="1"/>
  <c r="E5" i="1"/>
  <c r="F5" i="1"/>
  <c r="E6" i="1"/>
  <c r="F6" i="1"/>
  <c r="E7" i="1"/>
  <c r="F7" i="1"/>
  <c r="E8" i="1"/>
  <c r="F8" i="1"/>
  <c r="E9" i="1"/>
  <c r="F9" i="1"/>
  <c r="E10" i="1"/>
  <c r="E20" i="1" s="1"/>
  <c r="F10" i="1"/>
  <c r="F20" i="1" s="1"/>
  <c r="E11" i="1"/>
  <c r="E19" i="1" s="1"/>
  <c r="F11" i="1"/>
  <c r="F19" i="1" s="1"/>
  <c r="E12" i="1"/>
  <c r="E18" i="1" s="1"/>
  <c r="F12" i="1"/>
  <c r="F18" i="1" s="1"/>
  <c r="E13" i="1"/>
  <c r="F13" i="1"/>
  <c r="E14" i="1"/>
  <c r="F14" i="1"/>
  <c r="E15" i="1"/>
  <c r="F15" i="1"/>
  <c r="F2" i="1"/>
  <c r="E2" i="1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F64" i="2" s="1"/>
  <c r="E49" i="2"/>
  <c r="E64" i="2" s="1"/>
  <c r="F48" i="2"/>
  <c r="E48" i="2"/>
  <c r="F47" i="2"/>
  <c r="E47" i="2"/>
  <c r="F46" i="2"/>
  <c r="E46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F41" i="2" s="1"/>
  <c r="E28" i="2"/>
  <c r="E41" i="2" s="1"/>
  <c r="F27" i="2"/>
  <c r="F42" i="2" s="1"/>
  <c r="E27" i="2"/>
  <c r="E42" i="2" s="1"/>
  <c r="F26" i="2"/>
  <c r="E26" i="2"/>
  <c r="F25" i="2"/>
  <c r="E25" i="2"/>
  <c r="F24" i="2"/>
  <c r="E24" i="2"/>
  <c r="E3" i="2"/>
  <c r="F3" i="2"/>
  <c r="F20" i="2" s="1"/>
  <c r="E4" i="2"/>
  <c r="E19" i="2" s="1"/>
  <c r="F4" i="2"/>
  <c r="E5" i="2"/>
  <c r="F5" i="2"/>
  <c r="E6" i="2"/>
  <c r="F6" i="2"/>
  <c r="E7" i="2"/>
  <c r="F7" i="2"/>
  <c r="E8" i="2"/>
  <c r="F8" i="2"/>
  <c r="E9" i="2"/>
  <c r="F9" i="2"/>
  <c r="F18" i="2" s="1"/>
  <c r="E10" i="2"/>
  <c r="F10" i="2"/>
  <c r="E11" i="2"/>
  <c r="F11" i="2"/>
  <c r="E12" i="2"/>
  <c r="F12" i="2"/>
  <c r="E13" i="2"/>
  <c r="F13" i="2"/>
  <c r="E14" i="2"/>
  <c r="F14" i="2"/>
  <c r="E15" i="2"/>
  <c r="F15" i="2"/>
  <c r="F2" i="2"/>
  <c r="E2" i="2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F64" i="5" s="1"/>
  <c r="E53" i="5"/>
  <c r="E67" i="5" s="1"/>
  <c r="F52" i="5"/>
  <c r="E52" i="5"/>
  <c r="F51" i="5"/>
  <c r="E51" i="5"/>
  <c r="F50" i="5"/>
  <c r="E50" i="5"/>
  <c r="F49" i="5"/>
  <c r="E49" i="5"/>
  <c r="F48" i="5"/>
  <c r="E48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F41" i="5" s="1"/>
  <c r="E30" i="5"/>
  <c r="E42" i="5" s="1"/>
  <c r="F29" i="5"/>
  <c r="E29" i="5"/>
  <c r="F28" i="5"/>
  <c r="E28" i="5"/>
  <c r="F27" i="5"/>
  <c r="E27" i="5"/>
  <c r="F26" i="5"/>
  <c r="E26" i="5"/>
  <c r="F25" i="5"/>
  <c r="E25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F21" i="5" s="1"/>
  <c r="E12" i="5"/>
  <c r="E21" i="5" s="1"/>
  <c r="F12" i="5"/>
  <c r="E13" i="5"/>
  <c r="F13" i="5"/>
  <c r="E14" i="5"/>
  <c r="F14" i="5"/>
  <c r="E15" i="5"/>
  <c r="F15" i="5"/>
  <c r="E16" i="5"/>
  <c r="F16" i="5"/>
  <c r="F2" i="5"/>
  <c r="E2" i="5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E40" i="6" s="1"/>
  <c r="F24" i="6"/>
  <c r="E24" i="6"/>
  <c r="F23" i="6"/>
  <c r="E23" i="6"/>
  <c r="E3" i="6"/>
  <c r="F3" i="6"/>
  <c r="F17" i="6" s="1"/>
  <c r="E4" i="6"/>
  <c r="E18" i="6" s="1"/>
  <c r="F4" i="6"/>
  <c r="E5" i="6"/>
  <c r="F5" i="6"/>
  <c r="E6" i="6"/>
  <c r="F6" i="6"/>
  <c r="E7" i="6"/>
  <c r="F7" i="6"/>
  <c r="F18" i="6" s="1"/>
  <c r="E8" i="6"/>
  <c r="E17" i="6" s="1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F2" i="6"/>
  <c r="E2" i="6"/>
  <c r="F61" i="6"/>
  <c r="E61" i="6"/>
  <c r="F37" i="6"/>
  <c r="F40" i="6"/>
  <c r="E19" i="6"/>
  <c r="F19" i="6"/>
  <c r="F61" i="1"/>
  <c r="E60" i="1"/>
  <c r="F40" i="1"/>
  <c r="E39" i="1"/>
  <c r="E17" i="1"/>
  <c r="G61" i="6"/>
  <c r="G60" i="6"/>
  <c r="G59" i="6"/>
  <c r="G58" i="6"/>
  <c r="G57" i="6"/>
  <c r="G40" i="6"/>
  <c r="G39" i="6"/>
  <c r="G38" i="6"/>
  <c r="G37" i="6"/>
  <c r="G36" i="6"/>
  <c r="G19" i="6"/>
  <c r="G18" i="6"/>
  <c r="G17" i="6"/>
  <c r="G16" i="6"/>
  <c r="G15" i="6"/>
  <c r="C16" i="1"/>
  <c r="D16" i="1"/>
  <c r="G16" i="1"/>
  <c r="H16" i="1"/>
  <c r="H61" i="6"/>
  <c r="D61" i="6"/>
  <c r="C61" i="6"/>
  <c r="H60" i="6"/>
  <c r="D60" i="6"/>
  <c r="C60" i="6"/>
  <c r="H59" i="6"/>
  <c r="D59" i="6"/>
  <c r="C59" i="6"/>
  <c r="H58" i="6"/>
  <c r="D58" i="6"/>
  <c r="C58" i="6"/>
  <c r="H57" i="6"/>
  <c r="D57" i="6"/>
  <c r="C57" i="6"/>
  <c r="H40" i="6"/>
  <c r="D40" i="6"/>
  <c r="C40" i="6"/>
  <c r="H39" i="6"/>
  <c r="D39" i="6"/>
  <c r="C39" i="6"/>
  <c r="H38" i="6"/>
  <c r="D38" i="6"/>
  <c r="C38" i="6"/>
  <c r="H37" i="6"/>
  <c r="D37" i="6"/>
  <c r="C37" i="6"/>
  <c r="H36" i="6"/>
  <c r="D36" i="6"/>
  <c r="C36" i="6"/>
  <c r="H19" i="6"/>
  <c r="D19" i="6"/>
  <c r="C19" i="6"/>
  <c r="H18" i="6"/>
  <c r="D18" i="6"/>
  <c r="C18" i="6"/>
  <c r="H17" i="6"/>
  <c r="D17" i="6"/>
  <c r="C17" i="6"/>
  <c r="H16" i="6"/>
  <c r="D16" i="6"/>
  <c r="C16" i="6"/>
  <c r="H15" i="6"/>
  <c r="D15" i="6"/>
  <c r="C15" i="6"/>
  <c r="D21" i="5"/>
  <c r="G21" i="5"/>
  <c r="H21" i="5"/>
  <c r="C21" i="5"/>
  <c r="D20" i="5"/>
  <c r="G20" i="5"/>
  <c r="H20" i="5"/>
  <c r="C20" i="5"/>
  <c r="D19" i="5"/>
  <c r="G19" i="5"/>
  <c r="H19" i="5"/>
  <c r="C19" i="5"/>
  <c r="D18" i="5"/>
  <c r="G18" i="5"/>
  <c r="H18" i="5"/>
  <c r="C18" i="5"/>
  <c r="D17" i="5"/>
  <c r="G17" i="5"/>
  <c r="H17" i="5"/>
  <c r="C17" i="5"/>
  <c r="D67" i="5"/>
  <c r="G67" i="5"/>
  <c r="H67" i="5"/>
  <c r="C67" i="5"/>
  <c r="D66" i="5"/>
  <c r="G66" i="5"/>
  <c r="H66" i="5"/>
  <c r="C66" i="5"/>
  <c r="D65" i="5"/>
  <c r="G65" i="5"/>
  <c r="H65" i="5"/>
  <c r="C65" i="5"/>
  <c r="D64" i="5"/>
  <c r="G64" i="5"/>
  <c r="H64" i="5"/>
  <c r="C64" i="5"/>
  <c r="D63" i="5"/>
  <c r="G63" i="5"/>
  <c r="H63" i="5"/>
  <c r="C63" i="5"/>
  <c r="H44" i="5"/>
  <c r="G44" i="5"/>
  <c r="D44" i="5"/>
  <c r="C44" i="5"/>
  <c r="H43" i="5"/>
  <c r="G43" i="5"/>
  <c r="D43" i="5"/>
  <c r="C43" i="5"/>
  <c r="H42" i="5"/>
  <c r="G42" i="5"/>
  <c r="D42" i="5"/>
  <c r="C42" i="5"/>
  <c r="H41" i="5"/>
  <c r="G41" i="5"/>
  <c r="D41" i="5"/>
  <c r="C41" i="5"/>
  <c r="H40" i="5"/>
  <c r="G40" i="5"/>
  <c r="D40" i="5"/>
  <c r="C40" i="5"/>
  <c r="H67" i="4"/>
  <c r="G67" i="4"/>
  <c r="D67" i="4"/>
  <c r="C67" i="4"/>
  <c r="H66" i="4"/>
  <c r="G66" i="4"/>
  <c r="D66" i="4"/>
  <c r="C66" i="4"/>
  <c r="H65" i="4"/>
  <c r="G65" i="4"/>
  <c r="D65" i="4"/>
  <c r="C65" i="4"/>
  <c r="H64" i="4"/>
  <c r="G64" i="4"/>
  <c r="D64" i="4"/>
  <c r="C64" i="4"/>
  <c r="H63" i="4"/>
  <c r="G63" i="4"/>
  <c r="D63" i="4"/>
  <c r="C63" i="4"/>
  <c r="H44" i="4"/>
  <c r="G44" i="4"/>
  <c r="D44" i="4"/>
  <c r="C44" i="4"/>
  <c r="H43" i="4"/>
  <c r="G43" i="4"/>
  <c r="D43" i="4"/>
  <c r="C43" i="4"/>
  <c r="H42" i="4"/>
  <c r="G42" i="4"/>
  <c r="D42" i="4"/>
  <c r="C42" i="4"/>
  <c r="H41" i="4"/>
  <c r="G41" i="4"/>
  <c r="D41" i="4"/>
  <c r="C41" i="4"/>
  <c r="H40" i="4"/>
  <c r="G40" i="4"/>
  <c r="D40" i="4"/>
  <c r="C40" i="4"/>
  <c r="H21" i="4"/>
  <c r="G21" i="4"/>
  <c r="D21" i="4"/>
  <c r="C21" i="4"/>
  <c r="H20" i="4"/>
  <c r="G20" i="4"/>
  <c r="D20" i="4"/>
  <c r="C20" i="4"/>
  <c r="H19" i="4"/>
  <c r="G19" i="4"/>
  <c r="D19" i="4"/>
  <c r="C19" i="4"/>
  <c r="H18" i="4"/>
  <c r="G18" i="4"/>
  <c r="D18" i="4"/>
  <c r="C18" i="4"/>
  <c r="H17" i="4"/>
  <c r="G17" i="4"/>
  <c r="D17" i="4"/>
  <c r="C17" i="4"/>
  <c r="D42" i="2"/>
  <c r="G42" i="2"/>
  <c r="H42" i="2"/>
  <c r="C42" i="2"/>
  <c r="D41" i="2"/>
  <c r="G41" i="2"/>
  <c r="H41" i="2"/>
  <c r="C41" i="2"/>
  <c r="D40" i="2"/>
  <c r="G40" i="2"/>
  <c r="H40" i="2"/>
  <c r="C40" i="2"/>
  <c r="D39" i="2"/>
  <c r="G39" i="2"/>
  <c r="H39" i="2"/>
  <c r="C39" i="2"/>
  <c r="D38" i="2"/>
  <c r="G38" i="2"/>
  <c r="H38" i="2"/>
  <c r="C38" i="2"/>
  <c r="D20" i="2"/>
  <c r="G20" i="2"/>
  <c r="H20" i="2"/>
  <c r="C20" i="2"/>
  <c r="D19" i="2"/>
  <c r="G19" i="2"/>
  <c r="H19" i="2"/>
  <c r="C19" i="2"/>
  <c r="D18" i="2"/>
  <c r="G18" i="2"/>
  <c r="H18" i="2"/>
  <c r="C18" i="2"/>
  <c r="D17" i="2"/>
  <c r="G17" i="2"/>
  <c r="H17" i="2"/>
  <c r="C17" i="2"/>
  <c r="D16" i="2"/>
  <c r="G16" i="2"/>
  <c r="H16" i="2"/>
  <c r="C16" i="2"/>
  <c r="D64" i="2"/>
  <c r="G64" i="2"/>
  <c r="H64" i="2"/>
  <c r="C64" i="2"/>
  <c r="D63" i="2"/>
  <c r="G63" i="2"/>
  <c r="H63" i="2"/>
  <c r="C63" i="2"/>
  <c r="D62" i="2"/>
  <c r="G62" i="2"/>
  <c r="H62" i="2"/>
  <c r="C62" i="2"/>
  <c r="D61" i="2"/>
  <c r="G61" i="2"/>
  <c r="H61" i="2"/>
  <c r="C61" i="2"/>
  <c r="D60" i="2"/>
  <c r="G60" i="2"/>
  <c r="H60" i="2"/>
  <c r="C60" i="2"/>
  <c r="H61" i="1"/>
  <c r="H60" i="1"/>
  <c r="G64" i="1"/>
  <c r="G63" i="1"/>
  <c r="G62" i="1"/>
  <c r="G61" i="1"/>
  <c r="G60" i="1"/>
  <c r="D64" i="1"/>
  <c r="D63" i="1"/>
  <c r="D62" i="1"/>
  <c r="D61" i="1"/>
  <c r="D60" i="1"/>
  <c r="C64" i="1"/>
  <c r="C63" i="1"/>
  <c r="C62" i="1"/>
  <c r="C61" i="1"/>
  <c r="C60" i="1"/>
  <c r="C38" i="1"/>
  <c r="H42" i="1"/>
  <c r="G42" i="1"/>
  <c r="D42" i="1"/>
  <c r="C42" i="1"/>
  <c r="H41" i="1"/>
  <c r="G41" i="1"/>
  <c r="D41" i="1"/>
  <c r="C41" i="1"/>
  <c r="H40" i="1"/>
  <c r="G40" i="1"/>
  <c r="D40" i="1"/>
  <c r="C40" i="1"/>
  <c r="H39" i="1"/>
  <c r="G39" i="1"/>
  <c r="D39" i="1"/>
  <c r="C39" i="1"/>
  <c r="H38" i="1"/>
  <c r="G38" i="1"/>
  <c r="D38" i="1"/>
  <c r="D20" i="1"/>
  <c r="G20" i="1"/>
  <c r="H20" i="1"/>
  <c r="D19" i="1"/>
  <c r="G19" i="1"/>
  <c r="H19" i="1"/>
  <c r="D17" i="1"/>
  <c r="G17" i="1"/>
  <c r="H17" i="1"/>
  <c r="D18" i="1"/>
  <c r="G18" i="1"/>
  <c r="H18" i="1"/>
  <c r="C20" i="1"/>
  <c r="C19" i="1"/>
  <c r="C18" i="1"/>
  <c r="C17" i="1"/>
  <c r="F65" i="4" l="1"/>
  <c r="E44" i="4"/>
  <c r="E67" i="4"/>
  <c r="E19" i="4"/>
  <c r="F63" i="4"/>
  <c r="E17" i="4"/>
  <c r="F19" i="4"/>
  <c r="F43" i="4"/>
  <c r="F20" i="4"/>
  <c r="E20" i="4"/>
  <c r="F17" i="4"/>
  <c r="F64" i="4"/>
  <c r="E21" i="4"/>
  <c r="F21" i="4"/>
  <c r="F63" i="1"/>
  <c r="E61" i="1"/>
  <c r="E62" i="1"/>
  <c r="E63" i="1"/>
  <c r="F62" i="1"/>
  <c r="E41" i="1"/>
  <c r="E40" i="1"/>
  <c r="F42" i="1"/>
  <c r="E20" i="2"/>
  <c r="E16" i="2"/>
  <c r="F66" i="4"/>
  <c r="F67" i="4"/>
  <c r="E65" i="4"/>
  <c r="E66" i="4"/>
  <c r="E63" i="4"/>
  <c r="F72" i="4" s="1"/>
  <c r="E40" i="4"/>
  <c r="F42" i="4"/>
  <c r="E42" i="4"/>
  <c r="E43" i="4"/>
  <c r="F44" i="4"/>
  <c r="F40" i="4"/>
  <c r="F67" i="5"/>
  <c r="F44" i="5"/>
  <c r="F18" i="5"/>
  <c r="F15" i="6"/>
  <c r="E15" i="6"/>
  <c r="F16" i="6"/>
  <c r="E16" i="6"/>
  <c r="F57" i="6"/>
  <c r="E58" i="6"/>
  <c r="E59" i="6"/>
  <c r="F59" i="6"/>
  <c r="E60" i="6"/>
  <c r="E57" i="6"/>
  <c r="F58" i="6"/>
  <c r="F60" i="6"/>
  <c r="E36" i="6"/>
  <c r="F36" i="6"/>
  <c r="E37" i="6"/>
  <c r="E38" i="6"/>
  <c r="E39" i="6"/>
  <c r="F39" i="6"/>
  <c r="F38" i="6"/>
  <c r="E17" i="5"/>
  <c r="E40" i="5"/>
  <c r="E72" i="5" s="1"/>
  <c r="E63" i="5"/>
  <c r="F17" i="5"/>
  <c r="F40" i="5"/>
  <c r="F63" i="5"/>
  <c r="E18" i="5"/>
  <c r="E41" i="5"/>
  <c r="E64" i="5"/>
  <c r="E19" i="5"/>
  <c r="E65" i="5"/>
  <c r="F19" i="5"/>
  <c r="F42" i="5"/>
  <c r="F65" i="5"/>
  <c r="E20" i="5"/>
  <c r="E43" i="5"/>
  <c r="E66" i="5"/>
  <c r="F20" i="5"/>
  <c r="F43" i="5"/>
  <c r="F66" i="5"/>
  <c r="E44" i="5"/>
  <c r="E60" i="2"/>
  <c r="F60" i="2"/>
  <c r="E61" i="2"/>
  <c r="F61" i="2"/>
  <c r="E39" i="2"/>
  <c r="E62" i="2"/>
  <c r="F39" i="2"/>
  <c r="F62" i="2"/>
  <c r="E17" i="2"/>
  <c r="E40" i="2"/>
  <c r="E63" i="2"/>
  <c r="F17" i="2"/>
  <c r="F40" i="2"/>
  <c r="F63" i="2"/>
  <c r="F19" i="2"/>
  <c r="E38" i="2"/>
  <c r="F38" i="2"/>
  <c r="F16" i="2"/>
  <c r="E18" i="2"/>
  <c r="E16" i="1"/>
  <c r="F38" i="1"/>
  <c r="E38" i="1"/>
  <c r="F16" i="1"/>
  <c r="H63" i="1"/>
  <c r="H62" i="1"/>
  <c r="H64" i="1" s="1"/>
  <c r="D72" i="4" l="1"/>
  <c r="E72" i="4"/>
</calcChain>
</file>

<file path=xl/sharedStrings.xml><?xml version="1.0" encoding="utf-8"?>
<sst xmlns="http://schemas.openxmlformats.org/spreadsheetml/2006/main" count="656" uniqueCount="93">
  <si>
    <t>Cost Robot to Product</t>
  </si>
  <si>
    <t>Cost Product to Output</t>
  </si>
  <si>
    <t>Execution Time Robot to Product</t>
  </si>
  <si>
    <t>Execution Time Product to Output</t>
  </si>
  <si>
    <t>Matrix Type</t>
  </si>
  <si>
    <t>Algoritm</t>
  </si>
  <si>
    <t>A*</t>
  </si>
  <si>
    <t>BFS</t>
  </si>
  <si>
    <t>MatrizRandom_10x10_HighDensity_1.txt</t>
  </si>
  <si>
    <t>MatrizRandom_10x10_HighDensity_2.txt</t>
  </si>
  <si>
    <t>MatrizRandom_10x10_HighDensity_3.txt</t>
  </si>
  <si>
    <t>MatrizRandom_10x10_HighDensity_4.txt</t>
  </si>
  <si>
    <t>MatrizRandom_10x10_HighDensity_5.txt</t>
  </si>
  <si>
    <t>MatrizRandom_10x10_Density_1.txt</t>
  </si>
  <si>
    <t>MatrizRandom_10x10_Density_2.txt</t>
  </si>
  <si>
    <t>MatrizRandom_10x10_Density_3.txt</t>
  </si>
  <si>
    <t>MatrizRandom_10x10_Density_4.txt</t>
  </si>
  <si>
    <t>MatrizRandom_10x10_Density_5.txt</t>
  </si>
  <si>
    <t>MatrizRandom_10x10_MediumDensity_1.txt</t>
  </si>
  <si>
    <t>MatrizRandom_10x10_MediumDensity_2.txt</t>
  </si>
  <si>
    <t>MatrizRandom_10x10_MediumDensity_4.txt</t>
  </si>
  <si>
    <t>MatrizRandom_10x10_MediumDensity_5.txt</t>
  </si>
  <si>
    <t>Media</t>
  </si>
  <si>
    <t>Mediana</t>
  </si>
  <si>
    <t>DesvioPadrão</t>
  </si>
  <si>
    <t>Metricas</t>
  </si>
  <si>
    <t>Maximo</t>
  </si>
  <si>
    <t>Minimo</t>
  </si>
  <si>
    <t>MatrizRandom_25x25_HighDensity_1.txt</t>
  </si>
  <si>
    <t>MatrizRandom_25x25_HighDensity_2.txt</t>
  </si>
  <si>
    <t>MatrizRandom_25x25_HighDensity_3.txt</t>
  </si>
  <si>
    <t>MatrizRandom_25x25_HighDensity_5.txt</t>
  </si>
  <si>
    <t>MatrizRandom_25x25_LowDensity_1.txt</t>
  </si>
  <si>
    <t>MatrizRandom_25x25_LowDensity_2.txt</t>
  </si>
  <si>
    <t>MatrizRandom_25x25_LowDensity_3.txt</t>
  </si>
  <si>
    <t>MatrizRandom_25x25_LowDensity_4.txt</t>
  </si>
  <si>
    <t>MatrizRandom_25x25_LowDensity_5.txt</t>
  </si>
  <si>
    <t>MatrizRandom_25x25_MediumDensity_1.txt</t>
  </si>
  <si>
    <t>MatrizRandom_25x25_MediumDensity_2.txt</t>
  </si>
  <si>
    <t>MatrizRandom_25x25_MediumDensity_3.txt</t>
  </si>
  <si>
    <t>MatrizRandom_25x25_MediumDensity_4.txt</t>
  </si>
  <si>
    <t>MatrizRandom_25x25_MediumDensity_5.txt</t>
  </si>
  <si>
    <t>MatrizRandom_48x52_HighDensity_1.txt</t>
  </si>
  <si>
    <t>MatrizRandom_48x52_HighDensity_2.txt</t>
  </si>
  <si>
    <t>MatrizRandom_48x52_HighDensity_3.txt</t>
  </si>
  <si>
    <t>MatrizRandom_48x52_HighDensity_4.txt</t>
  </si>
  <si>
    <t>MatrizRandom_48x52_HighDensity_5.txt</t>
  </si>
  <si>
    <t>MatrizRandom_48x52_LowDensity_1.txt</t>
  </si>
  <si>
    <t>MatrizRandom_48x52_LowDensity_2.txt</t>
  </si>
  <si>
    <t>MatrizRandom_48x52_LowDensity_3.txt</t>
  </si>
  <si>
    <t>MatrizRandom_48x52_LowDensity_4.txt</t>
  </si>
  <si>
    <t>MatrizRandom_48x52_LowDensity_5.txt</t>
  </si>
  <si>
    <t>MatrizRandom_48x52_MediumDensity_1.txt</t>
  </si>
  <si>
    <t>MatrizRandom_48x52_MediumDensity_2.txt</t>
  </si>
  <si>
    <t>MatrizRandom_48x52_MediumDensity_3.txt</t>
  </si>
  <si>
    <t>MatrizRandom_48x52_MediumDensity_4.txt</t>
  </si>
  <si>
    <t>MatrizRandom_48x52_MediumDensity_5.txt</t>
  </si>
  <si>
    <t>MatrizRandom_50x50_HighDensity_1.txt</t>
  </si>
  <si>
    <t>MatrizRandom_50x50_HighDensity_2.txt</t>
  </si>
  <si>
    <t>MatrizRandom_50x50_HighDensity_3.txt</t>
  </si>
  <si>
    <t>MatrizRandom_50x50_HighDensity_4.txt</t>
  </si>
  <si>
    <t>MatrizRandom_50x50_HighDensity_5.txt</t>
  </si>
  <si>
    <t>MatrizRandom_50x50_LowDensity_1.txt</t>
  </si>
  <si>
    <t>MatrizRandom_50x50_LowDensity_2.txt</t>
  </si>
  <si>
    <t>MatrizRandom_50x50_LowDensity_3.txt</t>
  </si>
  <si>
    <t>MatrizRandom_50x50_LowDensity_4.txt</t>
  </si>
  <si>
    <t>MatrizRandom_50x50_LowDensity_5.txt</t>
  </si>
  <si>
    <t>MatrizRandom_50x50_MediumDensity_1.txt</t>
  </si>
  <si>
    <t>MatrizRandom_50x50_MediumDensity_2.txt</t>
  </si>
  <si>
    <t>MatrizRandom_50x50_MediumDensity_3.txt</t>
  </si>
  <si>
    <t>MatrizRandom_50x50_MediumDensity_4.txt</t>
  </si>
  <si>
    <t>MatrizRandom_50x50_MediumDensity_5.txt</t>
  </si>
  <si>
    <t>MatrizRandom_75x75_HighDensity_1.txt</t>
  </si>
  <si>
    <t>MatrizRandom_75x75_HighDensity_2.txt</t>
  </si>
  <si>
    <t>MatrizRandom_75x75_HighDensity_3.txt</t>
  </si>
  <si>
    <t>MatrizRandom_75x75_LowDensity_1.txt</t>
  </si>
  <si>
    <t>MatrizRandom_75x75_LowDensity_2.txt</t>
  </si>
  <si>
    <t>MatrizRandom_75x75_LowDensity_3.txt</t>
  </si>
  <si>
    <t>MatrizRandom_75x75_LowDensity_4.txt</t>
  </si>
  <si>
    <t>MatrizRandom_75x75_LowDensity_5.txt</t>
  </si>
  <si>
    <t>MatrizRandom_75x75_MediumDensity_1.txt</t>
  </si>
  <si>
    <t>MatrizRandom_75x75_MediumDensity_2.txt</t>
  </si>
  <si>
    <t>MatrizRandom_75x75_MediumDensity_3.txt</t>
  </si>
  <si>
    <t>MatrizRandom_75x75_MediumDensity_4.txt</t>
  </si>
  <si>
    <t>MatrizRandom_75x75_MediumDensity_5.txt</t>
  </si>
  <si>
    <t>Cost Robot to Product (UniTempo* 0,01)</t>
  </si>
  <si>
    <t>Cost Robot to Product ((UniTempo* 0,01)</t>
  </si>
  <si>
    <t>Cost Product to Output  ((UniTempo* 0,01)</t>
  </si>
  <si>
    <t>Cost Robot to Product (UniTempo* 0,1)</t>
  </si>
  <si>
    <t>Cost Product to Output  ((UniTempo* 0,1)</t>
  </si>
  <si>
    <t>Cost Robot to Product ((UniTempo* 0,1)</t>
  </si>
  <si>
    <t>TempoTotal</t>
  </si>
  <si>
    <t>GreedySearch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</si>
</sst>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'10x10'!$C$2:$C$15</c:f>
              <c:numCache>
                <c:formatCode>General</c:formatCode>
                <c:ptCount val="14"/>
                <c:pt idx="0">
                  <c:v>22</c:v>
                </c:pt>
                <c:pt idx="1">
                  <c:v>18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17</c:v>
                </c:pt>
                <c:pt idx="6">
                  <c:v>9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15</c:v>
                </c:pt>
                <c:pt idx="12">
                  <c:v>14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0-41AD-81A2-86FFC256DD73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'10x10'!$C$24:$C$37</c:f>
              <c:numCache>
                <c:formatCode>General</c:formatCode>
                <c:ptCount val="14"/>
                <c:pt idx="0">
                  <c:v>23</c:v>
                </c:pt>
                <c:pt idx="1">
                  <c:v>19</c:v>
                </c:pt>
                <c:pt idx="2">
                  <c:v>8</c:v>
                </c:pt>
                <c:pt idx="3">
                  <c:v>11</c:v>
                </c:pt>
                <c:pt idx="4">
                  <c:v>23</c:v>
                </c:pt>
                <c:pt idx="5">
                  <c:v>15</c:v>
                </c:pt>
                <c:pt idx="6">
                  <c:v>8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50-41AD-81A2-86FFC256DD73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'10x10'!$C$46:$C$59</c:f>
              <c:numCache>
                <c:formatCode>General</c:formatCode>
                <c:ptCount val="14"/>
                <c:pt idx="0">
                  <c:v>20</c:v>
                </c:pt>
                <c:pt idx="1">
                  <c:v>16</c:v>
                </c:pt>
                <c:pt idx="2">
                  <c:v>8</c:v>
                </c:pt>
                <c:pt idx="3">
                  <c:v>11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50-41AD-81A2-86FFC256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'25x25'!$H$2:$H$15</c:f>
              <c:numCache>
                <c:formatCode>General</c:formatCode>
                <c:ptCount val="14"/>
                <c:pt idx="0">
                  <c:v>1.9850730895996089E-3</c:v>
                </c:pt>
                <c:pt idx="1">
                  <c:v>2.097845077514648E-3</c:v>
                </c:pt>
                <c:pt idx="2">
                  <c:v>2.0339488983154301E-3</c:v>
                </c:pt>
                <c:pt idx="3">
                  <c:v>1.0457038879394529E-3</c:v>
                </c:pt>
                <c:pt idx="4">
                  <c:v>0</c:v>
                </c:pt>
                <c:pt idx="5">
                  <c:v>1.881837844848633E-3</c:v>
                </c:pt>
                <c:pt idx="6">
                  <c:v>1.4119148254394529E-3</c:v>
                </c:pt>
                <c:pt idx="7">
                  <c:v>1.999139785766602E-3</c:v>
                </c:pt>
                <c:pt idx="8">
                  <c:v>7.8272819519042969E-4</c:v>
                </c:pt>
                <c:pt idx="9">
                  <c:v>6.4229965209960938E-4</c:v>
                </c:pt>
                <c:pt idx="10">
                  <c:v>9.46044921875E-4</c:v>
                </c:pt>
                <c:pt idx="11">
                  <c:v>5.4883956909179688E-4</c:v>
                </c:pt>
                <c:pt idx="12">
                  <c:v>1.5826225280761721E-3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3-4ACF-B36B-C6A240870DD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'25x25'!$H$24:$H$37</c:f>
              <c:numCache>
                <c:formatCode>General</c:formatCode>
                <c:ptCount val="14"/>
                <c:pt idx="0">
                  <c:v>9.9515914916992188E-4</c:v>
                </c:pt>
                <c:pt idx="1">
                  <c:v>1.0018348693847661E-3</c:v>
                </c:pt>
                <c:pt idx="2">
                  <c:v>2.0077228546142578E-3</c:v>
                </c:pt>
                <c:pt idx="3">
                  <c:v>1.507997512817383E-3</c:v>
                </c:pt>
                <c:pt idx="4">
                  <c:v>0</c:v>
                </c:pt>
                <c:pt idx="5">
                  <c:v>1.9288063049316409E-4</c:v>
                </c:pt>
                <c:pt idx="6">
                  <c:v>0</c:v>
                </c:pt>
                <c:pt idx="7">
                  <c:v>1.028776168823242E-3</c:v>
                </c:pt>
                <c:pt idx="8">
                  <c:v>0</c:v>
                </c:pt>
                <c:pt idx="9">
                  <c:v>4.1289329528808594E-3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9.7441673278808594E-4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ACF-B36B-C6A240870DD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'25x25'!$H$46:$H$59</c:f>
              <c:numCache>
                <c:formatCode>General</c:formatCode>
                <c:ptCount val="14"/>
                <c:pt idx="0">
                  <c:v>6.9229602813720703E-3</c:v>
                </c:pt>
                <c:pt idx="1">
                  <c:v>0</c:v>
                </c:pt>
                <c:pt idx="2">
                  <c:v>0</c:v>
                </c:pt>
                <c:pt idx="3">
                  <c:v>1.0011196136474609E-3</c:v>
                </c:pt>
                <c:pt idx="4">
                  <c:v>9.9802017211914063E-4</c:v>
                </c:pt>
                <c:pt idx="5">
                  <c:v>0</c:v>
                </c:pt>
                <c:pt idx="6">
                  <c:v>1.758337020874023E-3</c:v>
                </c:pt>
                <c:pt idx="7">
                  <c:v>8.1198215484619141E-3</c:v>
                </c:pt>
                <c:pt idx="8">
                  <c:v>9.9968910217285156E-4</c:v>
                </c:pt>
                <c:pt idx="9">
                  <c:v>9.9897384643554688E-4</c:v>
                </c:pt>
                <c:pt idx="10">
                  <c:v>1.0018348693847661E-3</c:v>
                </c:pt>
                <c:pt idx="11">
                  <c:v>0</c:v>
                </c:pt>
                <c:pt idx="12">
                  <c:v>9.5698833465576172E-3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3-4ACF-B36B-C6A24087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'25x25'!$E$2:$E$15</c:f>
              <c:numCache>
                <c:formatCode>General</c:formatCode>
                <c:ptCount val="14"/>
                <c:pt idx="0">
                  <c:v>2.6</c:v>
                </c:pt>
                <c:pt idx="1">
                  <c:v>3</c:v>
                </c:pt>
                <c:pt idx="2">
                  <c:v>1.6</c:v>
                </c:pt>
                <c:pt idx="3">
                  <c:v>5.9</c:v>
                </c:pt>
                <c:pt idx="4">
                  <c:v>4.5</c:v>
                </c:pt>
                <c:pt idx="5">
                  <c:v>3.7</c:v>
                </c:pt>
                <c:pt idx="6">
                  <c:v>3.8000000000000003</c:v>
                </c:pt>
                <c:pt idx="7">
                  <c:v>0.70000000000000007</c:v>
                </c:pt>
                <c:pt idx="8">
                  <c:v>4.3</c:v>
                </c:pt>
                <c:pt idx="9">
                  <c:v>4.8000000000000007</c:v>
                </c:pt>
                <c:pt idx="10">
                  <c:v>3.1</c:v>
                </c:pt>
                <c:pt idx="11">
                  <c:v>4.7</c:v>
                </c:pt>
                <c:pt idx="12">
                  <c:v>0.8</c:v>
                </c:pt>
                <c:pt idx="1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F-4D54-A1DF-A6CA4117C1F2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'25x25'!$E$24:$E$37</c:f>
              <c:numCache>
                <c:formatCode>General</c:formatCode>
                <c:ptCount val="14"/>
                <c:pt idx="0">
                  <c:v>2.5</c:v>
                </c:pt>
                <c:pt idx="1">
                  <c:v>3</c:v>
                </c:pt>
                <c:pt idx="2">
                  <c:v>2.2000000000000002</c:v>
                </c:pt>
                <c:pt idx="3">
                  <c:v>6.9</c:v>
                </c:pt>
                <c:pt idx="4">
                  <c:v>4.4000000000000004</c:v>
                </c:pt>
                <c:pt idx="5">
                  <c:v>4.3</c:v>
                </c:pt>
                <c:pt idx="6">
                  <c:v>4.3</c:v>
                </c:pt>
                <c:pt idx="7">
                  <c:v>0.70000000000000007</c:v>
                </c:pt>
                <c:pt idx="8">
                  <c:v>5.4</c:v>
                </c:pt>
                <c:pt idx="9">
                  <c:v>5</c:v>
                </c:pt>
                <c:pt idx="10">
                  <c:v>3.9000000000000004</c:v>
                </c:pt>
                <c:pt idx="11">
                  <c:v>5.4</c:v>
                </c:pt>
                <c:pt idx="12">
                  <c:v>1</c:v>
                </c:pt>
                <c:pt idx="13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F-4D54-A1DF-A6CA4117C1F2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'25x25'!$E$46:$E$59</c:f>
              <c:numCache>
                <c:formatCode>General</c:formatCode>
                <c:ptCount val="14"/>
                <c:pt idx="0">
                  <c:v>2.4000000000000004</c:v>
                </c:pt>
                <c:pt idx="1">
                  <c:v>2.6</c:v>
                </c:pt>
                <c:pt idx="2">
                  <c:v>1.6</c:v>
                </c:pt>
                <c:pt idx="3">
                  <c:v>5.6000000000000005</c:v>
                </c:pt>
                <c:pt idx="4">
                  <c:v>4.4000000000000004</c:v>
                </c:pt>
                <c:pt idx="5">
                  <c:v>3.7</c:v>
                </c:pt>
                <c:pt idx="6">
                  <c:v>3.9000000000000004</c:v>
                </c:pt>
                <c:pt idx="7">
                  <c:v>0.70000000000000007</c:v>
                </c:pt>
                <c:pt idx="8">
                  <c:v>4.3</c:v>
                </c:pt>
                <c:pt idx="9">
                  <c:v>4.8000000000000007</c:v>
                </c:pt>
                <c:pt idx="10">
                  <c:v>3.1</c:v>
                </c:pt>
                <c:pt idx="11">
                  <c:v>4.6000000000000005</c:v>
                </c:pt>
                <c:pt idx="12">
                  <c:v>0.8</c:v>
                </c:pt>
                <c:pt idx="13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F-4D54-A1DF-A6CA4117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'25x25'!$F$2:$F$15</c:f>
              <c:numCache>
                <c:formatCode>General</c:formatCode>
                <c:ptCount val="14"/>
                <c:pt idx="0">
                  <c:v>4.7</c:v>
                </c:pt>
                <c:pt idx="1">
                  <c:v>5.9</c:v>
                </c:pt>
                <c:pt idx="2">
                  <c:v>6.6000000000000005</c:v>
                </c:pt>
                <c:pt idx="3">
                  <c:v>1.4000000000000001</c:v>
                </c:pt>
                <c:pt idx="4">
                  <c:v>0.8</c:v>
                </c:pt>
                <c:pt idx="5">
                  <c:v>1.4000000000000001</c:v>
                </c:pt>
                <c:pt idx="6">
                  <c:v>1.6</c:v>
                </c:pt>
                <c:pt idx="7">
                  <c:v>4.7</c:v>
                </c:pt>
                <c:pt idx="8">
                  <c:v>1.2000000000000002</c:v>
                </c:pt>
                <c:pt idx="9">
                  <c:v>0.8</c:v>
                </c:pt>
                <c:pt idx="10">
                  <c:v>2.1</c:v>
                </c:pt>
                <c:pt idx="11">
                  <c:v>0.9</c:v>
                </c:pt>
                <c:pt idx="12">
                  <c:v>5.3000000000000007</c:v>
                </c:pt>
                <c:pt idx="13">
                  <c:v>4.1000000000000005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9-4EEE-B977-E97B004DDD05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'25x25'!$F$24:$F$37</c:f>
              <c:numCache>
                <c:formatCode>General</c:formatCode>
                <c:ptCount val="14"/>
                <c:pt idx="0">
                  <c:v>4.4000000000000004</c:v>
                </c:pt>
                <c:pt idx="1">
                  <c:v>6.7</c:v>
                </c:pt>
                <c:pt idx="2">
                  <c:v>7.7</c:v>
                </c:pt>
                <c:pt idx="3">
                  <c:v>1.3</c:v>
                </c:pt>
                <c:pt idx="4">
                  <c:v>0.8</c:v>
                </c:pt>
                <c:pt idx="5">
                  <c:v>1.4000000000000001</c:v>
                </c:pt>
                <c:pt idx="6">
                  <c:v>1.5</c:v>
                </c:pt>
                <c:pt idx="7">
                  <c:v>4.9000000000000004</c:v>
                </c:pt>
                <c:pt idx="8">
                  <c:v>1.2000000000000002</c:v>
                </c:pt>
                <c:pt idx="9">
                  <c:v>0.8</c:v>
                </c:pt>
                <c:pt idx="10">
                  <c:v>2.2000000000000002</c:v>
                </c:pt>
                <c:pt idx="11">
                  <c:v>0.9</c:v>
                </c:pt>
                <c:pt idx="12">
                  <c:v>4.9000000000000004</c:v>
                </c:pt>
                <c:pt idx="13">
                  <c:v>3.8000000000000003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9-4EEE-B977-E97B004DDD05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'25x25'!$F$46:$F$59</c:f>
              <c:numCache>
                <c:formatCode>General</c:formatCode>
                <c:ptCount val="14"/>
                <c:pt idx="0">
                  <c:v>4.4000000000000004</c:v>
                </c:pt>
                <c:pt idx="1">
                  <c:v>5.6000000000000005</c:v>
                </c:pt>
                <c:pt idx="2">
                  <c:v>5.9</c:v>
                </c:pt>
                <c:pt idx="3">
                  <c:v>1.3</c:v>
                </c:pt>
                <c:pt idx="4">
                  <c:v>0.8</c:v>
                </c:pt>
                <c:pt idx="5">
                  <c:v>1.4000000000000001</c:v>
                </c:pt>
                <c:pt idx="6">
                  <c:v>1.5</c:v>
                </c:pt>
                <c:pt idx="7">
                  <c:v>4.6000000000000005</c:v>
                </c:pt>
                <c:pt idx="8">
                  <c:v>1.2000000000000002</c:v>
                </c:pt>
                <c:pt idx="9">
                  <c:v>0.8</c:v>
                </c:pt>
                <c:pt idx="10">
                  <c:v>2.2000000000000002</c:v>
                </c:pt>
                <c:pt idx="11">
                  <c:v>0.9</c:v>
                </c:pt>
                <c:pt idx="12">
                  <c:v>4.7</c:v>
                </c:pt>
                <c:pt idx="1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9-4EEE-B977-E97B004D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'48x52'!$C$2:$C$16</c:f>
              <c:numCache>
                <c:formatCode>General</c:formatCode>
                <c:ptCount val="15"/>
                <c:pt idx="0">
                  <c:v>30</c:v>
                </c:pt>
                <c:pt idx="1">
                  <c:v>137</c:v>
                </c:pt>
                <c:pt idx="2">
                  <c:v>50</c:v>
                </c:pt>
                <c:pt idx="3">
                  <c:v>94</c:v>
                </c:pt>
                <c:pt idx="4">
                  <c:v>62</c:v>
                </c:pt>
                <c:pt idx="5">
                  <c:v>63</c:v>
                </c:pt>
                <c:pt idx="6">
                  <c:v>76</c:v>
                </c:pt>
                <c:pt idx="7">
                  <c:v>56</c:v>
                </c:pt>
                <c:pt idx="8">
                  <c:v>26</c:v>
                </c:pt>
                <c:pt idx="9">
                  <c:v>60</c:v>
                </c:pt>
                <c:pt idx="10">
                  <c:v>48</c:v>
                </c:pt>
                <c:pt idx="11">
                  <c:v>33</c:v>
                </c:pt>
                <c:pt idx="12">
                  <c:v>104</c:v>
                </c:pt>
                <c:pt idx="13">
                  <c:v>115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4744-BE38-6CF143F684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'48x52'!$C$25:$C$39</c:f>
              <c:numCache>
                <c:formatCode>General</c:formatCode>
                <c:ptCount val="15"/>
                <c:pt idx="0">
                  <c:v>28</c:v>
                </c:pt>
                <c:pt idx="1">
                  <c:v>181</c:v>
                </c:pt>
                <c:pt idx="2">
                  <c:v>68</c:v>
                </c:pt>
                <c:pt idx="3">
                  <c:v>117</c:v>
                </c:pt>
                <c:pt idx="4">
                  <c:v>65</c:v>
                </c:pt>
                <c:pt idx="5">
                  <c:v>69</c:v>
                </c:pt>
                <c:pt idx="6">
                  <c:v>76</c:v>
                </c:pt>
                <c:pt idx="7">
                  <c:v>67</c:v>
                </c:pt>
                <c:pt idx="8">
                  <c:v>32</c:v>
                </c:pt>
                <c:pt idx="9">
                  <c:v>74</c:v>
                </c:pt>
                <c:pt idx="10">
                  <c:v>61</c:v>
                </c:pt>
                <c:pt idx="11">
                  <c:v>31</c:v>
                </c:pt>
                <c:pt idx="12">
                  <c:v>125</c:v>
                </c:pt>
                <c:pt idx="13">
                  <c:v>130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2-4744-BE38-6CF143F684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'48x52'!$C$48:$C$62</c:f>
              <c:numCache>
                <c:formatCode>General</c:formatCode>
                <c:ptCount val="15"/>
                <c:pt idx="0">
                  <c:v>28</c:v>
                </c:pt>
                <c:pt idx="1">
                  <c:v>131</c:v>
                </c:pt>
                <c:pt idx="2">
                  <c:v>49</c:v>
                </c:pt>
                <c:pt idx="3">
                  <c:v>89</c:v>
                </c:pt>
                <c:pt idx="4">
                  <c:v>62</c:v>
                </c:pt>
                <c:pt idx="5">
                  <c:v>58</c:v>
                </c:pt>
                <c:pt idx="6">
                  <c:v>76</c:v>
                </c:pt>
                <c:pt idx="7">
                  <c:v>54</c:v>
                </c:pt>
                <c:pt idx="8">
                  <c:v>28</c:v>
                </c:pt>
                <c:pt idx="9">
                  <c:v>59</c:v>
                </c:pt>
                <c:pt idx="10">
                  <c:v>46</c:v>
                </c:pt>
                <c:pt idx="11">
                  <c:v>30</c:v>
                </c:pt>
                <c:pt idx="12">
                  <c:v>96</c:v>
                </c:pt>
                <c:pt idx="13">
                  <c:v>105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2-4744-BE38-6CF143F68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'48x52'!$D$2:$D$16</c:f>
              <c:numCache>
                <c:formatCode>General</c:formatCode>
                <c:ptCount val="15"/>
                <c:pt idx="0">
                  <c:v>122</c:v>
                </c:pt>
                <c:pt idx="1">
                  <c:v>92</c:v>
                </c:pt>
                <c:pt idx="2">
                  <c:v>83</c:v>
                </c:pt>
                <c:pt idx="3">
                  <c:v>46</c:v>
                </c:pt>
                <c:pt idx="4">
                  <c:v>87</c:v>
                </c:pt>
                <c:pt idx="5">
                  <c:v>49</c:v>
                </c:pt>
                <c:pt idx="6">
                  <c:v>32</c:v>
                </c:pt>
                <c:pt idx="7">
                  <c:v>57</c:v>
                </c:pt>
                <c:pt idx="8">
                  <c:v>82</c:v>
                </c:pt>
                <c:pt idx="9">
                  <c:v>48</c:v>
                </c:pt>
                <c:pt idx="10">
                  <c:v>70</c:v>
                </c:pt>
                <c:pt idx="11">
                  <c:v>91</c:v>
                </c:pt>
                <c:pt idx="12">
                  <c:v>19</c:v>
                </c:pt>
                <c:pt idx="13">
                  <c:v>7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4-4148-B6F9-55AD5C76C6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'48x52'!$D$25:$D$39</c:f>
              <c:numCache>
                <c:formatCode>General</c:formatCode>
                <c:ptCount val="15"/>
                <c:pt idx="0">
                  <c:v>155</c:v>
                </c:pt>
                <c:pt idx="1">
                  <c:v>93</c:v>
                </c:pt>
                <c:pt idx="2">
                  <c:v>86</c:v>
                </c:pt>
                <c:pt idx="3">
                  <c:v>54</c:v>
                </c:pt>
                <c:pt idx="4">
                  <c:v>135</c:v>
                </c:pt>
                <c:pt idx="5">
                  <c:v>45</c:v>
                </c:pt>
                <c:pt idx="6">
                  <c:v>34</c:v>
                </c:pt>
                <c:pt idx="7">
                  <c:v>55</c:v>
                </c:pt>
                <c:pt idx="8">
                  <c:v>88</c:v>
                </c:pt>
                <c:pt idx="9">
                  <c:v>44</c:v>
                </c:pt>
                <c:pt idx="10">
                  <c:v>79</c:v>
                </c:pt>
                <c:pt idx="11">
                  <c:v>95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4-4148-B6F9-55AD5C76C6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'48x52'!$D$48:$D$62</c:f>
              <c:numCache>
                <c:formatCode>General</c:formatCode>
                <c:ptCount val="15"/>
                <c:pt idx="0">
                  <c:v>106</c:v>
                </c:pt>
                <c:pt idx="1">
                  <c:v>87</c:v>
                </c:pt>
                <c:pt idx="2">
                  <c:v>78</c:v>
                </c:pt>
                <c:pt idx="3">
                  <c:v>44</c:v>
                </c:pt>
                <c:pt idx="4">
                  <c:v>85</c:v>
                </c:pt>
                <c:pt idx="5">
                  <c:v>45</c:v>
                </c:pt>
                <c:pt idx="6">
                  <c:v>31</c:v>
                </c:pt>
                <c:pt idx="7">
                  <c:v>53</c:v>
                </c:pt>
                <c:pt idx="8">
                  <c:v>79</c:v>
                </c:pt>
                <c:pt idx="9">
                  <c:v>44</c:v>
                </c:pt>
                <c:pt idx="10">
                  <c:v>66</c:v>
                </c:pt>
                <c:pt idx="11">
                  <c:v>84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4-4148-B6F9-55AD5C76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'48x52'!$G$2:$G$16</c:f>
              <c:numCache>
                <c:formatCode>General</c:formatCode>
                <c:ptCount val="15"/>
                <c:pt idx="0">
                  <c:v>6.1690807342529297E-3</c:v>
                </c:pt>
                <c:pt idx="1">
                  <c:v>5.9969425201416024E-3</c:v>
                </c:pt>
                <c:pt idx="2">
                  <c:v>1.9733905792236328E-3</c:v>
                </c:pt>
                <c:pt idx="3">
                  <c:v>5.2587985992431641E-3</c:v>
                </c:pt>
                <c:pt idx="4">
                  <c:v>1.25885009765625E-3</c:v>
                </c:pt>
                <c:pt idx="5">
                  <c:v>4.608154296875E-3</c:v>
                </c:pt>
                <c:pt idx="6">
                  <c:v>5.9652328491210938E-3</c:v>
                </c:pt>
                <c:pt idx="7">
                  <c:v>3.830194473266602E-3</c:v>
                </c:pt>
                <c:pt idx="8">
                  <c:v>1.2862682342529299E-3</c:v>
                </c:pt>
                <c:pt idx="9">
                  <c:v>8.0173015594482422E-3</c:v>
                </c:pt>
                <c:pt idx="10">
                  <c:v>5.1519870758056641E-3</c:v>
                </c:pt>
                <c:pt idx="11">
                  <c:v>1.006126403808594E-3</c:v>
                </c:pt>
                <c:pt idx="12">
                  <c:v>0</c:v>
                </c:pt>
                <c:pt idx="13">
                  <c:v>6.9928169250488281E-3</c:v>
                </c:pt>
                <c:pt idx="14">
                  <c:v>2.7103424072265621E-3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8-46F5-93BF-EE7D3975D3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'48x52'!$G$25:$G$39</c:f>
              <c:numCache>
                <c:formatCode>General</c:formatCode>
                <c:ptCount val="15"/>
                <c:pt idx="0">
                  <c:v>1.0280609130859379E-3</c:v>
                </c:pt>
                <c:pt idx="1">
                  <c:v>9.9987983703613281E-3</c:v>
                </c:pt>
                <c:pt idx="2">
                  <c:v>2.0315647125244141E-3</c:v>
                </c:pt>
                <c:pt idx="3">
                  <c:v>2.0661354064941411E-3</c:v>
                </c:pt>
                <c:pt idx="4">
                  <c:v>1.0278224945068359E-3</c:v>
                </c:pt>
                <c:pt idx="5">
                  <c:v>0</c:v>
                </c:pt>
                <c:pt idx="6">
                  <c:v>3.47900390625E-3</c:v>
                </c:pt>
                <c:pt idx="7">
                  <c:v>3.932952880859375E-3</c:v>
                </c:pt>
                <c:pt idx="8">
                  <c:v>9.7870826721191406E-4</c:v>
                </c:pt>
                <c:pt idx="9">
                  <c:v>3.3688545227050781E-3</c:v>
                </c:pt>
                <c:pt idx="10">
                  <c:v>2.0010471343994141E-3</c:v>
                </c:pt>
                <c:pt idx="11">
                  <c:v>9.9992752075195313E-4</c:v>
                </c:pt>
                <c:pt idx="12">
                  <c:v>3.0620098114013672E-3</c:v>
                </c:pt>
                <c:pt idx="13">
                  <c:v>4.14276123046875E-3</c:v>
                </c:pt>
                <c:pt idx="14">
                  <c:v>1.9664764404296879E-3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8-46F5-93BF-EE7D3975D36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'48x52'!$G$48:$G$62</c:f>
              <c:numCache>
                <c:formatCode>General</c:formatCode>
                <c:ptCount val="15"/>
                <c:pt idx="0">
                  <c:v>9.7584724426269531E-4</c:v>
                </c:pt>
                <c:pt idx="1">
                  <c:v>1.4199733734130859E-2</c:v>
                </c:pt>
                <c:pt idx="2">
                  <c:v>4.3199062347412109E-3</c:v>
                </c:pt>
                <c:pt idx="3">
                  <c:v>1.285648345947266E-2</c:v>
                </c:pt>
                <c:pt idx="4">
                  <c:v>2.5300979614257808E-3</c:v>
                </c:pt>
                <c:pt idx="5">
                  <c:v>9.7384452819824219E-3</c:v>
                </c:pt>
                <c:pt idx="6">
                  <c:v>4.0691852569580078E-2</c:v>
                </c:pt>
                <c:pt idx="7">
                  <c:v>1.230335235595703E-2</c:v>
                </c:pt>
                <c:pt idx="8">
                  <c:v>3.1342506408691411E-3</c:v>
                </c:pt>
                <c:pt idx="9">
                  <c:v>0</c:v>
                </c:pt>
                <c:pt idx="10">
                  <c:v>4.0171146392822274E-3</c:v>
                </c:pt>
                <c:pt idx="11">
                  <c:v>1.0473728179931641E-3</c:v>
                </c:pt>
                <c:pt idx="12">
                  <c:v>5.0984621047973633E-2</c:v>
                </c:pt>
                <c:pt idx="13">
                  <c:v>2.7059793472290039E-2</c:v>
                </c:pt>
                <c:pt idx="14">
                  <c:v>1.165342330932617E-2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8-46F5-93BF-EE7D3975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'48x52'!$H$2:$H$16</c:f>
              <c:numCache>
                <c:formatCode>General</c:formatCode>
                <c:ptCount val="15"/>
                <c:pt idx="0">
                  <c:v>4.9993991851806641E-3</c:v>
                </c:pt>
                <c:pt idx="1">
                  <c:v>3.0190944671630859E-3</c:v>
                </c:pt>
                <c:pt idx="2">
                  <c:v>3.6451816558837891E-3</c:v>
                </c:pt>
                <c:pt idx="3">
                  <c:v>3.0007362365722661E-3</c:v>
                </c:pt>
                <c:pt idx="4">
                  <c:v>3.9961338043212891E-3</c:v>
                </c:pt>
                <c:pt idx="5">
                  <c:v>6.6390037536621094E-3</c:v>
                </c:pt>
                <c:pt idx="6">
                  <c:v>2.9883384704589839E-3</c:v>
                </c:pt>
                <c:pt idx="7">
                  <c:v>4.5235157012939453E-3</c:v>
                </c:pt>
                <c:pt idx="8">
                  <c:v>9.22393798828125E-3</c:v>
                </c:pt>
                <c:pt idx="9">
                  <c:v>4.2636394500732422E-3</c:v>
                </c:pt>
                <c:pt idx="10">
                  <c:v>7.9028606414794922E-3</c:v>
                </c:pt>
                <c:pt idx="11">
                  <c:v>4.7924518585205078E-3</c:v>
                </c:pt>
                <c:pt idx="12">
                  <c:v>6.4597129821777344E-3</c:v>
                </c:pt>
                <c:pt idx="13">
                  <c:v>1.0015964508056641E-3</c:v>
                </c:pt>
                <c:pt idx="14">
                  <c:v>6.0000419616699219E-3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143-B855-228E484DF4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'48x52'!$H$25:$H$39</c:f>
              <c:numCache>
                <c:formatCode>General</c:formatCode>
                <c:ptCount val="15"/>
                <c:pt idx="0">
                  <c:v>4.1246414184570313E-4</c:v>
                </c:pt>
                <c:pt idx="1">
                  <c:v>2.5572776794433589E-3</c:v>
                </c:pt>
                <c:pt idx="2">
                  <c:v>1.0247230529785161E-3</c:v>
                </c:pt>
                <c:pt idx="3">
                  <c:v>0</c:v>
                </c:pt>
                <c:pt idx="4">
                  <c:v>2.9993057250976558E-3</c:v>
                </c:pt>
                <c:pt idx="5">
                  <c:v>0</c:v>
                </c:pt>
                <c:pt idx="6">
                  <c:v>8.7952613830566406E-4</c:v>
                </c:pt>
                <c:pt idx="7">
                  <c:v>1.6372203826904299E-3</c:v>
                </c:pt>
                <c:pt idx="8">
                  <c:v>2.9814243316650391E-3</c:v>
                </c:pt>
                <c:pt idx="9">
                  <c:v>2.0515918731689449E-3</c:v>
                </c:pt>
                <c:pt idx="10">
                  <c:v>2.0248889923095699E-3</c:v>
                </c:pt>
                <c:pt idx="11">
                  <c:v>1.9981861114501949E-3</c:v>
                </c:pt>
                <c:pt idx="12">
                  <c:v>8.5496902465820313E-4</c:v>
                </c:pt>
                <c:pt idx="13">
                  <c:v>0</c:v>
                </c:pt>
                <c:pt idx="14">
                  <c:v>2.6202201843261719E-4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6-4143-B855-228E484DF4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'48x52'!$H$48:$H$62</c:f>
              <c:numCache>
                <c:formatCode>General</c:formatCode>
                <c:ptCount val="15"/>
                <c:pt idx="0">
                  <c:v>2.1332979202270511E-2</c:v>
                </c:pt>
                <c:pt idx="1">
                  <c:v>2.7666091918945308E-3</c:v>
                </c:pt>
                <c:pt idx="2">
                  <c:v>7.7178478240966797E-3</c:v>
                </c:pt>
                <c:pt idx="3">
                  <c:v>2.9988288879394531E-3</c:v>
                </c:pt>
                <c:pt idx="4">
                  <c:v>1.403141021728516E-2</c:v>
                </c:pt>
                <c:pt idx="5">
                  <c:v>1.1239051818847661E-3</c:v>
                </c:pt>
                <c:pt idx="6">
                  <c:v>8.3353519439697266E-3</c:v>
                </c:pt>
                <c:pt idx="7">
                  <c:v>1.060914993286133E-2</c:v>
                </c:pt>
                <c:pt idx="8">
                  <c:v>5.9929370880126953E-2</c:v>
                </c:pt>
                <c:pt idx="9">
                  <c:v>4.0364265441894531E-3</c:v>
                </c:pt>
                <c:pt idx="10">
                  <c:v>6.5202713012695313E-3</c:v>
                </c:pt>
                <c:pt idx="11">
                  <c:v>2.476048469543457E-2</c:v>
                </c:pt>
                <c:pt idx="12">
                  <c:v>1.0104179382324221E-3</c:v>
                </c:pt>
                <c:pt idx="13">
                  <c:v>1.052618026733398E-3</c:v>
                </c:pt>
                <c:pt idx="14">
                  <c:v>3.3366680145263672E-3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6-4143-B855-228E484D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'48x52'!$E$2:$E$16</c:f>
              <c:numCache>
                <c:formatCode>General</c:formatCode>
                <c:ptCount val="15"/>
                <c:pt idx="0">
                  <c:v>3</c:v>
                </c:pt>
                <c:pt idx="1">
                  <c:v>13.700000000000001</c:v>
                </c:pt>
                <c:pt idx="2">
                  <c:v>5</c:v>
                </c:pt>
                <c:pt idx="3">
                  <c:v>9.4</c:v>
                </c:pt>
                <c:pt idx="4">
                  <c:v>6.2</c:v>
                </c:pt>
                <c:pt idx="5">
                  <c:v>6.3000000000000007</c:v>
                </c:pt>
                <c:pt idx="6">
                  <c:v>7.6000000000000005</c:v>
                </c:pt>
                <c:pt idx="7">
                  <c:v>5.6000000000000005</c:v>
                </c:pt>
                <c:pt idx="8">
                  <c:v>2.6</c:v>
                </c:pt>
                <c:pt idx="9">
                  <c:v>6</c:v>
                </c:pt>
                <c:pt idx="10">
                  <c:v>4.8000000000000007</c:v>
                </c:pt>
                <c:pt idx="11">
                  <c:v>3.3000000000000003</c:v>
                </c:pt>
                <c:pt idx="12">
                  <c:v>10.4</c:v>
                </c:pt>
                <c:pt idx="13">
                  <c:v>11.5</c:v>
                </c:pt>
                <c:pt idx="14">
                  <c:v>7.3000000000000007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1-4712-9312-2CB76B4E9B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'48x52'!$E$25:$E$39</c:f>
              <c:numCache>
                <c:formatCode>General</c:formatCode>
                <c:ptCount val="15"/>
                <c:pt idx="0">
                  <c:v>2.8000000000000003</c:v>
                </c:pt>
                <c:pt idx="1">
                  <c:v>18.100000000000001</c:v>
                </c:pt>
                <c:pt idx="2">
                  <c:v>6.8000000000000007</c:v>
                </c:pt>
                <c:pt idx="3">
                  <c:v>11.700000000000001</c:v>
                </c:pt>
                <c:pt idx="4">
                  <c:v>6.5</c:v>
                </c:pt>
                <c:pt idx="5">
                  <c:v>6.9</c:v>
                </c:pt>
                <c:pt idx="6">
                  <c:v>7.6000000000000005</c:v>
                </c:pt>
                <c:pt idx="7">
                  <c:v>6.7</c:v>
                </c:pt>
                <c:pt idx="8">
                  <c:v>3.2</c:v>
                </c:pt>
                <c:pt idx="9">
                  <c:v>7.4</c:v>
                </c:pt>
                <c:pt idx="10">
                  <c:v>6.1000000000000005</c:v>
                </c:pt>
                <c:pt idx="11">
                  <c:v>3.1</c:v>
                </c:pt>
                <c:pt idx="12">
                  <c:v>12.5</c:v>
                </c:pt>
                <c:pt idx="13">
                  <c:v>13</c:v>
                </c:pt>
                <c:pt idx="14">
                  <c:v>9.6000000000000014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1-4712-9312-2CB76B4E9B8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'48x52'!$E$48:$E$62</c:f>
              <c:numCache>
                <c:formatCode>General</c:formatCode>
                <c:ptCount val="15"/>
                <c:pt idx="0">
                  <c:v>2.8000000000000003</c:v>
                </c:pt>
                <c:pt idx="1">
                  <c:v>13.100000000000001</c:v>
                </c:pt>
                <c:pt idx="2">
                  <c:v>4.9000000000000004</c:v>
                </c:pt>
                <c:pt idx="3">
                  <c:v>8.9</c:v>
                </c:pt>
                <c:pt idx="4">
                  <c:v>6.2</c:v>
                </c:pt>
                <c:pt idx="5">
                  <c:v>5.8000000000000007</c:v>
                </c:pt>
                <c:pt idx="6">
                  <c:v>7.6000000000000005</c:v>
                </c:pt>
                <c:pt idx="7">
                  <c:v>5.4</c:v>
                </c:pt>
                <c:pt idx="8">
                  <c:v>2.8000000000000003</c:v>
                </c:pt>
                <c:pt idx="9">
                  <c:v>5.9</c:v>
                </c:pt>
                <c:pt idx="10">
                  <c:v>4.6000000000000005</c:v>
                </c:pt>
                <c:pt idx="11">
                  <c:v>3</c:v>
                </c:pt>
                <c:pt idx="12">
                  <c:v>9.6000000000000014</c:v>
                </c:pt>
                <c:pt idx="13">
                  <c:v>10.5</c:v>
                </c:pt>
                <c:pt idx="14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1-4712-9312-2CB76B4E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'48x52'!$F$2:$F$16</c:f>
              <c:numCache>
                <c:formatCode>General</c:formatCode>
                <c:ptCount val="15"/>
                <c:pt idx="0">
                  <c:v>12.200000000000001</c:v>
                </c:pt>
                <c:pt idx="1">
                  <c:v>9.2000000000000011</c:v>
                </c:pt>
                <c:pt idx="2">
                  <c:v>8.3000000000000007</c:v>
                </c:pt>
                <c:pt idx="3">
                  <c:v>4.6000000000000005</c:v>
                </c:pt>
                <c:pt idx="4">
                  <c:v>8.7000000000000011</c:v>
                </c:pt>
                <c:pt idx="5">
                  <c:v>4.9000000000000004</c:v>
                </c:pt>
                <c:pt idx="6">
                  <c:v>3.2</c:v>
                </c:pt>
                <c:pt idx="7">
                  <c:v>5.7</c:v>
                </c:pt>
                <c:pt idx="8">
                  <c:v>8.2000000000000011</c:v>
                </c:pt>
                <c:pt idx="9">
                  <c:v>4.8000000000000007</c:v>
                </c:pt>
                <c:pt idx="10">
                  <c:v>7</c:v>
                </c:pt>
                <c:pt idx="11">
                  <c:v>9.1</c:v>
                </c:pt>
                <c:pt idx="12">
                  <c:v>1.9000000000000001</c:v>
                </c:pt>
                <c:pt idx="13">
                  <c:v>0.70000000000000007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20B-A6CE-088CD3AB0C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'48x52'!$F$25:$F$39</c:f>
              <c:numCache>
                <c:formatCode>General</c:formatCode>
                <c:ptCount val="15"/>
                <c:pt idx="0">
                  <c:v>15.5</c:v>
                </c:pt>
                <c:pt idx="1">
                  <c:v>9.3000000000000007</c:v>
                </c:pt>
                <c:pt idx="2">
                  <c:v>8.6</c:v>
                </c:pt>
                <c:pt idx="3">
                  <c:v>5.4</c:v>
                </c:pt>
                <c:pt idx="4">
                  <c:v>13.5</c:v>
                </c:pt>
                <c:pt idx="5">
                  <c:v>4.5</c:v>
                </c:pt>
                <c:pt idx="6">
                  <c:v>3.4000000000000004</c:v>
                </c:pt>
                <c:pt idx="7">
                  <c:v>5.5</c:v>
                </c:pt>
                <c:pt idx="8">
                  <c:v>8.8000000000000007</c:v>
                </c:pt>
                <c:pt idx="9">
                  <c:v>4.4000000000000004</c:v>
                </c:pt>
                <c:pt idx="10">
                  <c:v>7.9</c:v>
                </c:pt>
                <c:pt idx="11">
                  <c:v>9.5</c:v>
                </c:pt>
                <c:pt idx="12">
                  <c:v>1.7000000000000002</c:v>
                </c:pt>
                <c:pt idx="13">
                  <c:v>0.70000000000000007</c:v>
                </c:pt>
                <c:pt idx="14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9-420B-A6CE-088CD3AB0CC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'48x52'!$F$48:$F$62</c:f>
              <c:numCache>
                <c:formatCode>General</c:formatCode>
                <c:ptCount val="15"/>
                <c:pt idx="0">
                  <c:v>10.600000000000001</c:v>
                </c:pt>
                <c:pt idx="1">
                  <c:v>8.7000000000000011</c:v>
                </c:pt>
                <c:pt idx="2">
                  <c:v>7.8000000000000007</c:v>
                </c:pt>
                <c:pt idx="3">
                  <c:v>4.4000000000000004</c:v>
                </c:pt>
                <c:pt idx="4">
                  <c:v>8.5</c:v>
                </c:pt>
                <c:pt idx="5">
                  <c:v>4.5</c:v>
                </c:pt>
                <c:pt idx="6">
                  <c:v>3.1</c:v>
                </c:pt>
                <c:pt idx="7">
                  <c:v>5.3000000000000007</c:v>
                </c:pt>
                <c:pt idx="8">
                  <c:v>7.9</c:v>
                </c:pt>
                <c:pt idx="9">
                  <c:v>4.4000000000000004</c:v>
                </c:pt>
                <c:pt idx="10">
                  <c:v>6.6000000000000005</c:v>
                </c:pt>
                <c:pt idx="11">
                  <c:v>8.4</c:v>
                </c:pt>
                <c:pt idx="12">
                  <c:v>1.7000000000000002</c:v>
                </c:pt>
                <c:pt idx="13">
                  <c:v>0.70000000000000007</c:v>
                </c:pt>
                <c:pt idx="14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9-420B-A6CE-088CD3AB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'50x50'!$C$2:$C$16</c:f>
              <c:numCache>
                <c:formatCode>General</c:formatCode>
                <c:ptCount val="15"/>
                <c:pt idx="0">
                  <c:v>110</c:v>
                </c:pt>
                <c:pt idx="1">
                  <c:v>78</c:v>
                </c:pt>
                <c:pt idx="2">
                  <c:v>22</c:v>
                </c:pt>
                <c:pt idx="3">
                  <c:v>113</c:v>
                </c:pt>
                <c:pt idx="4">
                  <c:v>42</c:v>
                </c:pt>
                <c:pt idx="5">
                  <c:v>68</c:v>
                </c:pt>
                <c:pt idx="6">
                  <c:v>51</c:v>
                </c:pt>
                <c:pt idx="7">
                  <c:v>18</c:v>
                </c:pt>
                <c:pt idx="8">
                  <c:v>33</c:v>
                </c:pt>
                <c:pt idx="9">
                  <c:v>46</c:v>
                </c:pt>
                <c:pt idx="10">
                  <c:v>87</c:v>
                </c:pt>
                <c:pt idx="11">
                  <c:v>75</c:v>
                </c:pt>
                <c:pt idx="12">
                  <c:v>52</c:v>
                </c:pt>
                <c:pt idx="13">
                  <c:v>105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41BB-8979-C19C6379FD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'50x50'!$C$25:$C$39</c:f>
              <c:numCache>
                <c:formatCode>General</c:formatCode>
                <c:ptCount val="15"/>
                <c:pt idx="0">
                  <c:v>183</c:v>
                </c:pt>
                <c:pt idx="1">
                  <c:v>88</c:v>
                </c:pt>
                <c:pt idx="2">
                  <c:v>27</c:v>
                </c:pt>
                <c:pt idx="3">
                  <c:v>130</c:v>
                </c:pt>
                <c:pt idx="4">
                  <c:v>47</c:v>
                </c:pt>
                <c:pt idx="5">
                  <c:v>74</c:v>
                </c:pt>
                <c:pt idx="6">
                  <c:v>49</c:v>
                </c:pt>
                <c:pt idx="7">
                  <c:v>16</c:v>
                </c:pt>
                <c:pt idx="8">
                  <c:v>31</c:v>
                </c:pt>
                <c:pt idx="9">
                  <c:v>46</c:v>
                </c:pt>
                <c:pt idx="10">
                  <c:v>104</c:v>
                </c:pt>
                <c:pt idx="11">
                  <c:v>87</c:v>
                </c:pt>
                <c:pt idx="12">
                  <c:v>63</c:v>
                </c:pt>
                <c:pt idx="13">
                  <c:v>121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E-41BB-8979-C19C6379FD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'50x50'!$C$48:$C$62</c:f>
              <c:numCache>
                <c:formatCode>General</c:formatCode>
                <c:ptCount val="15"/>
                <c:pt idx="0">
                  <c:v>99</c:v>
                </c:pt>
                <c:pt idx="1">
                  <c:v>76</c:v>
                </c:pt>
                <c:pt idx="2">
                  <c:v>21</c:v>
                </c:pt>
                <c:pt idx="3">
                  <c:v>106</c:v>
                </c:pt>
                <c:pt idx="4">
                  <c:v>40</c:v>
                </c:pt>
                <c:pt idx="5">
                  <c:v>64</c:v>
                </c:pt>
                <c:pt idx="6">
                  <c:v>44</c:v>
                </c:pt>
                <c:pt idx="7">
                  <c:v>16</c:v>
                </c:pt>
                <c:pt idx="8">
                  <c:v>31</c:v>
                </c:pt>
                <c:pt idx="9">
                  <c:v>44</c:v>
                </c:pt>
                <c:pt idx="10">
                  <c:v>73</c:v>
                </c:pt>
                <c:pt idx="11">
                  <c:v>69</c:v>
                </c:pt>
                <c:pt idx="12">
                  <c:v>46</c:v>
                </c:pt>
                <c:pt idx="13">
                  <c:v>99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E-41BB-8979-C19C6379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'10x10'!$D$2:$D$15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16</c:v>
                </c:pt>
                <c:pt idx="4">
                  <c:v>9</c:v>
                </c:pt>
                <c:pt idx="5">
                  <c:v>6</c:v>
                </c:pt>
                <c:pt idx="6">
                  <c:v>16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4-4644-BB08-850EACBAA0FA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'10x10'!$D$24:$D$37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4-4644-BB08-850EACBAA0FA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'10x10'!$D$46:$D$59</c:f>
              <c:numCache>
                <c:formatCode>General</c:formatCode>
                <c:ptCount val="14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4-4644-BB08-850EACBA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'50x50'!$D$2:$D$16</c:f>
              <c:numCache>
                <c:formatCode>General</c:formatCode>
                <c:ptCount val="15"/>
                <c:pt idx="0">
                  <c:v>25</c:v>
                </c:pt>
                <c:pt idx="1">
                  <c:v>95</c:v>
                </c:pt>
                <c:pt idx="2">
                  <c:v>122</c:v>
                </c:pt>
                <c:pt idx="3">
                  <c:v>88</c:v>
                </c:pt>
                <c:pt idx="4">
                  <c:v>88</c:v>
                </c:pt>
                <c:pt idx="5">
                  <c:v>46</c:v>
                </c:pt>
                <c:pt idx="6">
                  <c:v>59</c:v>
                </c:pt>
                <c:pt idx="7">
                  <c:v>90</c:v>
                </c:pt>
                <c:pt idx="8">
                  <c:v>83</c:v>
                </c:pt>
                <c:pt idx="9">
                  <c:v>68</c:v>
                </c:pt>
                <c:pt idx="10">
                  <c:v>45</c:v>
                </c:pt>
                <c:pt idx="11">
                  <c:v>45</c:v>
                </c:pt>
                <c:pt idx="12">
                  <c:v>76</c:v>
                </c:pt>
                <c:pt idx="13">
                  <c:v>21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C64-9D76-9884D07B45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'50x50'!$D$25:$D$39</c:f>
              <c:numCache>
                <c:formatCode>General</c:formatCode>
                <c:ptCount val="15"/>
                <c:pt idx="0">
                  <c:v>27</c:v>
                </c:pt>
                <c:pt idx="1">
                  <c:v>115</c:v>
                </c:pt>
                <c:pt idx="2">
                  <c:v>135</c:v>
                </c:pt>
                <c:pt idx="3">
                  <c:v>86</c:v>
                </c:pt>
                <c:pt idx="4">
                  <c:v>118</c:v>
                </c:pt>
                <c:pt idx="5">
                  <c:v>44</c:v>
                </c:pt>
                <c:pt idx="6">
                  <c:v>67</c:v>
                </c:pt>
                <c:pt idx="7">
                  <c:v>94</c:v>
                </c:pt>
                <c:pt idx="8">
                  <c:v>93</c:v>
                </c:pt>
                <c:pt idx="9">
                  <c:v>70</c:v>
                </c:pt>
                <c:pt idx="10">
                  <c:v>48</c:v>
                </c:pt>
                <c:pt idx="11">
                  <c:v>50</c:v>
                </c:pt>
                <c:pt idx="12">
                  <c:v>76</c:v>
                </c:pt>
                <c:pt idx="13">
                  <c:v>20</c:v>
                </c:pt>
                <c:pt idx="1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8-4C64-9D76-9884D07B45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'50x50'!$D$48:$D$62</c:f>
              <c:numCache>
                <c:formatCode>General</c:formatCode>
                <c:ptCount val="15"/>
                <c:pt idx="0">
                  <c:v>25</c:v>
                </c:pt>
                <c:pt idx="1">
                  <c:v>89</c:v>
                </c:pt>
                <c:pt idx="2">
                  <c:v>109</c:v>
                </c:pt>
                <c:pt idx="3">
                  <c:v>84</c:v>
                </c:pt>
                <c:pt idx="4">
                  <c:v>82</c:v>
                </c:pt>
                <c:pt idx="5">
                  <c:v>42</c:v>
                </c:pt>
                <c:pt idx="6">
                  <c:v>62</c:v>
                </c:pt>
                <c:pt idx="7">
                  <c:v>88</c:v>
                </c:pt>
                <c:pt idx="8">
                  <c:v>76</c:v>
                </c:pt>
                <c:pt idx="9">
                  <c:v>63</c:v>
                </c:pt>
                <c:pt idx="10">
                  <c:v>42</c:v>
                </c:pt>
                <c:pt idx="11">
                  <c:v>42</c:v>
                </c:pt>
                <c:pt idx="12">
                  <c:v>64</c:v>
                </c:pt>
                <c:pt idx="13">
                  <c:v>20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8-4C64-9D76-9884D07B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'50x50'!$G$2:$G$16</c:f>
              <c:numCache>
                <c:formatCode>General</c:formatCode>
                <c:ptCount val="15"/>
                <c:pt idx="0">
                  <c:v>3.8065910339355469E-3</c:v>
                </c:pt>
                <c:pt idx="1">
                  <c:v>4.9421787261962891E-3</c:v>
                </c:pt>
                <c:pt idx="2">
                  <c:v>9.9611282348632813E-4</c:v>
                </c:pt>
                <c:pt idx="3">
                  <c:v>6.3626766204833976E-3</c:v>
                </c:pt>
                <c:pt idx="4">
                  <c:v>1.6016960144042971E-3</c:v>
                </c:pt>
                <c:pt idx="5">
                  <c:v>3.9994716644287109E-3</c:v>
                </c:pt>
                <c:pt idx="6">
                  <c:v>1.026153564453125E-3</c:v>
                </c:pt>
                <c:pt idx="7">
                  <c:v>9.9897384643554688E-4</c:v>
                </c:pt>
                <c:pt idx="8">
                  <c:v>2.0909309387207031E-3</c:v>
                </c:pt>
                <c:pt idx="9">
                  <c:v>0</c:v>
                </c:pt>
                <c:pt idx="10">
                  <c:v>8.0478191375732422E-3</c:v>
                </c:pt>
                <c:pt idx="11">
                  <c:v>4.0056705474853524E-3</c:v>
                </c:pt>
                <c:pt idx="12">
                  <c:v>0</c:v>
                </c:pt>
                <c:pt idx="13">
                  <c:v>1.0515213012695311E-2</c:v>
                </c:pt>
                <c:pt idx="14">
                  <c:v>2.1378993988037109E-3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1-43C1-80D8-CDBCFA89ED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'50x50'!$G$25:$G$39</c:f>
              <c:numCache>
                <c:formatCode>General</c:formatCode>
                <c:ptCount val="15"/>
                <c:pt idx="0">
                  <c:v>6.4132213592529297E-3</c:v>
                </c:pt>
                <c:pt idx="1">
                  <c:v>1.998662948608398E-3</c:v>
                </c:pt>
                <c:pt idx="2">
                  <c:v>6.1202049255371094E-4</c:v>
                </c:pt>
                <c:pt idx="3">
                  <c:v>3.4136772155761719E-3</c:v>
                </c:pt>
                <c:pt idx="4">
                  <c:v>2.0079612731933589E-3</c:v>
                </c:pt>
                <c:pt idx="5">
                  <c:v>3.0047893524169922E-3</c:v>
                </c:pt>
                <c:pt idx="6">
                  <c:v>9.2768669128417969E-4</c:v>
                </c:pt>
                <c:pt idx="7">
                  <c:v>1.0027885437011721E-3</c:v>
                </c:pt>
                <c:pt idx="8">
                  <c:v>1.0001659393310549E-3</c:v>
                </c:pt>
                <c:pt idx="9">
                  <c:v>1.780509948730469E-3</c:v>
                </c:pt>
                <c:pt idx="10">
                  <c:v>3.0031204223632808E-3</c:v>
                </c:pt>
                <c:pt idx="11">
                  <c:v>0</c:v>
                </c:pt>
                <c:pt idx="12">
                  <c:v>1.4858245849609379E-3</c:v>
                </c:pt>
                <c:pt idx="13">
                  <c:v>3.5889148712158199E-3</c:v>
                </c:pt>
                <c:pt idx="14">
                  <c:v>2.025604248046875E-3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1-43C1-80D8-CDBCFA89ED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'50x50'!$G$48:$G$62</c:f>
              <c:numCache>
                <c:formatCode>General</c:formatCode>
                <c:ptCount val="15"/>
                <c:pt idx="0">
                  <c:v>1.367902755737305E-2</c:v>
                </c:pt>
                <c:pt idx="1">
                  <c:v>0</c:v>
                </c:pt>
                <c:pt idx="2">
                  <c:v>9.9945068359375E-4</c:v>
                </c:pt>
                <c:pt idx="3">
                  <c:v>7.411956787109375E-3</c:v>
                </c:pt>
                <c:pt idx="4">
                  <c:v>2.9993057250976558E-3</c:v>
                </c:pt>
                <c:pt idx="5">
                  <c:v>2.9103279113769531E-2</c:v>
                </c:pt>
                <c:pt idx="6">
                  <c:v>6.9978237152099609E-3</c:v>
                </c:pt>
                <c:pt idx="7">
                  <c:v>0</c:v>
                </c:pt>
                <c:pt idx="8">
                  <c:v>2.998590469360352E-3</c:v>
                </c:pt>
                <c:pt idx="9">
                  <c:v>4.9993991851806641E-3</c:v>
                </c:pt>
                <c:pt idx="10">
                  <c:v>2.0961284637451168E-2</c:v>
                </c:pt>
                <c:pt idx="11">
                  <c:v>1.2998104095458979E-2</c:v>
                </c:pt>
                <c:pt idx="12">
                  <c:v>6.8709850311279297E-3</c:v>
                </c:pt>
                <c:pt idx="13">
                  <c:v>5.2909135818481452E-2</c:v>
                </c:pt>
                <c:pt idx="14">
                  <c:v>1.1999368667602541E-2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1-43C1-80D8-CDBCFA89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'50x50'!$H$2:$H$16</c:f>
              <c:numCache>
                <c:formatCode>General</c:formatCode>
                <c:ptCount val="15"/>
                <c:pt idx="0">
                  <c:v>1.0015964508056641E-3</c:v>
                </c:pt>
                <c:pt idx="1">
                  <c:v>3.8816928863525391E-3</c:v>
                </c:pt>
                <c:pt idx="2">
                  <c:v>4.3919086456298828E-3</c:v>
                </c:pt>
                <c:pt idx="3">
                  <c:v>2.9988288879394531E-3</c:v>
                </c:pt>
                <c:pt idx="4">
                  <c:v>8.1126689910888672E-3</c:v>
                </c:pt>
                <c:pt idx="5">
                  <c:v>1.4405250549316411E-3</c:v>
                </c:pt>
                <c:pt idx="6">
                  <c:v>8.0516338348388672E-3</c:v>
                </c:pt>
                <c:pt idx="7">
                  <c:v>6.4496994018554688E-3</c:v>
                </c:pt>
                <c:pt idx="8">
                  <c:v>6.0002803802490226E-3</c:v>
                </c:pt>
                <c:pt idx="9">
                  <c:v>2.0170211791992192E-3</c:v>
                </c:pt>
                <c:pt idx="10">
                  <c:v>4.6637058258056641E-3</c:v>
                </c:pt>
                <c:pt idx="11">
                  <c:v>4.2273998260498047E-3</c:v>
                </c:pt>
                <c:pt idx="12">
                  <c:v>1.3703823089599609E-2</c:v>
                </c:pt>
                <c:pt idx="13">
                  <c:v>9.8466873168945313E-4</c:v>
                </c:pt>
                <c:pt idx="14">
                  <c:v>2.9063224792480469E-3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7-4692-B3D0-59F2A4A4A3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'50x50'!$H$25:$H$39</c:f>
              <c:numCache>
                <c:formatCode>General</c:formatCode>
                <c:ptCount val="15"/>
                <c:pt idx="0">
                  <c:v>1.3594627380371089E-3</c:v>
                </c:pt>
                <c:pt idx="1">
                  <c:v>1.2338161468505859E-3</c:v>
                </c:pt>
                <c:pt idx="2">
                  <c:v>3.2184123992919922E-3</c:v>
                </c:pt>
                <c:pt idx="3">
                  <c:v>0</c:v>
                </c:pt>
                <c:pt idx="4">
                  <c:v>2.0070075988769531E-3</c:v>
                </c:pt>
                <c:pt idx="5">
                  <c:v>2.1462440490722661E-3</c:v>
                </c:pt>
                <c:pt idx="6">
                  <c:v>3.5510063171386719E-3</c:v>
                </c:pt>
                <c:pt idx="7">
                  <c:v>3.9975643157958976E-3</c:v>
                </c:pt>
                <c:pt idx="8">
                  <c:v>2.0434856414794922E-3</c:v>
                </c:pt>
                <c:pt idx="9">
                  <c:v>0</c:v>
                </c:pt>
                <c:pt idx="10">
                  <c:v>1.9295215606689451E-3</c:v>
                </c:pt>
                <c:pt idx="11">
                  <c:v>0</c:v>
                </c:pt>
                <c:pt idx="12">
                  <c:v>2.228021621704102E-3</c:v>
                </c:pt>
                <c:pt idx="13">
                  <c:v>1.220941543579102E-3</c:v>
                </c:pt>
                <c:pt idx="14">
                  <c:v>2.1433830261230469E-3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7-4692-B3D0-59F2A4A4A3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'50x50'!$H$48:$H$62</c:f>
              <c:numCache>
                <c:formatCode>General</c:formatCode>
                <c:ptCount val="15"/>
                <c:pt idx="0">
                  <c:v>9.4723701477050781E-4</c:v>
                </c:pt>
                <c:pt idx="1">
                  <c:v>1.1641025543212891E-2</c:v>
                </c:pt>
                <c:pt idx="2">
                  <c:v>2.3168563842773441E-2</c:v>
                </c:pt>
                <c:pt idx="3">
                  <c:v>4.0857791900634774E-3</c:v>
                </c:pt>
                <c:pt idx="4">
                  <c:v>8.9995861053466797E-3</c:v>
                </c:pt>
                <c:pt idx="5">
                  <c:v>7.7180862426757813E-3</c:v>
                </c:pt>
                <c:pt idx="6">
                  <c:v>3.577113151550293E-2</c:v>
                </c:pt>
                <c:pt idx="7">
                  <c:v>8.3414793014526367E-2</c:v>
                </c:pt>
                <c:pt idx="8">
                  <c:v>5.4158687591552727E-2</c:v>
                </c:pt>
                <c:pt idx="9">
                  <c:v>2.4667739868164059E-2</c:v>
                </c:pt>
                <c:pt idx="10">
                  <c:v>4.0006637573242188E-3</c:v>
                </c:pt>
                <c:pt idx="11">
                  <c:v>3.8776397705078121E-3</c:v>
                </c:pt>
                <c:pt idx="12">
                  <c:v>1.1469602584838871E-2</c:v>
                </c:pt>
                <c:pt idx="13">
                  <c:v>1.0013580322265621E-3</c:v>
                </c:pt>
                <c:pt idx="14">
                  <c:v>1.1003017425537109E-2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7-4692-B3D0-59F2A4A4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1.8</c:v>
                </c:pt>
                <c:pt idx="2">
                  <c:v>0.8</c:v>
                </c:pt>
                <c:pt idx="3">
                  <c:v>1.1000000000000001</c:v>
                </c:pt>
                <c:pt idx="4">
                  <c:v>2</c:v>
                </c:pt>
                <c:pt idx="5">
                  <c:v>1.7000000000000002</c:v>
                </c:pt>
                <c:pt idx="6">
                  <c:v>0.9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1.5</c:v>
                </c:pt>
                <c:pt idx="12">
                  <c:v>1.4000000000000001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E-480B-8BB3-32AE2A7F042E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2.3000000000000003</c:v>
                </c:pt>
                <c:pt idx="1">
                  <c:v>1.9000000000000001</c:v>
                </c:pt>
                <c:pt idx="2">
                  <c:v>0.8</c:v>
                </c:pt>
                <c:pt idx="3">
                  <c:v>1.1000000000000001</c:v>
                </c:pt>
                <c:pt idx="4">
                  <c:v>2.3000000000000003</c:v>
                </c:pt>
                <c:pt idx="5">
                  <c:v>1.5</c:v>
                </c:pt>
                <c:pt idx="6">
                  <c:v>0.8</c:v>
                </c:pt>
                <c:pt idx="7">
                  <c:v>1.7000000000000002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E-480B-8BB3-32AE2A7F042E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0.8</c:v>
                </c:pt>
                <c:pt idx="3">
                  <c:v>1.1000000000000001</c:v>
                </c:pt>
                <c:pt idx="4">
                  <c:v>1.9000000000000001</c:v>
                </c:pt>
                <c:pt idx="5">
                  <c:v>1.5</c:v>
                </c:pt>
                <c:pt idx="6">
                  <c:v>0.8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E-480B-8BB3-32AE2A7F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2.1</c:v>
                </c:pt>
                <c:pt idx="3">
                  <c:v>1.6</c:v>
                </c:pt>
                <c:pt idx="4">
                  <c:v>0.9</c:v>
                </c:pt>
                <c:pt idx="5">
                  <c:v>0.60000000000000009</c:v>
                </c:pt>
                <c:pt idx="6">
                  <c:v>1.6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1.3</c:v>
                </c:pt>
                <c:pt idx="11">
                  <c:v>1.6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5-4A38-BEC3-AD404D476B67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0.60000000000000009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0.9</c:v>
                </c:pt>
                <c:pt idx="9">
                  <c:v>0.70000000000000007</c:v>
                </c:pt>
                <c:pt idx="10">
                  <c:v>1.5</c:v>
                </c:pt>
                <c:pt idx="11">
                  <c:v>1.3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5-4A38-BEC3-AD404D476B67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1.4000000000000001</c:v>
                </c:pt>
                <c:pt idx="11">
                  <c:v>1.4000000000000001</c:v>
                </c:pt>
                <c:pt idx="12">
                  <c:v>1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5-4A38-BEC3-AD404D47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'75x75'!$C$2:$C$14</c:f>
              <c:numCache>
                <c:formatCode>General</c:formatCode>
                <c:ptCount val="13"/>
                <c:pt idx="0">
                  <c:v>78</c:v>
                </c:pt>
                <c:pt idx="1">
                  <c:v>195</c:v>
                </c:pt>
                <c:pt idx="2">
                  <c:v>143</c:v>
                </c:pt>
                <c:pt idx="3">
                  <c:v>129</c:v>
                </c:pt>
                <c:pt idx="4">
                  <c:v>56</c:v>
                </c:pt>
                <c:pt idx="5">
                  <c:v>33</c:v>
                </c:pt>
                <c:pt idx="6">
                  <c:v>92</c:v>
                </c:pt>
                <c:pt idx="7">
                  <c:v>49</c:v>
                </c:pt>
                <c:pt idx="8">
                  <c:v>39</c:v>
                </c:pt>
                <c:pt idx="9">
                  <c:v>85</c:v>
                </c:pt>
                <c:pt idx="10">
                  <c:v>86</c:v>
                </c:pt>
                <c:pt idx="11">
                  <c:v>140</c:v>
                </c:pt>
                <c:pt idx="1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E1C-925B-DAD684CF43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'75x75'!$C$23:$C$35</c:f>
              <c:numCache>
                <c:formatCode>General</c:formatCode>
                <c:ptCount val="13"/>
                <c:pt idx="0">
                  <c:v>101</c:v>
                </c:pt>
                <c:pt idx="1">
                  <c:v>215</c:v>
                </c:pt>
                <c:pt idx="2">
                  <c:v>148</c:v>
                </c:pt>
                <c:pt idx="3">
                  <c:v>142</c:v>
                </c:pt>
                <c:pt idx="4">
                  <c:v>61</c:v>
                </c:pt>
                <c:pt idx="5">
                  <c:v>31</c:v>
                </c:pt>
                <c:pt idx="6">
                  <c:v>94</c:v>
                </c:pt>
                <c:pt idx="7">
                  <c:v>47</c:v>
                </c:pt>
                <c:pt idx="8">
                  <c:v>46</c:v>
                </c:pt>
                <c:pt idx="9">
                  <c:v>108</c:v>
                </c:pt>
                <c:pt idx="10">
                  <c:v>111</c:v>
                </c:pt>
                <c:pt idx="11">
                  <c:v>154</c:v>
                </c:pt>
                <c:pt idx="12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E1C-925B-DAD684CF43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'75x75'!$C$44:$C$56</c:f>
              <c:numCache>
                <c:formatCode>General</c:formatCode>
                <c:ptCount val="13"/>
                <c:pt idx="0">
                  <c:v>69</c:v>
                </c:pt>
                <c:pt idx="1">
                  <c:v>170</c:v>
                </c:pt>
                <c:pt idx="2">
                  <c:v>133</c:v>
                </c:pt>
                <c:pt idx="3">
                  <c:v>124</c:v>
                </c:pt>
                <c:pt idx="4">
                  <c:v>55</c:v>
                </c:pt>
                <c:pt idx="5">
                  <c:v>31</c:v>
                </c:pt>
                <c:pt idx="6">
                  <c:v>83</c:v>
                </c:pt>
                <c:pt idx="7">
                  <c:v>44</c:v>
                </c:pt>
                <c:pt idx="8">
                  <c:v>39</c:v>
                </c:pt>
                <c:pt idx="9">
                  <c:v>79</c:v>
                </c:pt>
                <c:pt idx="10">
                  <c:v>82</c:v>
                </c:pt>
                <c:pt idx="11">
                  <c:v>120</c:v>
                </c:pt>
                <c:pt idx="1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A-4E1C-925B-DAD684CF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'75x75'!$D$2:$D$14</c:f>
              <c:numCache>
                <c:formatCode>General</c:formatCode>
                <c:ptCount val="13"/>
                <c:pt idx="0">
                  <c:v>140</c:v>
                </c:pt>
                <c:pt idx="1">
                  <c:v>20</c:v>
                </c:pt>
                <c:pt idx="2">
                  <c:v>107</c:v>
                </c:pt>
                <c:pt idx="3">
                  <c:v>32</c:v>
                </c:pt>
                <c:pt idx="4">
                  <c:v>110</c:v>
                </c:pt>
                <c:pt idx="5">
                  <c:v>131</c:v>
                </c:pt>
                <c:pt idx="6">
                  <c:v>76</c:v>
                </c:pt>
                <c:pt idx="7">
                  <c:v>121</c:v>
                </c:pt>
                <c:pt idx="8">
                  <c:v>145</c:v>
                </c:pt>
                <c:pt idx="9">
                  <c:v>96</c:v>
                </c:pt>
                <c:pt idx="10">
                  <c:v>92</c:v>
                </c:pt>
                <c:pt idx="11">
                  <c:v>54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D-42C2-BE8D-FEDADA8039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'75x75'!$D$23:$D$35</c:f>
              <c:numCache>
                <c:formatCode>General</c:formatCode>
                <c:ptCount val="13"/>
                <c:pt idx="0">
                  <c:v>180</c:v>
                </c:pt>
                <c:pt idx="1">
                  <c:v>20</c:v>
                </c:pt>
                <c:pt idx="2">
                  <c:v>127</c:v>
                </c:pt>
                <c:pt idx="3">
                  <c:v>32</c:v>
                </c:pt>
                <c:pt idx="4">
                  <c:v>110</c:v>
                </c:pt>
                <c:pt idx="5">
                  <c:v>143</c:v>
                </c:pt>
                <c:pt idx="6">
                  <c:v>80</c:v>
                </c:pt>
                <c:pt idx="7">
                  <c:v>125</c:v>
                </c:pt>
                <c:pt idx="8">
                  <c:v>163</c:v>
                </c:pt>
                <c:pt idx="9">
                  <c:v>110</c:v>
                </c:pt>
                <c:pt idx="10">
                  <c:v>106</c:v>
                </c:pt>
                <c:pt idx="11">
                  <c:v>45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D-42C2-BE8D-FEDADA8039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'75x75'!$D$44:$D$56</c:f>
              <c:numCache>
                <c:formatCode>General</c:formatCode>
                <c:ptCount val="13"/>
                <c:pt idx="0">
                  <c:v>126</c:v>
                </c:pt>
                <c:pt idx="1">
                  <c:v>19</c:v>
                </c:pt>
                <c:pt idx="2">
                  <c:v>97</c:v>
                </c:pt>
                <c:pt idx="3">
                  <c:v>33</c:v>
                </c:pt>
                <c:pt idx="4">
                  <c:v>104</c:v>
                </c:pt>
                <c:pt idx="5">
                  <c:v>125</c:v>
                </c:pt>
                <c:pt idx="6">
                  <c:v>75</c:v>
                </c:pt>
                <c:pt idx="7">
                  <c:v>115</c:v>
                </c:pt>
                <c:pt idx="8">
                  <c:v>127</c:v>
                </c:pt>
                <c:pt idx="9">
                  <c:v>86</c:v>
                </c:pt>
                <c:pt idx="10">
                  <c:v>83</c:v>
                </c:pt>
                <c:pt idx="11">
                  <c:v>43</c:v>
                </c:pt>
                <c:pt idx="1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D-42C2-BE8D-FEDADA80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'75x75'!$G$2:$G$14</c:f>
              <c:numCache>
                <c:formatCode>General</c:formatCode>
                <c:ptCount val="13"/>
                <c:pt idx="0">
                  <c:v>1.9996166229248051E-3</c:v>
                </c:pt>
                <c:pt idx="1">
                  <c:v>9.5202922821044922E-3</c:v>
                </c:pt>
                <c:pt idx="2">
                  <c:v>7.5042247772216797E-3</c:v>
                </c:pt>
                <c:pt idx="3">
                  <c:v>2.2936582565307621E-2</c:v>
                </c:pt>
                <c:pt idx="4">
                  <c:v>4.756927490234375E-3</c:v>
                </c:pt>
                <c:pt idx="5">
                  <c:v>0</c:v>
                </c:pt>
                <c:pt idx="6">
                  <c:v>1.000666618347168E-2</c:v>
                </c:pt>
                <c:pt idx="7">
                  <c:v>4.9958229064941406E-3</c:v>
                </c:pt>
                <c:pt idx="8">
                  <c:v>1.8608570098876951E-3</c:v>
                </c:pt>
                <c:pt idx="9">
                  <c:v>5.4962635040283203E-3</c:v>
                </c:pt>
                <c:pt idx="10">
                  <c:v>5.2325725555419922E-3</c:v>
                </c:pt>
                <c:pt idx="11">
                  <c:v>1.107478141784668E-2</c:v>
                </c:pt>
                <c:pt idx="12">
                  <c:v>1.3509750366210939E-2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A-4B27-93C3-E4D9993EAD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'75x75'!$G$23:$G$35</c:f>
              <c:numCache>
                <c:formatCode>General</c:formatCode>
                <c:ptCount val="13"/>
                <c:pt idx="0">
                  <c:v>2.0244121551513672E-3</c:v>
                </c:pt>
                <c:pt idx="1">
                  <c:v>4.1735172271728524E-3</c:v>
                </c:pt>
                <c:pt idx="2">
                  <c:v>7.3268413543701172E-3</c:v>
                </c:pt>
                <c:pt idx="3">
                  <c:v>5.3305625915527344E-3</c:v>
                </c:pt>
                <c:pt idx="4">
                  <c:v>2.29644775390625E-3</c:v>
                </c:pt>
                <c:pt idx="5">
                  <c:v>2.0544528961181641E-3</c:v>
                </c:pt>
                <c:pt idx="6">
                  <c:v>4.1387081146240226E-3</c:v>
                </c:pt>
                <c:pt idx="7">
                  <c:v>2.5568008422851558E-3</c:v>
                </c:pt>
                <c:pt idx="8">
                  <c:v>2.0358562469482422E-3</c:v>
                </c:pt>
                <c:pt idx="9">
                  <c:v>3.4348964691162109E-3</c:v>
                </c:pt>
                <c:pt idx="10">
                  <c:v>3.1495094299316411E-3</c:v>
                </c:pt>
                <c:pt idx="11">
                  <c:v>1.422882080078125E-3</c:v>
                </c:pt>
                <c:pt idx="12">
                  <c:v>2.448797225952148E-3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A-4B27-93C3-E4D9993EAD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'75x75'!$G$44:$G$56</c:f>
              <c:numCache>
                <c:formatCode>General</c:formatCode>
                <c:ptCount val="13"/>
                <c:pt idx="0">
                  <c:v>3.9980411529541024E-3</c:v>
                </c:pt>
                <c:pt idx="1">
                  <c:v>6.2531471252441406E-2</c:v>
                </c:pt>
                <c:pt idx="2">
                  <c:v>2.7179718017578122E-2</c:v>
                </c:pt>
                <c:pt idx="3">
                  <c:v>0.31274724006652832</c:v>
                </c:pt>
                <c:pt idx="4">
                  <c:v>7.4481964111328116E-3</c:v>
                </c:pt>
                <c:pt idx="5">
                  <c:v>2.9778480529785161E-3</c:v>
                </c:pt>
                <c:pt idx="6">
                  <c:v>7.8719854354858398E-2</c:v>
                </c:pt>
                <c:pt idx="7">
                  <c:v>6.2384605407714844E-3</c:v>
                </c:pt>
                <c:pt idx="8">
                  <c:v>3.9999485015869141E-3</c:v>
                </c:pt>
                <c:pt idx="9">
                  <c:v>1.5814542770385739E-2</c:v>
                </c:pt>
                <c:pt idx="10">
                  <c:v>3.0931472778320309E-2</c:v>
                </c:pt>
                <c:pt idx="11">
                  <c:v>7.4284553527832031E-2</c:v>
                </c:pt>
                <c:pt idx="12">
                  <c:v>0.114410400390625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A-4B27-93C3-E4D9993E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'75x75'!$H$2:$H$14</c:f>
              <c:numCache>
                <c:formatCode>General</c:formatCode>
                <c:ptCount val="13"/>
                <c:pt idx="0">
                  <c:v>2.3548603057861328E-3</c:v>
                </c:pt>
                <c:pt idx="1">
                  <c:v>9.9968910217285156E-4</c:v>
                </c:pt>
                <c:pt idx="2">
                  <c:v>5.5978298187255859E-3</c:v>
                </c:pt>
                <c:pt idx="3">
                  <c:v>3.001928329467773E-3</c:v>
                </c:pt>
                <c:pt idx="4">
                  <c:v>1.0510921478271479E-2</c:v>
                </c:pt>
                <c:pt idx="5">
                  <c:v>1.341605186462402E-2</c:v>
                </c:pt>
                <c:pt idx="6">
                  <c:v>9.9606513977050781E-3</c:v>
                </c:pt>
                <c:pt idx="7">
                  <c:v>1.1919260025024411E-2</c:v>
                </c:pt>
                <c:pt idx="8">
                  <c:v>1.196670532226562E-2</c:v>
                </c:pt>
                <c:pt idx="9">
                  <c:v>1.0042190551757811E-2</c:v>
                </c:pt>
                <c:pt idx="10">
                  <c:v>1.3319492340087891E-2</c:v>
                </c:pt>
                <c:pt idx="11">
                  <c:v>4.0044784545898438E-3</c:v>
                </c:pt>
                <c:pt idx="12">
                  <c:v>6.1981678009033203E-3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F8C-8B56-804CCB94C0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'75x75'!$H$23:$H$35</c:f>
              <c:numCache>
                <c:formatCode>General</c:formatCode>
                <c:ptCount val="13"/>
                <c:pt idx="0">
                  <c:v>2.1457672119140621E-3</c:v>
                </c:pt>
                <c:pt idx="1">
                  <c:v>1.0001659393310549E-3</c:v>
                </c:pt>
                <c:pt idx="2">
                  <c:v>3.0016899108886719E-3</c:v>
                </c:pt>
                <c:pt idx="3">
                  <c:v>4.262924194335938E-4</c:v>
                </c:pt>
                <c:pt idx="4">
                  <c:v>4.1022300720214844E-3</c:v>
                </c:pt>
                <c:pt idx="5">
                  <c:v>6.6940784454345703E-3</c:v>
                </c:pt>
                <c:pt idx="6">
                  <c:v>2.0015239715576172E-3</c:v>
                </c:pt>
                <c:pt idx="7">
                  <c:v>4.2033195495605469E-3</c:v>
                </c:pt>
                <c:pt idx="8">
                  <c:v>5.4712295532226563E-3</c:v>
                </c:pt>
                <c:pt idx="9">
                  <c:v>0</c:v>
                </c:pt>
                <c:pt idx="10">
                  <c:v>2.7763843536376949E-3</c:v>
                </c:pt>
                <c:pt idx="11">
                  <c:v>1.040220260620117E-3</c:v>
                </c:pt>
                <c:pt idx="12">
                  <c:v>5.1860809326171884E-3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0-4F8C-8B56-804CCB94C0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'75x75'!$H$44:$H$56</c:f>
              <c:numCache>
                <c:formatCode>General</c:formatCode>
                <c:ptCount val="13"/>
                <c:pt idx="0">
                  <c:v>3.9000272750854492E-2</c:v>
                </c:pt>
                <c:pt idx="1">
                  <c:v>0</c:v>
                </c:pt>
                <c:pt idx="2">
                  <c:v>8.2290172576904297E-3</c:v>
                </c:pt>
                <c:pt idx="3">
                  <c:v>8.4598064422607422E-3</c:v>
                </c:pt>
                <c:pt idx="4">
                  <c:v>7.0704221725463867E-2</c:v>
                </c:pt>
                <c:pt idx="5">
                  <c:v>0.34592008590698242</c:v>
                </c:pt>
                <c:pt idx="6">
                  <c:v>2.3503303527832031E-2</c:v>
                </c:pt>
                <c:pt idx="7">
                  <c:v>0.21631646156311041</c:v>
                </c:pt>
                <c:pt idx="8">
                  <c:v>0.14307475090026861</c:v>
                </c:pt>
                <c:pt idx="9">
                  <c:v>3.3282041549682617E-2</c:v>
                </c:pt>
                <c:pt idx="10">
                  <c:v>5.4956674575805657E-2</c:v>
                </c:pt>
                <c:pt idx="11">
                  <c:v>5.2726268768310547E-3</c:v>
                </c:pt>
                <c:pt idx="12">
                  <c:v>8.9993476867675781E-3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0-4F8C-8B56-804CCB94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1.8</c:v>
                </c:pt>
                <c:pt idx="2">
                  <c:v>0.8</c:v>
                </c:pt>
                <c:pt idx="3">
                  <c:v>1.1000000000000001</c:v>
                </c:pt>
                <c:pt idx="4">
                  <c:v>2</c:v>
                </c:pt>
                <c:pt idx="5">
                  <c:v>1.7000000000000002</c:v>
                </c:pt>
                <c:pt idx="6">
                  <c:v>0.9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1.5</c:v>
                </c:pt>
                <c:pt idx="12">
                  <c:v>1.4000000000000001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A-4883-B295-3F1CF387F9D1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2.3000000000000003</c:v>
                </c:pt>
                <c:pt idx="1">
                  <c:v>1.9000000000000001</c:v>
                </c:pt>
                <c:pt idx="2">
                  <c:v>0.8</c:v>
                </c:pt>
                <c:pt idx="3">
                  <c:v>1.1000000000000001</c:v>
                </c:pt>
                <c:pt idx="4">
                  <c:v>2.3000000000000003</c:v>
                </c:pt>
                <c:pt idx="5">
                  <c:v>1.5</c:v>
                </c:pt>
                <c:pt idx="6">
                  <c:v>0.8</c:v>
                </c:pt>
                <c:pt idx="7">
                  <c:v>1.7000000000000002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A-4883-B295-3F1CF387F9D1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0.8</c:v>
                </c:pt>
                <c:pt idx="3">
                  <c:v>1.1000000000000001</c:v>
                </c:pt>
                <c:pt idx="4">
                  <c:v>1.9000000000000001</c:v>
                </c:pt>
                <c:pt idx="5">
                  <c:v>1.5</c:v>
                </c:pt>
                <c:pt idx="6">
                  <c:v>0.8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A-4883-B295-3F1CF387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8.9001655578613281E-4</c:v>
                </c:pt>
                <c:pt idx="4">
                  <c:v>9.1791152954101563E-4</c:v>
                </c:pt>
                <c:pt idx="5">
                  <c:v>9.9992752075195313E-4</c:v>
                </c:pt>
                <c:pt idx="6">
                  <c:v>7.8558921813964844E-4</c:v>
                </c:pt>
                <c:pt idx="7">
                  <c:v>1.701116561889648E-3</c:v>
                </c:pt>
                <c:pt idx="8">
                  <c:v>1.0085105895996089E-3</c:v>
                </c:pt>
                <c:pt idx="9">
                  <c:v>1.0039806365966799E-3</c:v>
                </c:pt>
                <c:pt idx="10">
                  <c:v>1.0037422180175779E-3</c:v>
                </c:pt>
                <c:pt idx="11">
                  <c:v>9.9635124206542969E-4</c:v>
                </c:pt>
                <c:pt idx="12">
                  <c:v>1.003265380859375E-3</c:v>
                </c:pt>
                <c:pt idx="13">
                  <c:v>1.0046958923339839E-3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548-A1E2-44E1D09A580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'10x10'!$G$24:$G$37</c:f>
              <c:numCache>
                <c:formatCode>General</c:formatCode>
                <c:ptCount val="14"/>
                <c:pt idx="0">
                  <c:v>0</c:v>
                </c:pt>
                <c:pt idx="1">
                  <c:v>8.3534717559814453E-3</c:v>
                </c:pt>
                <c:pt idx="2">
                  <c:v>9.9968910217285156E-4</c:v>
                </c:pt>
                <c:pt idx="3">
                  <c:v>1.3127326965332029E-3</c:v>
                </c:pt>
                <c:pt idx="4">
                  <c:v>3.2529830932617192E-3</c:v>
                </c:pt>
                <c:pt idx="5">
                  <c:v>1.0104179382324221E-3</c:v>
                </c:pt>
                <c:pt idx="6">
                  <c:v>0</c:v>
                </c:pt>
                <c:pt idx="7">
                  <c:v>9.860992431640625E-4</c:v>
                </c:pt>
                <c:pt idx="8">
                  <c:v>1.5826225280761721E-3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1.002311706542969E-3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548-A1E2-44E1D09A580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'10x10'!$G$46:$G$59</c:f>
              <c:numCache>
                <c:formatCode>General</c:formatCode>
                <c:ptCount val="14"/>
                <c:pt idx="0">
                  <c:v>9.9873542785644531E-4</c:v>
                </c:pt>
                <c:pt idx="1">
                  <c:v>0</c:v>
                </c:pt>
                <c:pt idx="2">
                  <c:v>9.9873542785644531E-4</c:v>
                </c:pt>
                <c:pt idx="3">
                  <c:v>9.918212890625E-4</c:v>
                </c:pt>
                <c:pt idx="4">
                  <c:v>1.000404357910156E-3</c:v>
                </c:pt>
                <c:pt idx="5">
                  <c:v>9.9968910217285156E-4</c:v>
                </c:pt>
                <c:pt idx="6">
                  <c:v>0</c:v>
                </c:pt>
                <c:pt idx="7">
                  <c:v>1.999139785766602E-3</c:v>
                </c:pt>
                <c:pt idx="8">
                  <c:v>1.5430450439453121E-3</c:v>
                </c:pt>
                <c:pt idx="9">
                  <c:v>2.7723312377929692E-3</c:v>
                </c:pt>
                <c:pt idx="10">
                  <c:v>1.000404357910156E-3</c:v>
                </c:pt>
                <c:pt idx="11">
                  <c:v>1.000404357910156E-3</c:v>
                </c:pt>
                <c:pt idx="12">
                  <c:v>1.0018348693847661E-3</c:v>
                </c:pt>
                <c:pt idx="13">
                  <c:v>6.2918663024902344E-4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548-A1E2-44E1D09A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2.1</c:v>
                </c:pt>
                <c:pt idx="3">
                  <c:v>1.6</c:v>
                </c:pt>
                <c:pt idx="4">
                  <c:v>0.9</c:v>
                </c:pt>
                <c:pt idx="5">
                  <c:v>0.60000000000000009</c:v>
                </c:pt>
                <c:pt idx="6">
                  <c:v>1.6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1.3</c:v>
                </c:pt>
                <c:pt idx="11">
                  <c:v>1.6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25C-8EC0-E9F8BDA90F8E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0.60000000000000009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0.9</c:v>
                </c:pt>
                <c:pt idx="9">
                  <c:v>0.70000000000000007</c:v>
                </c:pt>
                <c:pt idx="10">
                  <c:v>1.5</c:v>
                </c:pt>
                <c:pt idx="11">
                  <c:v>1.3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25C-8EC0-E9F8BDA90F8E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1.4000000000000001</c:v>
                </c:pt>
                <c:pt idx="11">
                  <c:v>1.4000000000000001</c:v>
                </c:pt>
                <c:pt idx="12">
                  <c:v>1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2-425C-8EC0-E9F8BDA9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1.525640487670898E-3</c:v>
                </c:pt>
                <c:pt idx="3">
                  <c:v>9.9921226501464844E-4</c:v>
                </c:pt>
                <c:pt idx="4">
                  <c:v>1.3625621795654299E-3</c:v>
                </c:pt>
                <c:pt idx="5">
                  <c:v>6.8616867065429688E-4</c:v>
                </c:pt>
                <c:pt idx="6">
                  <c:v>9.95635986328125E-4</c:v>
                </c:pt>
                <c:pt idx="7">
                  <c:v>9.9778175354003906E-4</c:v>
                </c:pt>
                <c:pt idx="8">
                  <c:v>7.8988075256347656E-4</c:v>
                </c:pt>
                <c:pt idx="9">
                  <c:v>9.9253654479980469E-4</c:v>
                </c:pt>
                <c:pt idx="10">
                  <c:v>1.000404357910156E-3</c:v>
                </c:pt>
                <c:pt idx="11">
                  <c:v>1.528501510620117E-3</c:v>
                </c:pt>
                <c:pt idx="12">
                  <c:v>1.0039806365966799E-3</c:v>
                </c:pt>
                <c:pt idx="13">
                  <c:v>9.9682807922363281E-4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8-49CA-8F6D-4CACADCE94F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'10x10'!$H$24:$H$37</c:f>
              <c:numCache>
                <c:formatCode>General</c:formatCode>
                <c:ptCount val="14"/>
                <c:pt idx="0">
                  <c:v>0</c:v>
                </c:pt>
                <c:pt idx="1">
                  <c:v>9.9802017211914063E-4</c:v>
                </c:pt>
                <c:pt idx="2">
                  <c:v>1.018762588500977E-3</c:v>
                </c:pt>
                <c:pt idx="3">
                  <c:v>0</c:v>
                </c:pt>
                <c:pt idx="4">
                  <c:v>1.0063648223876951E-3</c:v>
                </c:pt>
                <c:pt idx="5">
                  <c:v>9.8395347595214844E-4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9.9444389343261719E-4</c:v>
                </c:pt>
                <c:pt idx="12">
                  <c:v>1.0056495666503911E-3</c:v>
                </c:pt>
                <c:pt idx="13">
                  <c:v>9.9945068359375E-4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8-49CA-8F6D-4CACADCE94F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'10x10'!$H$46:$H$59</c:f>
              <c:numCache>
                <c:formatCode>General</c:formatCode>
                <c:ptCount val="14"/>
                <c:pt idx="0">
                  <c:v>9.9802017211914063E-4</c:v>
                </c:pt>
                <c:pt idx="1">
                  <c:v>1.7340183258056641E-3</c:v>
                </c:pt>
                <c:pt idx="2">
                  <c:v>1.0104179382324221E-3</c:v>
                </c:pt>
                <c:pt idx="3">
                  <c:v>9.9992752075195313E-4</c:v>
                </c:pt>
                <c:pt idx="4">
                  <c:v>9.9968910217285156E-4</c:v>
                </c:pt>
                <c:pt idx="5">
                  <c:v>1.002311706542969E-3</c:v>
                </c:pt>
                <c:pt idx="6">
                  <c:v>1.0011196136474609E-3</c:v>
                </c:pt>
                <c:pt idx="7">
                  <c:v>9.9992752075195313E-4</c:v>
                </c:pt>
                <c:pt idx="8">
                  <c:v>4.8422813415527338E-4</c:v>
                </c:pt>
                <c:pt idx="9">
                  <c:v>9.9706649780273438E-4</c:v>
                </c:pt>
                <c:pt idx="10">
                  <c:v>1.9984245300292969E-3</c:v>
                </c:pt>
                <c:pt idx="11">
                  <c:v>1.0001659393310549E-3</c:v>
                </c:pt>
                <c:pt idx="12">
                  <c:v>1.0008811950683589E-3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8-49CA-8F6D-4CACADCE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1.8</c:v>
                </c:pt>
                <c:pt idx="2">
                  <c:v>0.8</c:v>
                </c:pt>
                <c:pt idx="3">
                  <c:v>1.1000000000000001</c:v>
                </c:pt>
                <c:pt idx="4">
                  <c:v>2</c:v>
                </c:pt>
                <c:pt idx="5">
                  <c:v>1.7000000000000002</c:v>
                </c:pt>
                <c:pt idx="6">
                  <c:v>0.9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1.5</c:v>
                </c:pt>
                <c:pt idx="12">
                  <c:v>1.4000000000000001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9ED-8502-B6B30D43B0BF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2.3000000000000003</c:v>
                </c:pt>
                <c:pt idx="1">
                  <c:v>1.9000000000000001</c:v>
                </c:pt>
                <c:pt idx="2">
                  <c:v>0.8</c:v>
                </c:pt>
                <c:pt idx="3">
                  <c:v>1.1000000000000001</c:v>
                </c:pt>
                <c:pt idx="4">
                  <c:v>2.3000000000000003</c:v>
                </c:pt>
                <c:pt idx="5">
                  <c:v>1.5</c:v>
                </c:pt>
                <c:pt idx="6">
                  <c:v>0.8</c:v>
                </c:pt>
                <c:pt idx="7">
                  <c:v>1.7000000000000002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7-49ED-8502-B6B30D43B0B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0.8</c:v>
                </c:pt>
                <c:pt idx="3">
                  <c:v>1.1000000000000001</c:v>
                </c:pt>
                <c:pt idx="4">
                  <c:v>1.9000000000000001</c:v>
                </c:pt>
                <c:pt idx="5">
                  <c:v>1.5</c:v>
                </c:pt>
                <c:pt idx="6">
                  <c:v>0.8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7-49ED-8502-B6B30D43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 ((UniTempo* 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2.1</c:v>
                </c:pt>
                <c:pt idx="3">
                  <c:v>1.6</c:v>
                </c:pt>
                <c:pt idx="4">
                  <c:v>0.9</c:v>
                </c:pt>
                <c:pt idx="5">
                  <c:v>0.60000000000000009</c:v>
                </c:pt>
                <c:pt idx="6">
                  <c:v>1.6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1.3</c:v>
                </c:pt>
                <c:pt idx="11">
                  <c:v>1.6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FC8-965F-27CA8799D9E3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0.60000000000000009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0.9</c:v>
                </c:pt>
                <c:pt idx="9">
                  <c:v>0.70000000000000007</c:v>
                </c:pt>
                <c:pt idx="10">
                  <c:v>1.5</c:v>
                </c:pt>
                <c:pt idx="11">
                  <c:v>1.3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5-4FC8-965F-27CA8799D9E3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1.4000000000000001</c:v>
                </c:pt>
                <c:pt idx="11">
                  <c:v>1.4000000000000001</c:v>
                </c:pt>
                <c:pt idx="12">
                  <c:v>1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5-4FC8-965F-27CA8799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'25x25'!$C$2:$C$15</c:f>
              <c:numCache>
                <c:formatCode>General</c:formatCode>
                <c:ptCount val="14"/>
                <c:pt idx="0">
                  <c:v>26</c:v>
                </c:pt>
                <c:pt idx="1">
                  <c:v>30</c:v>
                </c:pt>
                <c:pt idx="2">
                  <c:v>16</c:v>
                </c:pt>
                <c:pt idx="3">
                  <c:v>59</c:v>
                </c:pt>
                <c:pt idx="4">
                  <c:v>45</c:v>
                </c:pt>
                <c:pt idx="5">
                  <c:v>37</c:v>
                </c:pt>
                <c:pt idx="6">
                  <c:v>38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47</c:v>
                </c:pt>
                <c:pt idx="12">
                  <c:v>8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2-4336-A6F8-1037F4E4B91F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'25x25'!$C$24:$C$37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22</c:v>
                </c:pt>
                <c:pt idx="3">
                  <c:v>69</c:v>
                </c:pt>
                <c:pt idx="4">
                  <c:v>44</c:v>
                </c:pt>
                <c:pt idx="5">
                  <c:v>43</c:v>
                </c:pt>
                <c:pt idx="6">
                  <c:v>43</c:v>
                </c:pt>
                <c:pt idx="7">
                  <c:v>7</c:v>
                </c:pt>
                <c:pt idx="8">
                  <c:v>54</c:v>
                </c:pt>
                <c:pt idx="9">
                  <c:v>50</c:v>
                </c:pt>
                <c:pt idx="10">
                  <c:v>39</c:v>
                </c:pt>
                <c:pt idx="11">
                  <c:v>54</c:v>
                </c:pt>
                <c:pt idx="12">
                  <c:v>10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2-4336-A6F8-1037F4E4B91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'25x25'!$C$46:$C$59</c:f>
              <c:numCache>
                <c:formatCode>General</c:formatCode>
                <c:ptCount val="14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56</c:v>
                </c:pt>
                <c:pt idx="4">
                  <c:v>44</c:v>
                </c:pt>
                <c:pt idx="5">
                  <c:v>37</c:v>
                </c:pt>
                <c:pt idx="6">
                  <c:v>39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46</c:v>
                </c:pt>
                <c:pt idx="12">
                  <c:v>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2-4336-A6F8-1037F4E4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Cost Product to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'25x25'!$D$2:$D$15</c:f>
              <c:numCache>
                <c:formatCode>General</c:formatCode>
                <c:ptCount val="14"/>
                <c:pt idx="0">
                  <c:v>47</c:v>
                </c:pt>
                <c:pt idx="1">
                  <c:v>59</c:v>
                </c:pt>
                <c:pt idx="2">
                  <c:v>66</c:v>
                </c:pt>
                <c:pt idx="3">
                  <c:v>14</c:v>
                </c:pt>
                <c:pt idx="4">
                  <c:v>8</c:v>
                </c:pt>
                <c:pt idx="5">
                  <c:v>14</c:v>
                </c:pt>
                <c:pt idx="6">
                  <c:v>16</c:v>
                </c:pt>
                <c:pt idx="7">
                  <c:v>47</c:v>
                </c:pt>
                <c:pt idx="8">
                  <c:v>12</c:v>
                </c:pt>
                <c:pt idx="9">
                  <c:v>8</c:v>
                </c:pt>
                <c:pt idx="10">
                  <c:v>21</c:v>
                </c:pt>
                <c:pt idx="11">
                  <c:v>9</c:v>
                </c:pt>
                <c:pt idx="12">
                  <c:v>53</c:v>
                </c:pt>
                <c:pt idx="1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8-4515-80B0-90281C7795D4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'25x25'!$D$24:$D$37</c:f>
              <c:numCache>
                <c:formatCode>General</c:formatCode>
                <c:ptCount val="14"/>
                <c:pt idx="0">
                  <c:v>44</c:v>
                </c:pt>
                <c:pt idx="1">
                  <c:v>67</c:v>
                </c:pt>
                <c:pt idx="2">
                  <c:v>77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49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49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515-80B0-90281C7795D4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'25x25'!$D$46:$D$59</c:f>
              <c:numCache>
                <c:formatCode>General</c:formatCode>
                <c:ptCount val="14"/>
                <c:pt idx="0">
                  <c:v>44</c:v>
                </c:pt>
                <c:pt idx="1">
                  <c:v>56</c:v>
                </c:pt>
                <c:pt idx="2">
                  <c:v>59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46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47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8-4515-80B0-90281C77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Execution Time Robot to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'25x25'!$G$2:$G$15</c:f>
              <c:numCache>
                <c:formatCode>General</c:formatCode>
                <c:ptCount val="14"/>
                <c:pt idx="0">
                  <c:v>1.003265380859375E-3</c:v>
                </c:pt>
                <c:pt idx="1">
                  <c:v>2.0005702972412109E-3</c:v>
                </c:pt>
                <c:pt idx="2">
                  <c:v>9.9802017211914063E-4</c:v>
                </c:pt>
                <c:pt idx="3">
                  <c:v>2.8202533721923828E-3</c:v>
                </c:pt>
                <c:pt idx="4">
                  <c:v>0</c:v>
                </c:pt>
                <c:pt idx="5">
                  <c:v>4.1184425354003906E-3</c:v>
                </c:pt>
                <c:pt idx="6">
                  <c:v>1.9979476928710942E-3</c:v>
                </c:pt>
                <c:pt idx="7">
                  <c:v>1.389741897583008E-3</c:v>
                </c:pt>
                <c:pt idx="8">
                  <c:v>2.0744800567626949E-3</c:v>
                </c:pt>
                <c:pt idx="9">
                  <c:v>1.9962787628173828E-3</c:v>
                </c:pt>
                <c:pt idx="10">
                  <c:v>1.346349716186523E-3</c:v>
                </c:pt>
                <c:pt idx="11">
                  <c:v>3.7090778350830078E-3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426-925A-3E3B0DAC7E5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'25x25'!$G$24:$G$37</c:f>
              <c:numCache>
                <c:formatCode>General</c:formatCode>
                <c:ptCount val="14"/>
                <c:pt idx="0">
                  <c:v>1.003503799438477E-3</c:v>
                </c:pt>
                <c:pt idx="1">
                  <c:v>1.0123252868652339E-3</c:v>
                </c:pt>
                <c:pt idx="2">
                  <c:v>1.003026962280273E-3</c:v>
                </c:pt>
                <c:pt idx="3">
                  <c:v>2.964019775390625E-3</c:v>
                </c:pt>
                <c:pt idx="4">
                  <c:v>1.0039806365966799E-3</c:v>
                </c:pt>
                <c:pt idx="5">
                  <c:v>1.337766647338867E-3</c:v>
                </c:pt>
                <c:pt idx="6">
                  <c:v>2.666711807250977E-3</c:v>
                </c:pt>
                <c:pt idx="7">
                  <c:v>1.000404357910156E-3</c:v>
                </c:pt>
                <c:pt idx="8">
                  <c:v>1.3334751129150391E-3</c:v>
                </c:pt>
                <c:pt idx="9">
                  <c:v>0</c:v>
                </c:pt>
                <c:pt idx="10">
                  <c:v>1.0101795196533201E-3</c:v>
                </c:pt>
                <c:pt idx="11">
                  <c:v>2.0246505737304692E-3</c:v>
                </c:pt>
                <c:pt idx="12">
                  <c:v>0</c:v>
                </c:pt>
                <c:pt idx="13">
                  <c:v>1.0256767272949221E-3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426-925A-3E3B0DAC7E5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'25x25'!$G$46:$G$59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8.7404251098632813E-4</c:v>
                </c:pt>
                <c:pt idx="3">
                  <c:v>9.1915130615234375E-3</c:v>
                </c:pt>
                <c:pt idx="4">
                  <c:v>7.8823566436767578E-3</c:v>
                </c:pt>
                <c:pt idx="5">
                  <c:v>3.9515495300292969E-3</c:v>
                </c:pt>
                <c:pt idx="6">
                  <c:v>8.8529586791992188E-3</c:v>
                </c:pt>
                <c:pt idx="7">
                  <c:v>0</c:v>
                </c:pt>
                <c:pt idx="8">
                  <c:v>8.8689327239990234E-3</c:v>
                </c:pt>
                <c:pt idx="9">
                  <c:v>6.0319900512695313E-3</c:v>
                </c:pt>
                <c:pt idx="10">
                  <c:v>2.0000934600830078E-3</c:v>
                </c:pt>
                <c:pt idx="11">
                  <c:v>6.6311359405517578E-3</c:v>
                </c:pt>
                <c:pt idx="12">
                  <c:v>3.0007362365722661E-3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426-925A-3E3B0DAC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455874</xdr:colOff>
      <xdr:row>0</xdr:row>
      <xdr:rowOff>202825</xdr:rowOff>
    </xdr:from>
    <xdr:to>
      <xdr:col>16</xdr:col>
      <xdr:colOff>186933</xdr:colOff>
      <xdr:row>15</xdr:row>
      <xdr:rowOff>60001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BF90ACD-FA01-09E8-0E0F-5230A7CD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411052</xdr:colOff>
      <xdr:row>17</xdr:row>
      <xdr:rowOff>150871</xdr:rowOff>
    </xdr:from>
    <xdr:to>
      <xdr:col>16</xdr:col>
      <xdr:colOff>142110</xdr:colOff>
      <xdr:row>31</xdr:row>
      <xdr:rowOff>181228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16B6801-8253-B9C3-0E4C-EE47A318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403921</xdr:colOff>
      <xdr:row>33</xdr:row>
      <xdr:rowOff>87711</xdr:rowOff>
    </xdr:from>
    <xdr:to>
      <xdr:col>16</xdr:col>
      <xdr:colOff>133961</xdr:colOff>
      <xdr:row>47</xdr:row>
      <xdr:rowOff>100750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4D9C180-BEC3-F30E-A668-464E261B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386601</xdr:colOff>
      <xdr:row>48</xdr:row>
      <xdr:rowOff>105028</xdr:rowOff>
    </xdr:from>
    <xdr:to>
      <xdr:col>16</xdr:col>
      <xdr:colOff>117660</xdr:colOff>
      <xdr:row>62</xdr:row>
      <xdr:rowOff>170022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7BFDEFC-FEB0-9AAF-D044-82888989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329045</xdr:colOff>
      <xdr:row>64</xdr:row>
      <xdr:rowOff>69273</xdr:rowOff>
    </xdr:from>
    <xdr:to>
      <xdr:col>16</xdr:col>
      <xdr:colOff>60104</xdr:colOff>
      <xdr:row>78</xdr:row>
      <xdr:rowOff>151585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B01923-CFFD-433A-BF45-5CF5F46C6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329046</xdr:colOff>
      <xdr:row>80</xdr:row>
      <xdr:rowOff>69272</xdr:rowOff>
    </xdr:from>
    <xdr:to>
      <xdr:col>16</xdr:col>
      <xdr:colOff>60105</xdr:colOff>
      <xdr:row>94</xdr:row>
      <xdr:rowOff>151584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D98B78-4499-4266-9187-DD54D2DE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16</xdr:row>
      <xdr:rowOff>82312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B6965FE-32E2-43C7-A95F-10802B04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18</xdr:row>
      <xdr:rowOff>155864</xdr:rowOff>
    </xdr:from>
    <xdr:to>
      <xdr:col>16</xdr:col>
      <xdr:colOff>246913</xdr:colOff>
      <xdr:row>33</xdr:row>
      <xdr:rowOff>47676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079D5D6-3218-42B1-AADB-DA6D1CDC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34</xdr:row>
      <xdr:rowOff>144659</xdr:rowOff>
    </xdr:from>
    <xdr:to>
      <xdr:col>16</xdr:col>
      <xdr:colOff>238764</xdr:colOff>
      <xdr:row>49</xdr:row>
      <xdr:rowOff>36471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3CD0A10-8B71-4B23-B6AD-573BCA8AB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50</xdr:row>
      <xdr:rowOff>40749</xdr:rowOff>
    </xdr:from>
    <xdr:to>
      <xdr:col>16</xdr:col>
      <xdr:colOff>222463</xdr:colOff>
      <xdr:row>64</xdr:row>
      <xdr:rowOff>123061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D29B18-5B0F-4B33-9DD5-3D05C48C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47624</xdr:colOff>
      <xdr:row>66</xdr:row>
      <xdr:rowOff>0</xdr:rowOff>
    </xdr:from>
    <xdr:to>
      <xdr:col>16</xdr:col>
      <xdr:colOff>321608</xdr:colOff>
      <xdr:row>80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FE863-56F9-4C7D-9498-7CBD0CFF9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82</xdr:row>
      <xdr:rowOff>-1</xdr:rowOff>
    </xdr:from>
    <xdr:to>
      <xdr:col>16</xdr:col>
      <xdr:colOff>321609</xdr:colOff>
      <xdr:row>96</xdr:row>
      <xdr:rowOff>82311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2279EB-10F6-4B08-9763-62911D48D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0684BB-7B0E-4D0A-BE87-23082CBA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19</xdr:row>
      <xdr:rowOff>155864</xdr:rowOff>
    </xdr:from>
    <xdr:to>
      <xdr:col>16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0C9559-8BC2-485E-B813-0A694D9F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35</xdr:row>
      <xdr:rowOff>144659</xdr:rowOff>
    </xdr:from>
    <xdr:to>
      <xdr:col>16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1EF84B-2921-4880-A35A-37806D586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52</xdr:row>
      <xdr:rowOff>40749</xdr:rowOff>
    </xdr:from>
    <xdr:to>
      <xdr:col>16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741CA6-7621-415F-AB16-D3B556EF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452437</xdr:colOff>
      <xdr:row>69</xdr:row>
      <xdr:rowOff>47625</xdr:rowOff>
    </xdr:from>
    <xdr:to>
      <xdr:col>16</xdr:col>
      <xdr:colOff>107296</xdr:colOff>
      <xdr:row>83</xdr:row>
      <xdr:rowOff>129937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2DCA0D-F215-4B5C-BE7E-26C5229E5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452438</xdr:colOff>
      <xdr:row>85</xdr:row>
      <xdr:rowOff>47624</xdr:rowOff>
    </xdr:from>
    <xdr:to>
      <xdr:col>16</xdr:col>
      <xdr:colOff>107297</xdr:colOff>
      <xdr:row>99</xdr:row>
      <xdr:rowOff>129936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D4C67B-2261-4EB7-9444-24B4B316B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C520C-A62A-42F3-98A7-22C8C5567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19</xdr:row>
      <xdr:rowOff>155864</xdr:rowOff>
    </xdr:from>
    <xdr:to>
      <xdr:col>16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36467F-8202-4803-AC80-785E5923B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35</xdr:row>
      <xdr:rowOff>144659</xdr:rowOff>
    </xdr:from>
    <xdr:to>
      <xdr:col>16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3619EA-4E62-460A-8C40-79BE25AF4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52</xdr:row>
      <xdr:rowOff>40749</xdr:rowOff>
    </xdr:from>
    <xdr:to>
      <xdr:col>16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714FCE-0016-4DD9-864C-1B224F20F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69</xdr:row>
      <xdr:rowOff>47625</xdr:rowOff>
    </xdr:from>
    <xdr:to>
      <xdr:col>16</xdr:col>
      <xdr:colOff>226359</xdr:colOff>
      <xdr:row>83</xdr:row>
      <xdr:rowOff>129937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4458C0-D848-41FD-8051-738D51628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571501</xdr:colOff>
      <xdr:row>85</xdr:row>
      <xdr:rowOff>47624</xdr:rowOff>
    </xdr:from>
    <xdr:to>
      <xdr:col>16</xdr:col>
      <xdr:colOff>226360</xdr:colOff>
      <xdr:row>99</xdr:row>
      <xdr:rowOff>129936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BACA1D-F9FF-4EB3-9873-C4F7A170F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15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BE5E0-0800-4AEC-B19B-D6258062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17</xdr:row>
      <xdr:rowOff>155864</xdr:rowOff>
    </xdr:from>
    <xdr:to>
      <xdr:col>16</xdr:col>
      <xdr:colOff>246913</xdr:colOff>
      <xdr:row>32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18C2E7-7741-4443-8226-3E1FF80E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33</xdr:row>
      <xdr:rowOff>144659</xdr:rowOff>
    </xdr:from>
    <xdr:to>
      <xdr:col>16</xdr:col>
      <xdr:colOff>238764</xdr:colOff>
      <xdr:row>47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5090A-8129-48CB-AADE-BE048CF6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48</xdr:row>
      <xdr:rowOff>40749</xdr:rowOff>
    </xdr:from>
    <xdr:to>
      <xdr:col>16</xdr:col>
      <xdr:colOff>222463</xdr:colOff>
      <xdr:row>61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885624-7A3D-42AE-8F9D-EDDEF4CD3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595312</xdr:colOff>
      <xdr:row>62</xdr:row>
      <xdr:rowOff>95250</xdr:rowOff>
    </xdr:from>
    <xdr:to>
      <xdr:col>16</xdr:col>
      <xdr:colOff>250171</xdr:colOff>
      <xdr:row>76</xdr:row>
      <xdr:rowOff>177562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FC06EC-6EA7-40AF-AEC2-3EF93FF7B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595313</xdr:colOff>
      <xdr:row>78</xdr:row>
      <xdr:rowOff>95249</xdr:rowOff>
    </xdr:from>
    <xdr:to>
      <xdr:col>16</xdr:col>
      <xdr:colOff>250172</xdr:colOff>
      <xdr:row>92</xdr:row>
      <xdr:rowOff>177561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356346-F416-4055-B19C-EFF4BE75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A61C-CC86-4F16-A498-B58A33B5B503}">
  <dimension ref="A1:H69"/>
  <sheetViews>
    <sheetView tabSelected="1" zoomScale="55" zoomScaleNormal="55" workbookViewId="0">
      <selection activeCell="C1" sqref="C1:H64"/>
    </sheetView>
  </sheetViews>
  <sheetFormatPr defaultRowHeight="15" x14ac:dyDescent="0.25"/>
  <cols>
    <col min="1" max="1" width="41" bestFit="1" customWidth="1"/>
    <col min="2" max="2" width="21.5703125" bestFit="1" customWidth="1"/>
    <col min="3" max="3" width="30.5703125" bestFit="1" customWidth="1"/>
    <col min="4" max="4" width="31.5703125" bestFit="1" customWidth="1"/>
    <col min="5" max="5" width="52.85546875" bestFit="1" customWidth="1"/>
    <col min="6" max="6" width="53.85546875" bestFit="1" customWidth="1"/>
    <col min="7" max="7" width="39.7109375" bestFit="1" customWidth="1"/>
    <col min="8" max="8" width="40.7109375" bestFit="1" customWidth="1"/>
  </cols>
  <sheetData>
    <row r="1" spans="1:8" ht="15.75" thickBot="1" x14ac:dyDescent="0.3">
      <c r="A1" s="4" t="s">
        <v>4</v>
      </c>
      <c r="B1" s="5" t="s">
        <v>5</v>
      </c>
      <c r="C1" s="25" t="s">
        <v>0</v>
      </c>
      <c r="D1" s="25" t="s">
        <v>1</v>
      </c>
      <c r="E1" s="25" t="s">
        <v>88</v>
      </c>
      <c r="F1" s="25" t="s">
        <v>90</v>
      </c>
      <c r="G1" s="25" t="s">
        <v>87</v>
      </c>
      <c r="H1" s="26" t="s">
        <v>3</v>
      </c>
    </row>
    <row r="2" spans="1:8" x14ac:dyDescent="0.25">
      <c r="A2" s="1" t="s">
        <v>8</v>
      </c>
      <c r="B2" s="17" t="s">
        <v>7</v>
      </c>
      <c r="C2" s="7">
        <v>22</v>
      </c>
      <c r="D2" s="7">
        <v>5</v>
      </c>
      <c r="E2" s="7">
        <f>C2*0.1</f>
        <v>2.2000000000000002</v>
      </c>
      <c r="F2" s="7">
        <f>D2*0.1</f>
        <v>0.5</v>
      </c>
      <c r="G2" s="7">
        <v>0</v>
      </c>
      <c r="H2" s="7">
        <v>0</v>
      </c>
    </row>
    <row r="3" spans="1:8" x14ac:dyDescent="0.25">
      <c r="A3" s="1" t="s">
        <v>9</v>
      </c>
      <c r="B3" s="18" t="s">
        <v>7</v>
      </c>
      <c r="C3" s="7">
        <v>18</v>
      </c>
      <c r="D3" s="7">
        <v>10</v>
      </c>
      <c r="E3" s="7">
        <f t="shared" ref="E3:E15" si="0">C3*0.1</f>
        <v>1.8</v>
      </c>
      <c r="F3" s="7">
        <f t="shared" ref="F3:F15" si="1">D3*0.1</f>
        <v>1</v>
      </c>
      <c r="G3" s="7">
        <v>0</v>
      </c>
      <c r="H3" s="7">
        <v>0</v>
      </c>
    </row>
    <row r="4" spans="1:8" x14ac:dyDescent="0.25">
      <c r="A4" s="1" t="s">
        <v>10</v>
      </c>
      <c r="B4" s="18" t="s">
        <v>7</v>
      </c>
      <c r="C4" s="7">
        <v>8</v>
      </c>
      <c r="D4" s="7">
        <v>21</v>
      </c>
      <c r="E4" s="7">
        <f t="shared" si="0"/>
        <v>0.8</v>
      </c>
      <c r="F4" s="7">
        <f t="shared" si="1"/>
        <v>2.1</v>
      </c>
      <c r="G4" s="7">
        <v>0</v>
      </c>
      <c r="H4" s="7">
        <v>1.525640487670898E-3</v>
      </c>
    </row>
    <row r="5" spans="1:8" x14ac:dyDescent="0.25">
      <c r="A5" s="1" t="s">
        <v>11</v>
      </c>
      <c r="B5" s="18" t="s">
        <v>7</v>
      </c>
      <c r="C5" s="7">
        <v>11</v>
      </c>
      <c r="D5" s="7">
        <v>16</v>
      </c>
      <c r="E5" s="7">
        <f t="shared" si="0"/>
        <v>1.1000000000000001</v>
      </c>
      <c r="F5" s="7">
        <f t="shared" si="1"/>
        <v>1.6</v>
      </c>
      <c r="G5" s="7">
        <v>8.9001655578613281E-4</v>
      </c>
      <c r="H5" s="7">
        <v>9.9921226501464844E-4</v>
      </c>
    </row>
    <row r="6" spans="1:8" x14ac:dyDescent="0.25">
      <c r="A6" s="1" t="s">
        <v>12</v>
      </c>
      <c r="B6" s="18" t="s">
        <v>7</v>
      </c>
      <c r="C6" s="7">
        <v>20</v>
      </c>
      <c r="D6" s="7">
        <v>9</v>
      </c>
      <c r="E6" s="7">
        <f t="shared" si="0"/>
        <v>2</v>
      </c>
      <c r="F6" s="7">
        <f t="shared" si="1"/>
        <v>0.9</v>
      </c>
      <c r="G6" s="7">
        <v>9.1791152954101563E-4</v>
      </c>
      <c r="H6" s="7">
        <v>1.3625621795654299E-3</v>
      </c>
    </row>
    <row r="7" spans="1:8" x14ac:dyDescent="0.25">
      <c r="A7" s="1" t="s">
        <v>13</v>
      </c>
      <c r="B7" s="18" t="s">
        <v>7</v>
      </c>
      <c r="C7" s="7">
        <v>17</v>
      </c>
      <c r="D7" s="7">
        <v>6</v>
      </c>
      <c r="E7" s="7">
        <f t="shared" si="0"/>
        <v>1.7000000000000002</v>
      </c>
      <c r="F7" s="7">
        <f t="shared" si="1"/>
        <v>0.60000000000000009</v>
      </c>
      <c r="G7" s="7">
        <v>9.9992752075195313E-4</v>
      </c>
      <c r="H7" s="7">
        <v>6.8616867065429688E-4</v>
      </c>
    </row>
    <row r="8" spans="1:8" x14ac:dyDescent="0.25">
      <c r="A8" s="1" t="s">
        <v>14</v>
      </c>
      <c r="B8" s="18" t="s">
        <v>7</v>
      </c>
      <c r="C8" s="7">
        <v>9</v>
      </c>
      <c r="D8" s="7">
        <v>16</v>
      </c>
      <c r="E8" s="7">
        <f t="shared" si="0"/>
        <v>0.9</v>
      </c>
      <c r="F8" s="7">
        <f t="shared" si="1"/>
        <v>1.6</v>
      </c>
      <c r="G8" s="7">
        <v>7.8558921813964844E-4</v>
      </c>
      <c r="H8" s="7">
        <v>9.95635986328125E-4</v>
      </c>
    </row>
    <row r="9" spans="1:8" x14ac:dyDescent="0.25">
      <c r="A9" s="1" t="s">
        <v>15</v>
      </c>
      <c r="B9" s="18" t="s">
        <v>7</v>
      </c>
      <c r="C9" s="7">
        <v>15</v>
      </c>
      <c r="D9" s="7">
        <v>7</v>
      </c>
      <c r="E9" s="7">
        <f t="shared" si="0"/>
        <v>1.5</v>
      </c>
      <c r="F9" s="7">
        <f t="shared" si="1"/>
        <v>0.70000000000000007</v>
      </c>
      <c r="G9" s="7">
        <v>1.701116561889648E-3</v>
      </c>
      <c r="H9" s="7">
        <v>9.9778175354003906E-4</v>
      </c>
    </row>
    <row r="10" spans="1:8" x14ac:dyDescent="0.25">
      <c r="A10" s="1" t="s">
        <v>16</v>
      </c>
      <c r="B10" s="18" t="s">
        <v>7</v>
      </c>
      <c r="C10" s="7">
        <v>14</v>
      </c>
      <c r="D10" s="7">
        <v>8</v>
      </c>
      <c r="E10" s="7">
        <f t="shared" si="0"/>
        <v>1.4000000000000001</v>
      </c>
      <c r="F10" s="7">
        <f t="shared" si="1"/>
        <v>0.8</v>
      </c>
      <c r="G10" s="7">
        <v>1.0085105895996089E-3</v>
      </c>
      <c r="H10" s="7">
        <v>7.8988075256347656E-4</v>
      </c>
    </row>
    <row r="11" spans="1:8" x14ac:dyDescent="0.25">
      <c r="A11" s="1" t="s">
        <v>17</v>
      </c>
      <c r="B11" s="18" t="s">
        <v>7</v>
      </c>
      <c r="C11" s="7">
        <v>14</v>
      </c>
      <c r="D11" s="7">
        <v>7</v>
      </c>
      <c r="E11" s="7">
        <f t="shared" si="0"/>
        <v>1.4000000000000001</v>
      </c>
      <c r="F11" s="7">
        <f t="shared" si="1"/>
        <v>0.70000000000000007</v>
      </c>
      <c r="G11" s="7">
        <v>1.0039806365966799E-3</v>
      </c>
      <c r="H11" s="7">
        <v>9.9253654479980469E-4</v>
      </c>
    </row>
    <row r="12" spans="1:8" x14ac:dyDescent="0.25">
      <c r="A12" s="1" t="s">
        <v>18</v>
      </c>
      <c r="B12" s="18" t="s">
        <v>7</v>
      </c>
      <c r="C12" s="7">
        <v>9</v>
      </c>
      <c r="D12" s="7">
        <v>13</v>
      </c>
      <c r="E12" s="7">
        <f t="shared" si="0"/>
        <v>0.9</v>
      </c>
      <c r="F12" s="7">
        <f t="shared" si="1"/>
        <v>1.3</v>
      </c>
      <c r="G12" s="7">
        <v>1.0037422180175779E-3</v>
      </c>
      <c r="H12" s="7">
        <v>1.000404357910156E-3</v>
      </c>
    </row>
    <row r="13" spans="1:8" x14ac:dyDescent="0.25">
      <c r="A13" s="1" t="s">
        <v>19</v>
      </c>
      <c r="B13" s="18" t="s">
        <v>7</v>
      </c>
      <c r="C13" s="7">
        <v>15</v>
      </c>
      <c r="D13" s="7">
        <v>16</v>
      </c>
      <c r="E13" s="7">
        <f t="shared" si="0"/>
        <v>1.5</v>
      </c>
      <c r="F13" s="7">
        <f t="shared" si="1"/>
        <v>1.6</v>
      </c>
      <c r="G13" s="7">
        <v>9.9635124206542969E-4</v>
      </c>
      <c r="H13" s="7">
        <v>1.528501510620117E-3</v>
      </c>
    </row>
    <row r="14" spans="1:8" x14ac:dyDescent="0.25">
      <c r="A14" s="1" t="s">
        <v>20</v>
      </c>
      <c r="B14" s="18" t="s">
        <v>7</v>
      </c>
      <c r="C14" s="7">
        <v>14</v>
      </c>
      <c r="D14" s="7">
        <v>10</v>
      </c>
      <c r="E14" s="7">
        <f t="shared" si="0"/>
        <v>1.4000000000000001</v>
      </c>
      <c r="F14" s="7">
        <f t="shared" si="1"/>
        <v>1</v>
      </c>
      <c r="G14" s="7">
        <v>1.003265380859375E-3</v>
      </c>
      <c r="H14" s="7">
        <v>1.0039806365966799E-3</v>
      </c>
    </row>
    <row r="15" spans="1:8" ht="15.75" thickBot="1" x14ac:dyDescent="0.3">
      <c r="A15" s="2" t="s">
        <v>21</v>
      </c>
      <c r="B15" s="19" t="s">
        <v>7</v>
      </c>
      <c r="C15" s="7">
        <v>8</v>
      </c>
      <c r="D15" s="7">
        <v>17</v>
      </c>
      <c r="E15" s="7">
        <f t="shared" si="0"/>
        <v>0.8</v>
      </c>
      <c r="F15" s="7">
        <f t="shared" si="1"/>
        <v>1.7000000000000002</v>
      </c>
      <c r="G15" s="7">
        <v>1.0046958923339839E-3</v>
      </c>
      <c r="H15" s="7">
        <v>9.9682807922363281E-4</v>
      </c>
    </row>
    <row r="16" spans="1:8" x14ac:dyDescent="0.25">
      <c r="A16" s="14" t="s">
        <v>25</v>
      </c>
      <c r="B16" s="11" t="s">
        <v>22</v>
      </c>
      <c r="C16" s="9">
        <f>AVERAGE(C2:C15)</f>
        <v>13.857142857142858</v>
      </c>
      <c r="D16" s="9">
        <f t="shared" ref="D16:H16" si="2">AVERAGE(D2:D15)</f>
        <v>11.5</v>
      </c>
      <c r="E16" s="9">
        <f t="shared" si="2"/>
        <v>1.3857142857142859</v>
      </c>
      <c r="F16" s="9">
        <f t="shared" si="2"/>
        <v>1.1500000000000001</v>
      </c>
      <c r="G16" s="9">
        <f t="shared" si="2"/>
        <v>8.0822195325578965E-4</v>
      </c>
      <c r="H16" s="28">
        <f t="shared" si="2"/>
        <v>9.1993808746337891E-4</v>
      </c>
    </row>
    <row r="17" spans="1:8" x14ac:dyDescent="0.25">
      <c r="A17" s="15"/>
      <c r="B17" s="12" t="s">
        <v>23</v>
      </c>
      <c r="C17" s="27">
        <f>MEDIAN(C2:C15)</f>
        <v>14</v>
      </c>
      <c r="D17" s="27">
        <f t="shared" ref="D17:H17" si="3">MEDIAN(D2:D15)</f>
        <v>10</v>
      </c>
      <c r="E17" s="27">
        <f t="shared" si="3"/>
        <v>1.4000000000000001</v>
      </c>
      <c r="F17" s="27">
        <f t="shared" si="3"/>
        <v>1</v>
      </c>
      <c r="G17" s="27">
        <f t="shared" si="3"/>
        <v>9.9813938140869141E-4</v>
      </c>
      <c r="H17" s="29">
        <f t="shared" si="3"/>
        <v>9.9730491638183594E-4</v>
      </c>
    </row>
    <row r="18" spans="1:8" x14ac:dyDescent="0.25">
      <c r="A18" s="15"/>
      <c r="B18" s="12" t="s">
        <v>24</v>
      </c>
      <c r="C18" s="27">
        <f>_xlfn.STDEV.P(C2:C15)</f>
        <v>4.290473547908916</v>
      </c>
      <c r="D18" s="27">
        <f t="shared" ref="D18:H18" si="4">_xlfn.STDEV.P(D2:D15)</f>
        <v>4.7771778877731332</v>
      </c>
      <c r="E18" s="27">
        <f t="shared" si="4"/>
        <v>0.42904735479089151</v>
      </c>
      <c r="F18" s="27">
        <f t="shared" si="4"/>
        <v>0.47771778877731308</v>
      </c>
      <c r="G18" s="27">
        <f t="shared" si="4"/>
        <v>4.6610974606986824E-4</v>
      </c>
      <c r="H18" s="29">
        <f t="shared" si="4"/>
        <v>4.4240179908821284E-4</v>
      </c>
    </row>
    <row r="19" spans="1:8" x14ac:dyDescent="0.25">
      <c r="A19" s="15"/>
      <c r="B19" s="12" t="s">
        <v>26</v>
      </c>
      <c r="C19" s="27">
        <f>MAX(C2:C15)</f>
        <v>22</v>
      </c>
      <c r="D19" s="27">
        <f t="shared" ref="D19:H19" si="5">MAX(D2:D15)</f>
        <v>21</v>
      </c>
      <c r="E19" s="27">
        <f t="shared" si="5"/>
        <v>2.2000000000000002</v>
      </c>
      <c r="F19" s="27">
        <f t="shared" si="5"/>
        <v>2.1</v>
      </c>
      <c r="G19" s="27">
        <f t="shared" si="5"/>
        <v>1.701116561889648E-3</v>
      </c>
      <c r="H19" s="29">
        <f t="shared" si="5"/>
        <v>1.528501510620117E-3</v>
      </c>
    </row>
    <row r="20" spans="1:8" ht="15.75" thickBot="1" x14ac:dyDescent="0.3">
      <c r="A20" s="16"/>
      <c r="B20" s="13" t="s">
        <v>27</v>
      </c>
      <c r="C20" s="10">
        <f>MIN(C2:C15)</f>
        <v>8</v>
      </c>
      <c r="D20" s="10">
        <f t="shared" ref="D20:H20" si="6">MIN(D2:D15)</f>
        <v>5</v>
      </c>
      <c r="E20" s="10">
        <f t="shared" si="6"/>
        <v>0.8</v>
      </c>
      <c r="F20" s="10">
        <f t="shared" si="6"/>
        <v>0.5</v>
      </c>
      <c r="G20" s="10">
        <f t="shared" si="6"/>
        <v>0</v>
      </c>
      <c r="H20" s="30">
        <f t="shared" si="6"/>
        <v>0</v>
      </c>
    </row>
    <row r="21" spans="1:8" x14ac:dyDescent="0.25">
      <c r="C21" s="7"/>
      <c r="D21" s="7"/>
      <c r="E21" s="7"/>
      <c r="F21" s="7"/>
      <c r="G21" s="7"/>
      <c r="H21" s="7"/>
    </row>
    <row r="22" spans="1:8" ht="15.75" thickBot="1" x14ac:dyDescent="0.3">
      <c r="C22" s="7"/>
      <c r="D22" s="7"/>
      <c r="E22" s="7"/>
      <c r="F22" s="7"/>
      <c r="G22" s="7"/>
      <c r="H22" s="7"/>
    </row>
    <row r="23" spans="1:8" ht="15.75" thickBot="1" x14ac:dyDescent="0.3">
      <c r="A23" s="4" t="s">
        <v>4</v>
      </c>
      <c r="B23" s="5" t="s">
        <v>5</v>
      </c>
      <c r="C23" s="25" t="s">
        <v>0</v>
      </c>
      <c r="D23" s="25" t="s">
        <v>1</v>
      </c>
      <c r="E23" s="25" t="s">
        <v>85</v>
      </c>
      <c r="F23" s="25" t="s">
        <v>86</v>
      </c>
      <c r="G23" s="25" t="s">
        <v>87</v>
      </c>
      <c r="H23" s="26" t="s">
        <v>3</v>
      </c>
    </row>
    <row r="24" spans="1:8" x14ac:dyDescent="0.25">
      <c r="A24" s="1" t="s">
        <v>8</v>
      </c>
      <c r="B24" s="18" t="s">
        <v>92</v>
      </c>
      <c r="C24" s="7">
        <v>23</v>
      </c>
      <c r="D24" s="7">
        <v>6</v>
      </c>
      <c r="E24" s="7">
        <f>C24*0.1</f>
        <v>2.3000000000000003</v>
      </c>
      <c r="F24" s="7">
        <f>D24*0.1</f>
        <v>0.60000000000000009</v>
      </c>
      <c r="G24" s="7">
        <v>0</v>
      </c>
      <c r="H24" s="7">
        <v>0</v>
      </c>
    </row>
    <row r="25" spans="1:8" x14ac:dyDescent="0.25">
      <c r="A25" s="1" t="s">
        <v>9</v>
      </c>
      <c r="B25" s="18" t="s">
        <v>92</v>
      </c>
      <c r="C25" s="7">
        <v>19</v>
      </c>
      <c r="D25" s="7">
        <v>11</v>
      </c>
      <c r="E25" s="7">
        <f t="shared" ref="E25:E37" si="7">C25*0.1</f>
        <v>1.9000000000000001</v>
      </c>
      <c r="F25" s="7">
        <f t="shared" ref="F25:F37" si="8">D25*0.1</f>
        <v>1.1000000000000001</v>
      </c>
      <c r="G25" s="7">
        <v>8.3534717559814453E-3</v>
      </c>
      <c r="H25" s="7">
        <v>9.9802017211914063E-4</v>
      </c>
    </row>
    <row r="26" spans="1:8" x14ac:dyDescent="0.25">
      <c r="A26" s="1" t="s">
        <v>10</v>
      </c>
      <c r="B26" s="18" t="s">
        <v>92</v>
      </c>
      <c r="C26" s="7">
        <v>8</v>
      </c>
      <c r="D26" s="7">
        <v>18</v>
      </c>
      <c r="E26" s="7">
        <f t="shared" si="7"/>
        <v>0.8</v>
      </c>
      <c r="F26" s="7">
        <f t="shared" si="8"/>
        <v>1.8</v>
      </c>
      <c r="G26" s="7">
        <v>9.9968910217285156E-4</v>
      </c>
      <c r="H26" s="7">
        <v>1.018762588500977E-3</v>
      </c>
    </row>
    <row r="27" spans="1:8" x14ac:dyDescent="0.25">
      <c r="A27" s="1" t="s">
        <v>11</v>
      </c>
      <c r="B27" s="18" t="s">
        <v>92</v>
      </c>
      <c r="C27" s="7">
        <v>11</v>
      </c>
      <c r="D27" s="7">
        <v>13</v>
      </c>
      <c r="E27" s="7">
        <f t="shared" si="7"/>
        <v>1.1000000000000001</v>
      </c>
      <c r="F27" s="7">
        <f t="shared" si="8"/>
        <v>1.3</v>
      </c>
      <c r="G27" s="7">
        <v>1.3127326965332029E-3</v>
      </c>
      <c r="H27" s="7">
        <v>0</v>
      </c>
    </row>
    <row r="28" spans="1:8" x14ac:dyDescent="0.25">
      <c r="A28" s="1" t="s">
        <v>12</v>
      </c>
      <c r="B28" s="18" t="s">
        <v>92</v>
      </c>
      <c r="C28" s="7">
        <v>23</v>
      </c>
      <c r="D28" s="7">
        <v>9</v>
      </c>
      <c r="E28" s="7">
        <f t="shared" si="7"/>
        <v>2.3000000000000003</v>
      </c>
      <c r="F28" s="7">
        <f t="shared" si="8"/>
        <v>0.9</v>
      </c>
      <c r="G28" s="7">
        <v>3.2529830932617192E-3</v>
      </c>
      <c r="H28" s="7">
        <v>1.0063648223876951E-3</v>
      </c>
    </row>
    <row r="29" spans="1:8" x14ac:dyDescent="0.25">
      <c r="A29" s="1" t="s">
        <v>13</v>
      </c>
      <c r="B29" s="18" t="s">
        <v>92</v>
      </c>
      <c r="C29" s="7">
        <v>15</v>
      </c>
      <c r="D29" s="7">
        <v>6</v>
      </c>
      <c r="E29" s="7">
        <f t="shared" si="7"/>
        <v>1.5</v>
      </c>
      <c r="F29" s="7">
        <f t="shared" si="8"/>
        <v>0.60000000000000009</v>
      </c>
      <c r="G29" s="7">
        <v>1.0104179382324221E-3</v>
      </c>
      <c r="H29" s="7">
        <v>9.8395347595214844E-4</v>
      </c>
    </row>
    <row r="30" spans="1:8" x14ac:dyDescent="0.25">
      <c r="A30" s="1" t="s">
        <v>14</v>
      </c>
      <c r="B30" s="18" t="s">
        <v>92</v>
      </c>
      <c r="C30" s="7">
        <v>8</v>
      </c>
      <c r="D30" s="7">
        <v>14</v>
      </c>
      <c r="E30" s="7">
        <f t="shared" si="7"/>
        <v>0.8</v>
      </c>
      <c r="F30" s="7">
        <f t="shared" si="8"/>
        <v>1.4000000000000001</v>
      </c>
      <c r="G30" s="7">
        <v>0</v>
      </c>
      <c r="H30" s="7">
        <v>0</v>
      </c>
    </row>
    <row r="31" spans="1:8" x14ac:dyDescent="0.25">
      <c r="A31" s="1" t="s">
        <v>15</v>
      </c>
      <c r="B31" s="18" t="s">
        <v>92</v>
      </c>
      <c r="C31" s="7">
        <v>17</v>
      </c>
      <c r="D31" s="7">
        <v>7</v>
      </c>
      <c r="E31" s="7">
        <f t="shared" si="7"/>
        <v>1.7000000000000002</v>
      </c>
      <c r="F31" s="7">
        <f t="shared" si="8"/>
        <v>0.70000000000000007</v>
      </c>
      <c r="G31" s="7">
        <v>9.860992431640625E-4</v>
      </c>
      <c r="H31" s="7">
        <v>0</v>
      </c>
    </row>
    <row r="32" spans="1:8" x14ac:dyDescent="0.25">
      <c r="A32" s="1" t="s">
        <v>16</v>
      </c>
      <c r="B32" s="18" t="s">
        <v>92</v>
      </c>
      <c r="C32" s="7">
        <v>14</v>
      </c>
      <c r="D32" s="7">
        <v>9</v>
      </c>
      <c r="E32" s="7">
        <f t="shared" si="7"/>
        <v>1.4000000000000001</v>
      </c>
      <c r="F32" s="7">
        <f t="shared" si="8"/>
        <v>0.9</v>
      </c>
      <c r="G32" s="7">
        <v>1.5826225280761721E-3</v>
      </c>
      <c r="H32" s="7">
        <v>0</v>
      </c>
    </row>
    <row r="33" spans="1:8" x14ac:dyDescent="0.25">
      <c r="A33" s="1" t="s">
        <v>17</v>
      </c>
      <c r="B33" s="18" t="s">
        <v>92</v>
      </c>
      <c r="C33" s="7">
        <v>14</v>
      </c>
      <c r="D33" s="7">
        <v>7</v>
      </c>
      <c r="E33" s="7">
        <f t="shared" si="7"/>
        <v>1.4000000000000001</v>
      </c>
      <c r="F33" s="7">
        <f t="shared" si="8"/>
        <v>0.70000000000000007</v>
      </c>
      <c r="G33" s="7">
        <v>0</v>
      </c>
      <c r="H33" s="7">
        <v>0</v>
      </c>
    </row>
    <row r="34" spans="1:8" x14ac:dyDescent="0.25">
      <c r="A34" s="1" t="s">
        <v>18</v>
      </c>
      <c r="B34" s="18" t="s">
        <v>92</v>
      </c>
      <c r="C34" s="7">
        <v>9</v>
      </c>
      <c r="D34" s="7">
        <v>15</v>
      </c>
      <c r="E34" s="7">
        <f t="shared" si="7"/>
        <v>0.9</v>
      </c>
      <c r="F34" s="7">
        <f t="shared" si="8"/>
        <v>1.5</v>
      </c>
      <c r="G34" s="7">
        <v>0</v>
      </c>
      <c r="H34" s="7">
        <v>0</v>
      </c>
    </row>
    <row r="35" spans="1:8" x14ac:dyDescent="0.25">
      <c r="A35" s="1" t="s">
        <v>19</v>
      </c>
      <c r="B35" s="18" t="s">
        <v>92</v>
      </c>
      <c r="C35" s="7">
        <v>14</v>
      </c>
      <c r="D35" s="7">
        <v>13</v>
      </c>
      <c r="E35" s="7">
        <f t="shared" si="7"/>
        <v>1.4000000000000001</v>
      </c>
      <c r="F35" s="7">
        <f t="shared" si="8"/>
        <v>1.3</v>
      </c>
      <c r="G35" s="7">
        <v>0</v>
      </c>
      <c r="H35" s="7">
        <v>9.9444389343261719E-4</v>
      </c>
    </row>
    <row r="36" spans="1:8" x14ac:dyDescent="0.25">
      <c r="A36" s="1" t="s">
        <v>20</v>
      </c>
      <c r="B36" s="18" t="s">
        <v>92</v>
      </c>
      <c r="C36" s="7">
        <v>12</v>
      </c>
      <c r="D36" s="7">
        <v>10</v>
      </c>
      <c r="E36" s="7">
        <f t="shared" si="7"/>
        <v>1.2000000000000002</v>
      </c>
      <c r="F36" s="7">
        <f t="shared" si="8"/>
        <v>1</v>
      </c>
      <c r="G36" s="7">
        <v>1.002311706542969E-3</v>
      </c>
      <c r="H36" s="7">
        <v>1.0056495666503911E-3</v>
      </c>
    </row>
    <row r="37" spans="1:8" ht="15.75" thickBot="1" x14ac:dyDescent="0.3">
      <c r="A37" s="2" t="s">
        <v>21</v>
      </c>
      <c r="B37" s="18" t="s">
        <v>92</v>
      </c>
      <c r="C37" s="7">
        <v>7</v>
      </c>
      <c r="D37" s="7">
        <v>17</v>
      </c>
      <c r="E37" s="7">
        <f t="shared" si="7"/>
        <v>0.70000000000000007</v>
      </c>
      <c r="F37" s="7">
        <f t="shared" si="8"/>
        <v>1.7000000000000002</v>
      </c>
      <c r="G37" s="7">
        <v>0</v>
      </c>
      <c r="H37" s="7">
        <v>9.9945068359375E-4</v>
      </c>
    </row>
    <row r="38" spans="1:8" x14ac:dyDescent="0.25">
      <c r="A38" s="14" t="s">
        <v>25</v>
      </c>
      <c r="B38" s="11" t="s">
        <v>22</v>
      </c>
      <c r="C38" s="9">
        <f>AVERAGE(C24:C37)</f>
        <v>13.857142857142858</v>
      </c>
      <c r="D38" s="9">
        <f t="shared" ref="D38:F38" si="9">AVERAGE(D24:D37)</f>
        <v>11.071428571428571</v>
      </c>
      <c r="E38" s="9">
        <f t="shared" si="9"/>
        <v>1.3857142857142857</v>
      </c>
      <c r="F38" s="9">
        <f t="shared" si="9"/>
        <v>1.1071428571428572</v>
      </c>
      <c r="G38" s="9">
        <f t="shared" ref="G38" si="10">AVERAGE(G24:G37)</f>
        <v>1.3214520045689174E-3</v>
      </c>
      <c r="H38" s="28">
        <f t="shared" ref="H38" si="11">AVERAGE(H24:H37)</f>
        <v>5.0047465733119424E-4</v>
      </c>
    </row>
    <row r="39" spans="1:8" x14ac:dyDescent="0.25">
      <c r="A39" s="15"/>
      <c r="B39" s="12" t="s">
        <v>23</v>
      </c>
      <c r="C39" s="7">
        <f>MEDIAN(C24:C37)</f>
        <v>14</v>
      </c>
      <c r="D39" s="7">
        <f t="shared" ref="D39:H39" si="12">MEDIAN(D24:D37)</f>
        <v>10.5</v>
      </c>
      <c r="E39" s="7">
        <f t="shared" si="12"/>
        <v>1.4000000000000001</v>
      </c>
      <c r="F39" s="7">
        <f t="shared" si="12"/>
        <v>1.05</v>
      </c>
      <c r="G39" s="7">
        <f t="shared" si="12"/>
        <v>9.9289417266845703E-4</v>
      </c>
      <c r="H39" s="29">
        <f t="shared" si="12"/>
        <v>4.9197673797607422E-4</v>
      </c>
    </row>
    <row r="40" spans="1:8" x14ac:dyDescent="0.25">
      <c r="A40" s="15"/>
      <c r="B40" s="12" t="s">
        <v>24</v>
      </c>
      <c r="C40" s="7">
        <f>_xlfn.STDEV.P(C24:C37)</f>
        <v>5.0406510755363856</v>
      </c>
      <c r="D40" s="7">
        <f t="shared" ref="D40:H40" si="13">_xlfn.STDEV.P(D24:D37)</f>
        <v>3.8630906522828456</v>
      </c>
      <c r="E40" s="7">
        <f t="shared" si="13"/>
        <v>0.50406510755363954</v>
      </c>
      <c r="F40" s="7">
        <f t="shared" si="13"/>
        <v>0.38630906522828456</v>
      </c>
      <c r="G40" s="7">
        <f t="shared" si="13"/>
        <v>2.1404338372326324E-3</v>
      </c>
      <c r="H40" s="29">
        <f t="shared" si="13"/>
        <v>5.0052537358676215E-4</v>
      </c>
    </row>
    <row r="41" spans="1:8" x14ac:dyDescent="0.25">
      <c r="A41" s="15"/>
      <c r="B41" s="12" t="s">
        <v>26</v>
      </c>
      <c r="C41" s="7">
        <f>MAX(C24:C37)</f>
        <v>23</v>
      </c>
      <c r="D41" s="7">
        <f t="shared" ref="D41:H41" si="14">MAX(D24:D37)</f>
        <v>18</v>
      </c>
      <c r="E41" s="7">
        <f t="shared" si="14"/>
        <v>2.3000000000000003</v>
      </c>
      <c r="F41" s="7">
        <f t="shared" si="14"/>
        <v>1.8</v>
      </c>
      <c r="G41" s="7">
        <f t="shared" si="14"/>
        <v>8.3534717559814453E-3</v>
      </c>
      <c r="H41" s="29">
        <f t="shared" si="14"/>
        <v>1.018762588500977E-3</v>
      </c>
    </row>
    <row r="42" spans="1:8" ht="15.75" thickBot="1" x14ac:dyDescent="0.3">
      <c r="A42" s="16"/>
      <c r="B42" s="13" t="s">
        <v>27</v>
      </c>
      <c r="C42" s="10">
        <f>MIN(C24:C37)</f>
        <v>7</v>
      </c>
      <c r="D42" s="10">
        <f t="shared" ref="D42:H42" si="15">MIN(D24:D37)</f>
        <v>6</v>
      </c>
      <c r="E42" s="10">
        <f t="shared" si="15"/>
        <v>0.70000000000000007</v>
      </c>
      <c r="F42" s="10">
        <f t="shared" si="15"/>
        <v>0.60000000000000009</v>
      </c>
      <c r="G42" s="10">
        <f t="shared" si="15"/>
        <v>0</v>
      </c>
      <c r="H42" s="30">
        <f t="shared" si="15"/>
        <v>0</v>
      </c>
    </row>
    <row r="43" spans="1:8" x14ac:dyDescent="0.25">
      <c r="C43" s="7"/>
      <c r="D43" s="7"/>
      <c r="E43" s="7"/>
      <c r="F43" s="7"/>
      <c r="G43" s="7"/>
      <c r="H43" s="7"/>
    </row>
    <row r="44" spans="1:8" ht="15.75" thickBot="1" x14ac:dyDescent="0.3">
      <c r="C44" s="7"/>
      <c r="D44" s="7"/>
      <c r="E44" s="7"/>
      <c r="F44" s="7"/>
      <c r="G44" s="7"/>
      <c r="H44" s="7"/>
    </row>
    <row r="45" spans="1:8" ht="15.75" thickBot="1" x14ac:dyDescent="0.3">
      <c r="A45" s="8" t="s">
        <v>4</v>
      </c>
      <c r="B45" s="4" t="s">
        <v>5</v>
      </c>
      <c r="C45" s="25" t="s">
        <v>0</v>
      </c>
      <c r="D45" s="25" t="s">
        <v>1</v>
      </c>
      <c r="E45" s="25" t="s">
        <v>85</v>
      </c>
      <c r="F45" s="25" t="s">
        <v>86</v>
      </c>
      <c r="G45" s="25" t="s">
        <v>87</v>
      </c>
      <c r="H45" s="26" t="s">
        <v>3</v>
      </c>
    </row>
    <row r="46" spans="1:8" x14ac:dyDescent="0.25">
      <c r="A46" s="1" t="s">
        <v>8</v>
      </c>
      <c r="B46" s="17" t="s">
        <v>6</v>
      </c>
      <c r="C46" s="7">
        <v>20</v>
      </c>
      <c r="D46" s="7">
        <v>5</v>
      </c>
      <c r="E46" s="7">
        <f>C46*0.1</f>
        <v>2</v>
      </c>
      <c r="F46" s="7">
        <f>D46*0.1</f>
        <v>0.5</v>
      </c>
      <c r="G46" s="7">
        <v>9.9873542785644531E-4</v>
      </c>
      <c r="H46" s="7">
        <v>9.9802017211914063E-4</v>
      </c>
    </row>
    <row r="47" spans="1:8" x14ac:dyDescent="0.25">
      <c r="A47" s="1" t="s">
        <v>9</v>
      </c>
      <c r="B47" s="18" t="s">
        <v>6</v>
      </c>
      <c r="C47" s="7">
        <v>16</v>
      </c>
      <c r="D47" s="7">
        <v>11</v>
      </c>
      <c r="E47" s="7">
        <f t="shared" ref="E47:E59" si="16">C47*0.1</f>
        <v>1.6</v>
      </c>
      <c r="F47" s="7">
        <f t="shared" ref="F47:F59" si="17">D47*0.1</f>
        <v>1.1000000000000001</v>
      </c>
      <c r="G47" s="7">
        <v>0</v>
      </c>
      <c r="H47" s="7">
        <v>1.7340183258056641E-3</v>
      </c>
    </row>
    <row r="48" spans="1:8" x14ac:dyDescent="0.25">
      <c r="A48" s="1" t="s">
        <v>10</v>
      </c>
      <c r="B48" s="18" t="s">
        <v>6</v>
      </c>
      <c r="C48" s="7">
        <v>8</v>
      </c>
      <c r="D48" s="7">
        <v>18</v>
      </c>
      <c r="E48" s="7">
        <f t="shared" si="16"/>
        <v>0.8</v>
      </c>
      <c r="F48" s="7">
        <f t="shared" si="17"/>
        <v>1.8</v>
      </c>
      <c r="G48" s="7">
        <v>9.9873542785644531E-4</v>
      </c>
      <c r="H48" s="7">
        <v>1.0104179382324221E-3</v>
      </c>
    </row>
    <row r="49" spans="1:8" x14ac:dyDescent="0.25">
      <c r="A49" s="1" t="s">
        <v>11</v>
      </c>
      <c r="B49" s="18" t="s">
        <v>6</v>
      </c>
      <c r="C49" s="7">
        <v>11</v>
      </c>
      <c r="D49" s="7">
        <v>13</v>
      </c>
      <c r="E49" s="7">
        <f t="shared" si="16"/>
        <v>1.1000000000000001</v>
      </c>
      <c r="F49" s="7">
        <f t="shared" si="17"/>
        <v>1.3</v>
      </c>
      <c r="G49" s="7">
        <v>9.918212890625E-4</v>
      </c>
      <c r="H49" s="7">
        <v>9.9992752075195313E-4</v>
      </c>
    </row>
    <row r="50" spans="1:8" x14ac:dyDescent="0.25">
      <c r="A50" s="1" t="s">
        <v>12</v>
      </c>
      <c r="B50" s="18" t="s">
        <v>6</v>
      </c>
      <c r="C50" s="7">
        <v>19</v>
      </c>
      <c r="D50" s="7">
        <v>9</v>
      </c>
      <c r="E50" s="7">
        <f t="shared" si="16"/>
        <v>1.9000000000000001</v>
      </c>
      <c r="F50" s="7">
        <f t="shared" si="17"/>
        <v>0.9</v>
      </c>
      <c r="G50" s="7">
        <v>1.000404357910156E-3</v>
      </c>
      <c r="H50" s="7">
        <v>9.9968910217285156E-4</v>
      </c>
    </row>
    <row r="51" spans="1:8" x14ac:dyDescent="0.25">
      <c r="A51" s="1" t="s">
        <v>13</v>
      </c>
      <c r="B51" s="18" t="s">
        <v>6</v>
      </c>
      <c r="C51" s="7">
        <v>15</v>
      </c>
      <c r="D51" s="7">
        <v>6</v>
      </c>
      <c r="E51" s="7">
        <f t="shared" si="16"/>
        <v>1.5</v>
      </c>
      <c r="F51" s="7">
        <f t="shared" si="17"/>
        <v>0.60000000000000009</v>
      </c>
      <c r="G51" s="7">
        <v>9.9968910217285156E-4</v>
      </c>
      <c r="H51" s="7">
        <v>1.002311706542969E-3</v>
      </c>
    </row>
    <row r="52" spans="1:8" x14ac:dyDescent="0.25">
      <c r="A52" s="1" t="s">
        <v>14</v>
      </c>
      <c r="B52" s="18" t="s">
        <v>6</v>
      </c>
      <c r="C52" s="7">
        <v>8</v>
      </c>
      <c r="D52" s="7">
        <v>14</v>
      </c>
      <c r="E52" s="7">
        <f t="shared" si="16"/>
        <v>0.8</v>
      </c>
      <c r="F52" s="7">
        <f t="shared" si="17"/>
        <v>1.4000000000000001</v>
      </c>
      <c r="G52" s="7">
        <v>0</v>
      </c>
      <c r="H52" s="7">
        <v>1.0011196136474609E-3</v>
      </c>
    </row>
    <row r="53" spans="1:8" x14ac:dyDescent="0.25">
      <c r="A53" s="1" t="s">
        <v>15</v>
      </c>
      <c r="B53" s="18" t="s">
        <v>6</v>
      </c>
      <c r="C53" s="7">
        <v>15</v>
      </c>
      <c r="D53" s="7">
        <v>7</v>
      </c>
      <c r="E53" s="7">
        <f t="shared" si="16"/>
        <v>1.5</v>
      </c>
      <c r="F53" s="7">
        <f t="shared" si="17"/>
        <v>0.70000000000000007</v>
      </c>
      <c r="G53" s="7">
        <v>1.999139785766602E-3</v>
      </c>
      <c r="H53" s="7">
        <v>9.9992752075195313E-4</v>
      </c>
    </row>
    <row r="54" spans="1:8" x14ac:dyDescent="0.25">
      <c r="A54" s="1" t="s">
        <v>16</v>
      </c>
      <c r="B54" s="18" t="s">
        <v>6</v>
      </c>
      <c r="C54" s="7">
        <v>14</v>
      </c>
      <c r="D54" s="7">
        <v>8</v>
      </c>
      <c r="E54" s="7">
        <f t="shared" si="16"/>
        <v>1.4000000000000001</v>
      </c>
      <c r="F54" s="7">
        <f t="shared" si="17"/>
        <v>0.8</v>
      </c>
      <c r="G54" s="7">
        <v>1.5430450439453121E-3</v>
      </c>
      <c r="H54" s="7">
        <v>4.8422813415527338E-4</v>
      </c>
    </row>
    <row r="55" spans="1:8" x14ac:dyDescent="0.25">
      <c r="A55" s="1" t="s">
        <v>17</v>
      </c>
      <c r="B55" s="18" t="s">
        <v>6</v>
      </c>
      <c r="C55" s="7">
        <v>14</v>
      </c>
      <c r="D55" s="7">
        <v>7</v>
      </c>
      <c r="E55" s="7">
        <f t="shared" si="16"/>
        <v>1.4000000000000001</v>
      </c>
      <c r="F55" s="7">
        <f t="shared" si="17"/>
        <v>0.70000000000000007</v>
      </c>
      <c r="G55" s="7">
        <v>2.7723312377929692E-3</v>
      </c>
      <c r="H55" s="7">
        <v>9.9706649780273438E-4</v>
      </c>
    </row>
    <row r="56" spans="1:8" x14ac:dyDescent="0.25">
      <c r="A56" s="1" t="s">
        <v>18</v>
      </c>
      <c r="B56" s="18" t="s">
        <v>6</v>
      </c>
      <c r="C56" s="7">
        <v>9</v>
      </c>
      <c r="D56" s="7">
        <v>14</v>
      </c>
      <c r="E56" s="7">
        <f t="shared" si="16"/>
        <v>0.9</v>
      </c>
      <c r="F56" s="7">
        <f t="shared" si="17"/>
        <v>1.4000000000000001</v>
      </c>
      <c r="G56" s="7">
        <v>1.000404357910156E-3</v>
      </c>
      <c r="H56" s="7">
        <v>1.9984245300292969E-3</v>
      </c>
    </row>
    <row r="57" spans="1:8" x14ac:dyDescent="0.25">
      <c r="A57" s="1" t="s">
        <v>19</v>
      </c>
      <c r="B57" s="18" t="s">
        <v>6</v>
      </c>
      <c r="C57" s="7">
        <v>14</v>
      </c>
      <c r="D57" s="7">
        <v>14</v>
      </c>
      <c r="E57" s="7">
        <f t="shared" si="16"/>
        <v>1.4000000000000001</v>
      </c>
      <c r="F57" s="7">
        <f t="shared" si="17"/>
        <v>1.4000000000000001</v>
      </c>
      <c r="G57" s="7">
        <v>1.000404357910156E-3</v>
      </c>
      <c r="H57" s="7">
        <v>1.0001659393310549E-3</v>
      </c>
    </row>
    <row r="58" spans="1:8" x14ac:dyDescent="0.25">
      <c r="A58" s="1" t="s">
        <v>20</v>
      </c>
      <c r="B58" s="18" t="s">
        <v>6</v>
      </c>
      <c r="C58" s="7">
        <v>12</v>
      </c>
      <c r="D58" s="7">
        <v>10</v>
      </c>
      <c r="E58" s="7">
        <f t="shared" si="16"/>
        <v>1.2000000000000002</v>
      </c>
      <c r="F58" s="7">
        <f t="shared" si="17"/>
        <v>1</v>
      </c>
      <c r="G58" s="7">
        <v>1.0018348693847661E-3</v>
      </c>
      <c r="H58" s="7">
        <v>1.0008811950683589E-3</v>
      </c>
    </row>
    <row r="59" spans="1:8" ht="15.75" thickBot="1" x14ac:dyDescent="0.3">
      <c r="A59" s="2" t="s">
        <v>21</v>
      </c>
      <c r="B59" s="19" t="s">
        <v>6</v>
      </c>
      <c r="C59" s="7">
        <v>7</v>
      </c>
      <c r="D59" s="7">
        <v>16</v>
      </c>
      <c r="E59" s="7">
        <f t="shared" si="16"/>
        <v>0.70000000000000007</v>
      </c>
      <c r="F59" s="7">
        <f t="shared" si="17"/>
        <v>1.6</v>
      </c>
      <c r="G59" s="7">
        <v>6.2918663024902344E-4</v>
      </c>
      <c r="H59" s="7">
        <v>0</v>
      </c>
    </row>
    <row r="60" spans="1:8" x14ac:dyDescent="0.25">
      <c r="A60" s="14" t="s">
        <v>25</v>
      </c>
      <c r="B60" s="11" t="s">
        <v>22</v>
      </c>
      <c r="C60" s="9">
        <f>AVERAGE(C46:C59)</f>
        <v>13</v>
      </c>
      <c r="D60" s="9">
        <f>AVERAGE(D46:D59)</f>
        <v>10.857142857142858</v>
      </c>
      <c r="E60" s="9">
        <f t="shared" ref="E60:F60" si="18">AVERAGE(E46:E59)</f>
        <v>1.3</v>
      </c>
      <c r="F60" s="9">
        <f t="shared" si="18"/>
        <v>1.0857142857142859</v>
      </c>
      <c r="G60" s="9">
        <f>AVERAGE(G46:G59)</f>
        <v>1.0668379919869559E-3</v>
      </c>
      <c r="H60" s="28">
        <f>AVERAGE(H46:H59)</f>
        <v>1.0161570140293666E-3</v>
      </c>
    </row>
    <row r="61" spans="1:8" x14ac:dyDescent="0.25">
      <c r="A61" s="15"/>
      <c r="B61" s="12" t="s">
        <v>23</v>
      </c>
      <c r="C61" s="7">
        <f>MEDIAN(C46:C59)</f>
        <v>14</v>
      </c>
      <c r="D61" s="7">
        <f>MEDIAN(D46:D59)</f>
        <v>10.5</v>
      </c>
      <c r="E61" s="7">
        <f t="shared" ref="E61:F61" si="19">MEDIAN(E46:E59)</f>
        <v>1.4000000000000001</v>
      </c>
      <c r="F61" s="7">
        <f t="shared" si="19"/>
        <v>1.05</v>
      </c>
      <c r="G61" s="7">
        <f>MEDIAN(G46:G59)</f>
        <v>1.0000467300415039E-3</v>
      </c>
      <c r="H61" s="29">
        <f>MEDIAN(H46:H59)</f>
        <v>1.0000467300415039E-3</v>
      </c>
    </row>
    <row r="62" spans="1:8" x14ac:dyDescent="0.25">
      <c r="A62" s="15"/>
      <c r="B62" s="12" t="s">
        <v>24</v>
      </c>
      <c r="C62" s="7">
        <f>_xlfn.STDEV.P(C46:C59)</f>
        <v>3.8913824205360674</v>
      </c>
      <c r="D62" s="7">
        <f>_xlfn.STDEV.P(D46:D59)</f>
        <v>3.8887593110903427</v>
      </c>
      <c r="E62" s="7">
        <f t="shared" ref="E62:F62" si="20">_xlfn.STDEV.P(E46:E59)</f>
        <v>0.38913824205360753</v>
      </c>
      <c r="F62" s="7">
        <f t="shared" si="20"/>
        <v>0.38887593110903457</v>
      </c>
      <c r="G62" s="7">
        <f>_xlfn.STDEV.P(G46:G59)</f>
        <v>6.8187610971470996E-4</v>
      </c>
      <c r="H62" s="29">
        <f t="shared" ref="H62:H64" si="21">MEDIAN(H47:H60)</f>
        <v>1.000523567199707E-3</v>
      </c>
    </row>
    <row r="63" spans="1:8" x14ac:dyDescent="0.25">
      <c r="A63" s="15"/>
      <c r="B63" s="12" t="s">
        <v>26</v>
      </c>
      <c r="C63" s="7">
        <f>MAX(C46:C59)</f>
        <v>20</v>
      </c>
      <c r="D63" s="7">
        <f>MAX(D46:D59)</f>
        <v>18</v>
      </c>
      <c r="E63" s="7">
        <f t="shared" ref="E63:F63" si="22">MAX(E46:E59)</f>
        <v>2</v>
      </c>
      <c r="F63" s="7">
        <f t="shared" si="22"/>
        <v>1.8</v>
      </c>
      <c r="G63" s="7">
        <f>MAX(G46:G59)</f>
        <v>2.7723312377929692E-3</v>
      </c>
      <c r="H63" s="29">
        <f t="shared" si="21"/>
        <v>1.0001063346862793E-3</v>
      </c>
    </row>
    <row r="64" spans="1:8" ht="15.75" thickBot="1" x14ac:dyDescent="0.3">
      <c r="A64" s="16"/>
      <c r="B64" s="13" t="s">
        <v>27</v>
      </c>
      <c r="C64" s="10">
        <f>MIN(C46:C59)</f>
        <v>7</v>
      </c>
      <c r="D64" s="10">
        <f>MIN(D46:D59)</f>
        <v>5</v>
      </c>
      <c r="E64" s="10">
        <f t="shared" ref="E64:F64" si="23">MIN(E46:E59)</f>
        <v>0.70000000000000007</v>
      </c>
      <c r="F64" s="10">
        <f t="shared" si="23"/>
        <v>0.5</v>
      </c>
      <c r="G64" s="10">
        <f>MIN(G46:G59)</f>
        <v>0</v>
      </c>
      <c r="H64" s="30">
        <f t="shared" si="21"/>
        <v>1.0001063346862793E-3</v>
      </c>
    </row>
    <row r="68" spans="2:5" x14ac:dyDescent="0.25">
      <c r="B68" s="20"/>
      <c r="C68" s="21" t="s">
        <v>7</v>
      </c>
      <c r="D68" s="21" t="s">
        <v>92</v>
      </c>
      <c r="E68" s="21" t="s">
        <v>6</v>
      </c>
    </row>
    <row r="69" spans="2:5" x14ac:dyDescent="0.25">
      <c r="B69" s="20" t="s">
        <v>91</v>
      </c>
      <c r="C69">
        <f>E16+F16+G16+H16</f>
        <v>2.5374424457550053</v>
      </c>
      <c r="D69">
        <f>E38+F38+G38+H38</f>
        <v>2.4946790695190431</v>
      </c>
      <c r="E69">
        <f>E60+F60+G60+H60</f>
        <v>2.3877972807203025</v>
      </c>
    </row>
  </sheetData>
  <mergeCells count="3">
    <mergeCell ref="A16:A20"/>
    <mergeCell ref="A38:A42"/>
    <mergeCell ref="A60:A6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8470-C5E7-443C-99E8-F1A5E95ABF2F}">
  <dimension ref="A1:H69"/>
  <sheetViews>
    <sheetView zoomScale="25" zoomScaleNormal="25" workbookViewId="0">
      <selection activeCell="C1" activeCellId="1" sqref="B46:B64 C1:H64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30.5703125" bestFit="1" customWidth="1"/>
    <col min="4" max="4" width="31.5703125" bestFit="1" customWidth="1"/>
    <col min="5" max="5" width="52.85546875" bestFit="1" customWidth="1"/>
    <col min="6" max="6" width="48.7109375" bestFit="1" customWidth="1"/>
    <col min="7" max="7" width="39.7109375" bestFit="1" customWidth="1"/>
    <col min="8" max="8" width="40.7109375" bestFit="1" customWidth="1"/>
  </cols>
  <sheetData>
    <row r="1" spans="1:8" ht="15.75" thickBot="1" x14ac:dyDescent="0.3">
      <c r="A1" s="4" t="s">
        <v>4</v>
      </c>
      <c r="B1" s="5" t="s">
        <v>5</v>
      </c>
      <c r="C1" s="25" t="s">
        <v>0</v>
      </c>
      <c r="D1" s="25" t="s">
        <v>1</v>
      </c>
      <c r="E1" s="25" t="s">
        <v>88</v>
      </c>
      <c r="F1" s="25" t="s">
        <v>89</v>
      </c>
      <c r="G1" s="25" t="s">
        <v>2</v>
      </c>
      <c r="H1" s="26" t="s">
        <v>3</v>
      </c>
    </row>
    <row r="2" spans="1:8" x14ac:dyDescent="0.25">
      <c r="A2" t="s">
        <v>28</v>
      </c>
      <c r="B2" s="17" t="s">
        <v>7</v>
      </c>
      <c r="C2" s="7">
        <v>26</v>
      </c>
      <c r="D2" s="7">
        <v>47</v>
      </c>
      <c r="E2" s="7">
        <f>C2*0.1</f>
        <v>2.6</v>
      </c>
      <c r="F2" s="7">
        <f>D2*0.1</f>
        <v>4.7</v>
      </c>
      <c r="G2" s="7">
        <v>1.003265380859375E-3</v>
      </c>
      <c r="H2" s="7">
        <v>1.9850730895996089E-3</v>
      </c>
    </row>
    <row r="3" spans="1:8" x14ac:dyDescent="0.25">
      <c r="A3" t="s">
        <v>29</v>
      </c>
      <c r="B3" s="18" t="s">
        <v>7</v>
      </c>
      <c r="C3" s="7">
        <v>30</v>
      </c>
      <c r="D3" s="7">
        <v>59</v>
      </c>
      <c r="E3" s="7">
        <f t="shared" ref="E3:E15" si="0">C3*0.1</f>
        <v>3</v>
      </c>
      <c r="F3" s="7">
        <f t="shared" ref="F3:F15" si="1">D3*0.1</f>
        <v>5.9</v>
      </c>
      <c r="G3" s="7">
        <v>2.0005702972412109E-3</v>
      </c>
      <c r="H3" s="7">
        <v>2.097845077514648E-3</v>
      </c>
    </row>
    <row r="4" spans="1:8" x14ac:dyDescent="0.25">
      <c r="A4" t="s">
        <v>30</v>
      </c>
      <c r="B4" s="18" t="s">
        <v>7</v>
      </c>
      <c r="C4" s="7">
        <v>16</v>
      </c>
      <c r="D4" s="7">
        <v>66</v>
      </c>
      <c r="E4" s="7">
        <f t="shared" si="0"/>
        <v>1.6</v>
      </c>
      <c r="F4" s="7">
        <f t="shared" si="1"/>
        <v>6.6000000000000005</v>
      </c>
      <c r="G4" s="7">
        <v>9.9802017211914063E-4</v>
      </c>
      <c r="H4" s="7">
        <v>2.0339488983154301E-3</v>
      </c>
    </row>
    <row r="5" spans="1:8" x14ac:dyDescent="0.25">
      <c r="A5" t="s">
        <v>31</v>
      </c>
      <c r="B5" s="18" t="s">
        <v>7</v>
      </c>
      <c r="C5" s="7">
        <v>59</v>
      </c>
      <c r="D5" s="7">
        <v>14</v>
      </c>
      <c r="E5" s="7">
        <f t="shared" si="0"/>
        <v>5.9</v>
      </c>
      <c r="F5" s="7">
        <f t="shared" si="1"/>
        <v>1.4000000000000001</v>
      </c>
      <c r="G5" s="7">
        <v>2.8202533721923828E-3</v>
      </c>
      <c r="H5" s="7">
        <v>1.0457038879394529E-3</v>
      </c>
    </row>
    <row r="6" spans="1:8" x14ac:dyDescent="0.25">
      <c r="A6" t="s">
        <v>32</v>
      </c>
      <c r="B6" s="18" t="s">
        <v>7</v>
      </c>
      <c r="C6" s="7">
        <v>45</v>
      </c>
      <c r="D6" s="7">
        <v>8</v>
      </c>
      <c r="E6" s="7">
        <f t="shared" si="0"/>
        <v>4.5</v>
      </c>
      <c r="F6" s="7">
        <f t="shared" si="1"/>
        <v>0.8</v>
      </c>
      <c r="G6" s="7">
        <v>0</v>
      </c>
      <c r="H6" s="7">
        <v>0</v>
      </c>
    </row>
    <row r="7" spans="1:8" x14ac:dyDescent="0.25">
      <c r="A7" t="s">
        <v>33</v>
      </c>
      <c r="B7" s="18" t="s">
        <v>7</v>
      </c>
      <c r="C7" s="7">
        <v>37</v>
      </c>
      <c r="D7" s="7">
        <v>14</v>
      </c>
      <c r="E7" s="7">
        <f t="shared" si="0"/>
        <v>3.7</v>
      </c>
      <c r="F7" s="7">
        <f t="shared" si="1"/>
        <v>1.4000000000000001</v>
      </c>
      <c r="G7" s="7">
        <v>4.1184425354003906E-3</v>
      </c>
      <c r="H7" s="7">
        <v>1.881837844848633E-3</v>
      </c>
    </row>
    <row r="8" spans="1:8" x14ac:dyDescent="0.25">
      <c r="A8" t="s">
        <v>34</v>
      </c>
      <c r="B8" s="18" t="s">
        <v>7</v>
      </c>
      <c r="C8" s="7">
        <v>38</v>
      </c>
      <c r="D8" s="7">
        <v>16</v>
      </c>
      <c r="E8" s="7">
        <f t="shared" si="0"/>
        <v>3.8000000000000003</v>
      </c>
      <c r="F8" s="7">
        <f t="shared" si="1"/>
        <v>1.6</v>
      </c>
      <c r="G8" s="7">
        <v>1.9979476928710942E-3</v>
      </c>
      <c r="H8" s="7">
        <v>1.4119148254394529E-3</v>
      </c>
    </row>
    <row r="9" spans="1:8" x14ac:dyDescent="0.25">
      <c r="A9" t="s">
        <v>35</v>
      </c>
      <c r="B9" s="18" t="s">
        <v>7</v>
      </c>
      <c r="C9" s="7">
        <v>7</v>
      </c>
      <c r="D9" s="7">
        <v>47</v>
      </c>
      <c r="E9" s="7">
        <f t="shared" si="0"/>
        <v>0.70000000000000007</v>
      </c>
      <c r="F9" s="7">
        <f t="shared" si="1"/>
        <v>4.7</v>
      </c>
      <c r="G9" s="7">
        <v>1.389741897583008E-3</v>
      </c>
      <c r="H9" s="7">
        <v>1.999139785766602E-3</v>
      </c>
    </row>
    <row r="10" spans="1:8" x14ac:dyDescent="0.25">
      <c r="A10" t="s">
        <v>36</v>
      </c>
      <c r="B10" s="18" t="s">
        <v>7</v>
      </c>
      <c r="C10" s="7">
        <v>43</v>
      </c>
      <c r="D10" s="7">
        <v>12</v>
      </c>
      <c r="E10" s="7">
        <f t="shared" si="0"/>
        <v>4.3</v>
      </c>
      <c r="F10" s="7">
        <f t="shared" si="1"/>
        <v>1.2000000000000002</v>
      </c>
      <c r="G10" s="7">
        <v>2.0744800567626949E-3</v>
      </c>
      <c r="H10" s="7">
        <v>7.8272819519042969E-4</v>
      </c>
    </row>
    <row r="11" spans="1:8" x14ac:dyDescent="0.25">
      <c r="A11" t="s">
        <v>37</v>
      </c>
      <c r="B11" s="18" t="s">
        <v>7</v>
      </c>
      <c r="C11" s="7">
        <v>48</v>
      </c>
      <c r="D11" s="7">
        <v>8</v>
      </c>
      <c r="E11" s="7">
        <f t="shared" si="0"/>
        <v>4.8000000000000007</v>
      </c>
      <c r="F11" s="7">
        <f t="shared" si="1"/>
        <v>0.8</v>
      </c>
      <c r="G11" s="7">
        <v>1.9962787628173828E-3</v>
      </c>
      <c r="H11" s="7">
        <v>6.4229965209960938E-4</v>
      </c>
    </row>
    <row r="12" spans="1:8" x14ac:dyDescent="0.25">
      <c r="A12" t="s">
        <v>38</v>
      </c>
      <c r="B12" s="18" t="s">
        <v>7</v>
      </c>
      <c r="C12" s="7">
        <v>31</v>
      </c>
      <c r="D12" s="7">
        <v>21</v>
      </c>
      <c r="E12" s="7">
        <f t="shared" si="0"/>
        <v>3.1</v>
      </c>
      <c r="F12" s="7">
        <f t="shared" si="1"/>
        <v>2.1</v>
      </c>
      <c r="G12" s="7">
        <v>1.346349716186523E-3</v>
      </c>
      <c r="H12" s="7">
        <v>9.46044921875E-4</v>
      </c>
    </row>
    <row r="13" spans="1:8" x14ac:dyDescent="0.25">
      <c r="A13" t="s">
        <v>39</v>
      </c>
      <c r="B13" s="18" t="s">
        <v>7</v>
      </c>
      <c r="C13" s="7">
        <v>47</v>
      </c>
      <c r="D13" s="7">
        <v>9</v>
      </c>
      <c r="E13" s="7">
        <f t="shared" si="0"/>
        <v>4.7</v>
      </c>
      <c r="F13" s="7">
        <f t="shared" si="1"/>
        <v>0.9</v>
      </c>
      <c r="G13" s="7">
        <v>3.7090778350830078E-3</v>
      </c>
      <c r="H13" s="7">
        <v>5.4883956909179688E-4</v>
      </c>
    </row>
    <row r="14" spans="1:8" x14ac:dyDescent="0.25">
      <c r="A14" t="s">
        <v>40</v>
      </c>
      <c r="B14" s="18" t="s">
        <v>7</v>
      </c>
      <c r="C14" s="7">
        <v>8</v>
      </c>
      <c r="D14" s="7">
        <v>53</v>
      </c>
      <c r="E14" s="7">
        <f t="shared" si="0"/>
        <v>0.8</v>
      </c>
      <c r="F14" s="7">
        <f t="shared" si="1"/>
        <v>5.3000000000000007</v>
      </c>
      <c r="G14" s="7">
        <v>0</v>
      </c>
      <c r="H14" s="7">
        <v>1.5826225280761721E-3</v>
      </c>
    </row>
    <row r="15" spans="1:8" ht="15.75" thickBot="1" x14ac:dyDescent="0.3">
      <c r="A15" t="s">
        <v>41</v>
      </c>
      <c r="B15" s="19" t="s">
        <v>7</v>
      </c>
      <c r="C15" s="7">
        <v>32</v>
      </c>
      <c r="D15" s="7">
        <v>41</v>
      </c>
      <c r="E15" s="7">
        <f t="shared" si="0"/>
        <v>3.2</v>
      </c>
      <c r="F15" s="7">
        <f t="shared" si="1"/>
        <v>4.1000000000000005</v>
      </c>
      <c r="G15" s="7">
        <v>0</v>
      </c>
      <c r="H15" s="7">
        <v>0</v>
      </c>
    </row>
    <row r="16" spans="1:8" x14ac:dyDescent="0.25">
      <c r="A16" s="22" t="s">
        <v>25</v>
      </c>
      <c r="B16" s="11" t="s">
        <v>22</v>
      </c>
      <c r="C16" s="9">
        <f>AVERAGE(C2:C15)</f>
        <v>33.357142857142854</v>
      </c>
      <c r="D16" s="9">
        <f t="shared" ref="D16:H20" si="2">AVERAGE(D2:D15)</f>
        <v>29.642857142857142</v>
      </c>
      <c r="E16" s="9">
        <f t="shared" si="2"/>
        <v>3.3357142857142863</v>
      </c>
      <c r="F16" s="9">
        <f t="shared" si="2"/>
        <v>2.9642857142857149</v>
      </c>
      <c r="G16" s="9">
        <f t="shared" si="2"/>
        <v>1.675316265651158E-3</v>
      </c>
      <c r="H16" s="9">
        <f t="shared" si="2"/>
        <v>1.2112855911254883E-3</v>
      </c>
    </row>
    <row r="17" spans="1:8" x14ac:dyDescent="0.25">
      <c r="A17" s="23"/>
      <c r="B17" s="12" t="s">
        <v>23</v>
      </c>
      <c r="C17" s="7">
        <f>MEDIAN(C2:C15)</f>
        <v>34.5</v>
      </c>
      <c r="D17" s="7">
        <f t="shared" ref="D17:H17" si="3">MEDIAN(D2:D15)</f>
        <v>18.5</v>
      </c>
      <c r="E17" s="27">
        <f t="shared" si="3"/>
        <v>3.45</v>
      </c>
      <c r="F17" s="27">
        <f t="shared" si="3"/>
        <v>1.85</v>
      </c>
      <c r="G17" s="7">
        <f t="shared" si="3"/>
        <v>1.6930103302001953E-3</v>
      </c>
      <c r="H17" s="7">
        <f t="shared" si="3"/>
        <v>1.2288093566894529E-3</v>
      </c>
    </row>
    <row r="18" spans="1:8" x14ac:dyDescent="0.25">
      <c r="A18" s="23"/>
      <c r="B18" s="12" t="s">
        <v>24</v>
      </c>
      <c r="C18" s="7">
        <f>_xlfn.STDEV.P(C2:C15)</f>
        <v>14.71931259486346</v>
      </c>
      <c r="D18" s="7">
        <f t="shared" ref="D18:H18" si="4">_xlfn.STDEV.P(D2:D15)</f>
        <v>20.502986342959694</v>
      </c>
      <c r="E18" s="27">
        <f t="shared" si="4"/>
        <v>1.4719312594863447</v>
      </c>
      <c r="F18" s="27">
        <f t="shared" si="4"/>
        <v>2.0502986342959693</v>
      </c>
      <c r="G18" s="7">
        <f t="shared" si="4"/>
        <v>1.2365958694012229E-3</v>
      </c>
      <c r="H18" s="7">
        <f t="shared" si="4"/>
        <v>7.2152834575588804E-4</v>
      </c>
    </row>
    <row r="19" spans="1:8" x14ac:dyDescent="0.25">
      <c r="A19" s="23"/>
      <c r="B19" s="12" t="s">
        <v>26</v>
      </c>
      <c r="C19" s="7">
        <f>MAX(C2:C15)</f>
        <v>59</v>
      </c>
      <c r="D19" s="7">
        <f t="shared" ref="D19:H19" si="5">MAX(D2:D15)</f>
        <v>66</v>
      </c>
      <c r="E19" s="27">
        <f t="shared" si="5"/>
        <v>5.9</v>
      </c>
      <c r="F19" s="27">
        <f t="shared" si="5"/>
        <v>6.6000000000000005</v>
      </c>
      <c r="G19" s="7">
        <f t="shared" si="5"/>
        <v>4.1184425354003906E-3</v>
      </c>
      <c r="H19" s="7">
        <f t="shared" si="5"/>
        <v>2.097845077514648E-3</v>
      </c>
    </row>
    <row r="20" spans="1:8" ht="15.75" thickBot="1" x14ac:dyDescent="0.3">
      <c r="A20" s="24"/>
      <c r="B20" s="13" t="s">
        <v>27</v>
      </c>
      <c r="C20" s="10">
        <f>MIN(C2:C15)</f>
        <v>7</v>
      </c>
      <c r="D20" s="10">
        <f t="shared" ref="D20:H20" si="6">MIN(D2:D15)</f>
        <v>8</v>
      </c>
      <c r="E20" s="10">
        <f t="shared" si="6"/>
        <v>0.70000000000000007</v>
      </c>
      <c r="F20" s="10">
        <f t="shared" si="6"/>
        <v>0.8</v>
      </c>
      <c r="G20" s="10">
        <f t="shared" si="6"/>
        <v>0</v>
      </c>
      <c r="H20" s="10">
        <f t="shared" si="6"/>
        <v>0</v>
      </c>
    </row>
    <row r="21" spans="1:8" x14ac:dyDescent="0.25">
      <c r="C21" s="7"/>
      <c r="D21" s="7"/>
      <c r="E21" s="7"/>
      <c r="F21" s="7"/>
      <c r="G21" s="7"/>
      <c r="H21" s="7"/>
    </row>
    <row r="22" spans="1:8" ht="15.75" thickBot="1" x14ac:dyDescent="0.3">
      <c r="C22" s="7"/>
      <c r="D22" s="7"/>
      <c r="E22" s="7"/>
      <c r="F22" s="7"/>
      <c r="G22" s="7"/>
      <c r="H22" s="7"/>
    </row>
    <row r="23" spans="1:8" ht="15.75" thickBot="1" x14ac:dyDescent="0.3">
      <c r="A23" s="4" t="s">
        <v>4</v>
      </c>
      <c r="B23" s="5" t="s">
        <v>5</v>
      </c>
      <c r="C23" s="25" t="s">
        <v>0</v>
      </c>
      <c r="D23" s="25" t="s">
        <v>1</v>
      </c>
      <c r="E23" s="25" t="s">
        <v>88</v>
      </c>
      <c r="F23" s="25" t="s">
        <v>89</v>
      </c>
      <c r="G23" s="25" t="s">
        <v>2</v>
      </c>
      <c r="H23" s="26" t="s">
        <v>3</v>
      </c>
    </row>
    <row r="24" spans="1:8" x14ac:dyDescent="0.25">
      <c r="A24" t="s">
        <v>28</v>
      </c>
      <c r="B24" s="17" t="s">
        <v>92</v>
      </c>
      <c r="C24" s="7">
        <v>25</v>
      </c>
      <c r="D24" s="7">
        <v>44</v>
      </c>
      <c r="E24" s="7">
        <f>C24*0.1</f>
        <v>2.5</v>
      </c>
      <c r="F24" s="7">
        <f>D24*0.1</f>
        <v>4.4000000000000004</v>
      </c>
      <c r="G24" s="7">
        <v>1.003503799438477E-3</v>
      </c>
      <c r="H24" s="7">
        <v>9.9515914916992188E-4</v>
      </c>
    </row>
    <row r="25" spans="1:8" x14ac:dyDescent="0.25">
      <c r="A25" t="s">
        <v>29</v>
      </c>
      <c r="B25" s="18" t="s">
        <v>92</v>
      </c>
      <c r="C25" s="7">
        <v>30</v>
      </c>
      <c r="D25" s="7">
        <v>67</v>
      </c>
      <c r="E25" s="7">
        <f t="shared" ref="E25:E37" si="7">C25*0.1</f>
        <v>3</v>
      </c>
      <c r="F25" s="7">
        <f t="shared" ref="F25:F37" si="8">D25*0.1</f>
        <v>6.7</v>
      </c>
      <c r="G25" s="7">
        <v>1.0123252868652339E-3</v>
      </c>
      <c r="H25" s="7">
        <v>1.0018348693847661E-3</v>
      </c>
    </row>
    <row r="26" spans="1:8" x14ac:dyDescent="0.25">
      <c r="A26" t="s">
        <v>30</v>
      </c>
      <c r="B26" s="18" t="s">
        <v>92</v>
      </c>
      <c r="C26" s="7">
        <v>22</v>
      </c>
      <c r="D26" s="7">
        <v>77</v>
      </c>
      <c r="E26" s="7">
        <f t="shared" si="7"/>
        <v>2.2000000000000002</v>
      </c>
      <c r="F26" s="7">
        <f t="shared" si="8"/>
        <v>7.7</v>
      </c>
      <c r="G26" s="7">
        <v>1.003026962280273E-3</v>
      </c>
      <c r="H26" s="7">
        <v>2.0077228546142578E-3</v>
      </c>
    </row>
    <row r="27" spans="1:8" x14ac:dyDescent="0.25">
      <c r="A27" t="s">
        <v>31</v>
      </c>
      <c r="B27" s="18" t="s">
        <v>92</v>
      </c>
      <c r="C27" s="7">
        <v>69</v>
      </c>
      <c r="D27" s="7">
        <v>13</v>
      </c>
      <c r="E27" s="7">
        <f t="shared" si="7"/>
        <v>6.9</v>
      </c>
      <c r="F27" s="7">
        <f t="shared" si="8"/>
        <v>1.3</v>
      </c>
      <c r="G27" s="7">
        <v>2.964019775390625E-3</v>
      </c>
      <c r="H27" s="7">
        <v>1.507997512817383E-3</v>
      </c>
    </row>
    <row r="28" spans="1:8" x14ac:dyDescent="0.25">
      <c r="A28" t="s">
        <v>32</v>
      </c>
      <c r="B28" s="18" t="s">
        <v>92</v>
      </c>
      <c r="C28" s="7">
        <v>44</v>
      </c>
      <c r="D28" s="7">
        <v>8</v>
      </c>
      <c r="E28" s="7">
        <f t="shared" si="7"/>
        <v>4.4000000000000004</v>
      </c>
      <c r="F28" s="7">
        <f t="shared" si="8"/>
        <v>0.8</v>
      </c>
      <c r="G28" s="7">
        <v>1.0039806365966799E-3</v>
      </c>
      <c r="H28" s="7">
        <v>0</v>
      </c>
    </row>
    <row r="29" spans="1:8" x14ac:dyDescent="0.25">
      <c r="A29" t="s">
        <v>33</v>
      </c>
      <c r="B29" s="18" t="s">
        <v>92</v>
      </c>
      <c r="C29" s="7">
        <v>43</v>
      </c>
      <c r="D29" s="7">
        <v>14</v>
      </c>
      <c r="E29" s="7">
        <f t="shared" si="7"/>
        <v>4.3</v>
      </c>
      <c r="F29" s="7">
        <f t="shared" si="8"/>
        <v>1.4000000000000001</v>
      </c>
      <c r="G29" s="7">
        <v>1.337766647338867E-3</v>
      </c>
      <c r="H29" s="7">
        <v>1.9288063049316409E-4</v>
      </c>
    </row>
    <row r="30" spans="1:8" x14ac:dyDescent="0.25">
      <c r="A30" t="s">
        <v>34</v>
      </c>
      <c r="B30" s="18" t="s">
        <v>92</v>
      </c>
      <c r="C30" s="7">
        <v>43</v>
      </c>
      <c r="D30" s="7">
        <v>15</v>
      </c>
      <c r="E30" s="7">
        <f t="shared" si="7"/>
        <v>4.3</v>
      </c>
      <c r="F30" s="7">
        <f t="shared" si="8"/>
        <v>1.5</v>
      </c>
      <c r="G30" s="7">
        <v>2.666711807250977E-3</v>
      </c>
      <c r="H30" s="7">
        <v>0</v>
      </c>
    </row>
    <row r="31" spans="1:8" x14ac:dyDescent="0.25">
      <c r="A31" t="s">
        <v>35</v>
      </c>
      <c r="B31" s="18" t="s">
        <v>92</v>
      </c>
      <c r="C31" s="7">
        <v>7</v>
      </c>
      <c r="D31" s="7">
        <v>49</v>
      </c>
      <c r="E31" s="7">
        <f t="shared" si="7"/>
        <v>0.70000000000000007</v>
      </c>
      <c r="F31" s="7">
        <f t="shared" si="8"/>
        <v>4.9000000000000004</v>
      </c>
      <c r="G31" s="7">
        <v>1.000404357910156E-3</v>
      </c>
      <c r="H31" s="7">
        <v>1.028776168823242E-3</v>
      </c>
    </row>
    <row r="32" spans="1:8" x14ac:dyDescent="0.25">
      <c r="A32" t="s">
        <v>36</v>
      </c>
      <c r="B32" s="18" t="s">
        <v>92</v>
      </c>
      <c r="C32" s="7">
        <v>54</v>
      </c>
      <c r="D32" s="7">
        <v>12</v>
      </c>
      <c r="E32" s="7">
        <f t="shared" si="7"/>
        <v>5.4</v>
      </c>
      <c r="F32" s="7">
        <f t="shared" si="8"/>
        <v>1.2000000000000002</v>
      </c>
      <c r="G32" s="7">
        <v>1.3334751129150391E-3</v>
      </c>
      <c r="H32" s="7">
        <v>0</v>
      </c>
    </row>
    <row r="33" spans="1:8" x14ac:dyDescent="0.25">
      <c r="A33" t="s">
        <v>37</v>
      </c>
      <c r="B33" s="18" t="s">
        <v>92</v>
      </c>
      <c r="C33" s="7">
        <v>50</v>
      </c>
      <c r="D33" s="7">
        <v>8</v>
      </c>
      <c r="E33" s="7">
        <f t="shared" si="7"/>
        <v>5</v>
      </c>
      <c r="F33" s="7">
        <f t="shared" si="8"/>
        <v>0.8</v>
      </c>
      <c r="G33" s="7">
        <v>0</v>
      </c>
      <c r="H33" s="7">
        <v>4.1289329528808594E-3</v>
      </c>
    </row>
    <row r="34" spans="1:8" x14ac:dyDescent="0.25">
      <c r="A34" t="s">
        <v>38</v>
      </c>
      <c r="B34" s="18" t="s">
        <v>92</v>
      </c>
      <c r="C34" s="7">
        <v>39</v>
      </c>
      <c r="D34" s="7">
        <v>22</v>
      </c>
      <c r="E34" s="7">
        <f t="shared" si="7"/>
        <v>3.9000000000000004</v>
      </c>
      <c r="F34" s="7">
        <f t="shared" si="8"/>
        <v>2.2000000000000002</v>
      </c>
      <c r="G34" s="7">
        <v>1.0101795196533201E-3</v>
      </c>
      <c r="H34" s="7">
        <v>0</v>
      </c>
    </row>
    <row r="35" spans="1:8" x14ac:dyDescent="0.25">
      <c r="A35" t="s">
        <v>39</v>
      </c>
      <c r="B35" s="18" t="s">
        <v>92</v>
      </c>
      <c r="C35" s="7">
        <v>54</v>
      </c>
      <c r="D35" s="7">
        <v>9</v>
      </c>
      <c r="E35" s="7">
        <f t="shared" si="7"/>
        <v>5.4</v>
      </c>
      <c r="F35" s="7">
        <f t="shared" si="8"/>
        <v>0.9</v>
      </c>
      <c r="G35" s="7">
        <v>2.0246505737304692E-3</v>
      </c>
      <c r="H35" s="7">
        <v>0</v>
      </c>
    </row>
    <row r="36" spans="1:8" x14ac:dyDescent="0.25">
      <c r="A36" t="s">
        <v>40</v>
      </c>
      <c r="B36" s="18" t="s">
        <v>92</v>
      </c>
      <c r="C36" s="7">
        <v>10</v>
      </c>
      <c r="D36" s="7">
        <v>49</v>
      </c>
      <c r="E36" s="7">
        <f t="shared" si="7"/>
        <v>1</v>
      </c>
      <c r="F36" s="7">
        <f t="shared" si="8"/>
        <v>4.9000000000000004</v>
      </c>
      <c r="G36" s="7">
        <v>0</v>
      </c>
      <c r="H36" s="7">
        <v>0</v>
      </c>
    </row>
    <row r="37" spans="1:8" ht="15.75" thickBot="1" x14ac:dyDescent="0.3">
      <c r="A37" t="s">
        <v>41</v>
      </c>
      <c r="B37" s="18" t="s">
        <v>92</v>
      </c>
      <c r="C37" s="7">
        <v>34</v>
      </c>
      <c r="D37" s="7">
        <v>38</v>
      </c>
      <c r="E37" s="7">
        <f t="shared" si="7"/>
        <v>3.4000000000000004</v>
      </c>
      <c r="F37" s="7">
        <f t="shared" si="8"/>
        <v>3.8000000000000003</v>
      </c>
      <c r="G37" s="7">
        <v>1.0256767272949221E-3</v>
      </c>
      <c r="H37" s="7">
        <v>9.7441673278808594E-4</v>
      </c>
    </row>
    <row r="38" spans="1:8" x14ac:dyDescent="0.25">
      <c r="A38" s="14" t="s">
        <v>25</v>
      </c>
      <c r="B38" s="11" t="s">
        <v>22</v>
      </c>
      <c r="C38" s="9">
        <f>AVERAGE(C24:C37)</f>
        <v>37.428571428571431</v>
      </c>
      <c r="D38" s="9">
        <f t="shared" ref="D38:H42" si="9">AVERAGE(D24:D37)</f>
        <v>30.357142857142858</v>
      </c>
      <c r="E38" s="9">
        <f t="shared" si="9"/>
        <v>3.7428571428571429</v>
      </c>
      <c r="F38" s="9">
        <f t="shared" si="9"/>
        <v>3.0357142857142856</v>
      </c>
      <c r="G38" s="9">
        <f t="shared" si="9"/>
        <v>1.2418372290475027E-3</v>
      </c>
      <c r="H38" s="9">
        <f t="shared" si="9"/>
        <v>8.4555149078369141E-4</v>
      </c>
    </row>
    <row r="39" spans="1:8" x14ac:dyDescent="0.25">
      <c r="A39" s="15"/>
      <c r="B39" s="12" t="s">
        <v>23</v>
      </c>
      <c r="C39" s="7">
        <f>MEDIAN(C24:C37)</f>
        <v>41</v>
      </c>
      <c r="D39" s="7">
        <f t="shared" ref="D39:H39" si="10">MEDIAN(D24:D37)</f>
        <v>18.5</v>
      </c>
      <c r="E39" s="7">
        <f t="shared" si="10"/>
        <v>4.0999999999999996</v>
      </c>
      <c r="F39" s="7">
        <f t="shared" si="10"/>
        <v>1.85</v>
      </c>
      <c r="G39" s="7">
        <f t="shared" si="10"/>
        <v>1.0112524032592769E-3</v>
      </c>
      <c r="H39" s="7">
        <f t="shared" si="10"/>
        <v>5.83648681640625E-4</v>
      </c>
    </row>
    <row r="40" spans="1:8" x14ac:dyDescent="0.25">
      <c r="A40" s="15"/>
      <c r="B40" s="12" t="s">
        <v>24</v>
      </c>
      <c r="C40" s="7">
        <f>_xlfn.STDEV.P(C24:C37)</f>
        <v>16.795893570046417</v>
      </c>
      <c r="D40" s="7">
        <f t="shared" ref="D40:H40" si="11">_xlfn.STDEV.P(D24:D37)</f>
        <v>22.559784519161976</v>
      </c>
      <c r="E40" s="7">
        <f t="shared" si="11"/>
        <v>1.6795893570046423</v>
      </c>
      <c r="F40" s="7">
        <f t="shared" si="11"/>
        <v>2.2559784519161976</v>
      </c>
      <c r="G40" s="7">
        <f t="shared" si="11"/>
        <v>8.0590062869207216E-4</v>
      </c>
      <c r="H40" s="7">
        <f t="shared" si="11"/>
        <v>1.11428319396838E-3</v>
      </c>
    </row>
    <row r="41" spans="1:8" x14ac:dyDescent="0.25">
      <c r="A41" s="15"/>
      <c r="B41" s="12" t="s">
        <v>26</v>
      </c>
      <c r="C41" s="7">
        <f>MAX(C24:C37)</f>
        <v>69</v>
      </c>
      <c r="D41" s="7">
        <f t="shared" ref="D41:H41" si="12">MAX(D24:D37)</f>
        <v>77</v>
      </c>
      <c r="E41" s="7">
        <f t="shared" si="12"/>
        <v>6.9</v>
      </c>
      <c r="F41" s="7">
        <f t="shared" si="12"/>
        <v>7.7</v>
      </c>
      <c r="G41" s="7">
        <f t="shared" si="12"/>
        <v>2.964019775390625E-3</v>
      </c>
      <c r="H41" s="7">
        <f t="shared" si="12"/>
        <v>4.1289329528808594E-3</v>
      </c>
    </row>
    <row r="42" spans="1:8" ht="15.75" thickBot="1" x14ac:dyDescent="0.3">
      <c r="A42" s="16"/>
      <c r="B42" s="13" t="s">
        <v>27</v>
      </c>
      <c r="C42" s="10">
        <f>MIN(C24:C37)</f>
        <v>7</v>
      </c>
      <c r="D42" s="10">
        <f t="shared" ref="D42:H42" si="13">MIN(D24:D37)</f>
        <v>8</v>
      </c>
      <c r="E42" s="10">
        <f t="shared" si="13"/>
        <v>0.70000000000000007</v>
      </c>
      <c r="F42" s="10">
        <f t="shared" si="13"/>
        <v>0.8</v>
      </c>
      <c r="G42" s="10">
        <f t="shared" si="13"/>
        <v>0</v>
      </c>
      <c r="H42" s="10">
        <f t="shared" si="13"/>
        <v>0</v>
      </c>
    </row>
    <row r="43" spans="1:8" x14ac:dyDescent="0.25">
      <c r="C43" s="7"/>
      <c r="D43" s="7"/>
      <c r="E43" s="7"/>
      <c r="F43" s="7"/>
      <c r="G43" s="7"/>
      <c r="H43" s="7"/>
    </row>
    <row r="44" spans="1:8" ht="15.75" thickBot="1" x14ac:dyDescent="0.3">
      <c r="C44" s="7"/>
      <c r="D44" s="7"/>
      <c r="E44" s="7"/>
      <c r="F44" s="7"/>
      <c r="G44" s="7"/>
      <c r="H44" s="7"/>
    </row>
    <row r="45" spans="1:8" ht="15.75" thickBot="1" x14ac:dyDescent="0.3">
      <c r="A45" s="8" t="s">
        <v>4</v>
      </c>
      <c r="B45" s="4" t="s">
        <v>5</v>
      </c>
      <c r="C45" s="25" t="s">
        <v>0</v>
      </c>
      <c r="D45" s="25" t="s">
        <v>1</v>
      </c>
      <c r="E45" s="25" t="s">
        <v>88</v>
      </c>
      <c r="F45" s="25" t="s">
        <v>89</v>
      </c>
      <c r="G45" s="25" t="s">
        <v>2</v>
      </c>
      <c r="H45" s="26" t="s">
        <v>3</v>
      </c>
    </row>
    <row r="46" spans="1:8" x14ac:dyDescent="0.25">
      <c r="A46" t="s">
        <v>28</v>
      </c>
      <c r="B46" s="11" t="s">
        <v>6</v>
      </c>
      <c r="C46" s="7">
        <v>24</v>
      </c>
      <c r="D46" s="7">
        <v>44</v>
      </c>
      <c r="E46" s="7">
        <f>C46*0.1</f>
        <v>2.4000000000000004</v>
      </c>
      <c r="F46" s="7">
        <f>D46*0.1</f>
        <v>4.4000000000000004</v>
      </c>
      <c r="G46" s="7">
        <v>0</v>
      </c>
      <c r="H46" s="7">
        <v>6.9229602813720703E-3</v>
      </c>
    </row>
    <row r="47" spans="1:8" x14ac:dyDescent="0.25">
      <c r="A47" t="s">
        <v>29</v>
      </c>
      <c r="B47" s="12" t="s">
        <v>6</v>
      </c>
      <c r="C47" s="7">
        <v>26</v>
      </c>
      <c r="D47" s="7">
        <v>56</v>
      </c>
      <c r="E47" s="7">
        <f t="shared" ref="E47:E59" si="14">C47*0.1</f>
        <v>2.6</v>
      </c>
      <c r="F47" s="7">
        <f t="shared" ref="F47:F59" si="15">D47*0.1</f>
        <v>5.6000000000000005</v>
      </c>
      <c r="G47" s="7">
        <v>0</v>
      </c>
      <c r="H47" s="7">
        <v>0</v>
      </c>
    </row>
    <row r="48" spans="1:8" x14ac:dyDescent="0.25">
      <c r="A48" t="s">
        <v>30</v>
      </c>
      <c r="B48" s="12" t="s">
        <v>6</v>
      </c>
      <c r="C48" s="7">
        <v>16</v>
      </c>
      <c r="D48" s="7">
        <v>59</v>
      </c>
      <c r="E48" s="7">
        <f t="shared" si="14"/>
        <v>1.6</v>
      </c>
      <c r="F48" s="7">
        <f t="shared" si="15"/>
        <v>5.9</v>
      </c>
      <c r="G48" s="7">
        <v>8.7404251098632813E-4</v>
      </c>
      <c r="H48" s="7">
        <v>0</v>
      </c>
    </row>
    <row r="49" spans="1:8" x14ac:dyDescent="0.25">
      <c r="A49" t="s">
        <v>31</v>
      </c>
      <c r="B49" s="12" t="s">
        <v>6</v>
      </c>
      <c r="C49" s="7">
        <v>56</v>
      </c>
      <c r="D49" s="7">
        <v>13</v>
      </c>
      <c r="E49" s="7">
        <f t="shared" si="14"/>
        <v>5.6000000000000005</v>
      </c>
      <c r="F49" s="7">
        <f t="shared" si="15"/>
        <v>1.3</v>
      </c>
      <c r="G49" s="7">
        <v>9.1915130615234375E-3</v>
      </c>
      <c r="H49" s="7">
        <v>1.0011196136474609E-3</v>
      </c>
    </row>
    <row r="50" spans="1:8" x14ac:dyDescent="0.25">
      <c r="A50" t="s">
        <v>32</v>
      </c>
      <c r="B50" s="12" t="s">
        <v>6</v>
      </c>
      <c r="C50" s="7">
        <v>44</v>
      </c>
      <c r="D50" s="7">
        <v>8</v>
      </c>
      <c r="E50" s="7">
        <f t="shared" si="14"/>
        <v>4.4000000000000004</v>
      </c>
      <c r="F50" s="7">
        <f t="shared" si="15"/>
        <v>0.8</v>
      </c>
      <c r="G50" s="7">
        <v>7.8823566436767578E-3</v>
      </c>
      <c r="H50" s="7">
        <v>9.9802017211914063E-4</v>
      </c>
    </row>
    <row r="51" spans="1:8" x14ac:dyDescent="0.25">
      <c r="A51" t="s">
        <v>33</v>
      </c>
      <c r="B51" s="12" t="s">
        <v>6</v>
      </c>
      <c r="C51" s="7">
        <v>37</v>
      </c>
      <c r="D51" s="7">
        <v>14</v>
      </c>
      <c r="E51" s="7">
        <f t="shared" si="14"/>
        <v>3.7</v>
      </c>
      <c r="F51" s="7">
        <f t="shared" si="15"/>
        <v>1.4000000000000001</v>
      </c>
      <c r="G51" s="7">
        <v>3.9515495300292969E-3</v>
      </c>
      <c r="H51" s="7">
        <v>0</v>
      </c>
    </row>
    <row r="52" spans="1:8" x14ac:dyDescent="0.25">
      <c r="A52" t="s">
        <v>34</v>
      </c>
      <c r="B52" s="12" t="s">
        <v>6</v>
      </c>
      <c r="C52" s="7">
        <v>39</v>
      </c>
      <c r="D52" s="7">
        <v>15</v>
      </c>
      <c r="E52" s="7">
        <f t="shared" si="14"/>
        <v>3.9000000000000004</v>
      </c>
      <c r="F52" s="7">
        <f t="shared" si="15"/>
        <v>1.5</v>
      </c>
      <c r="G52" s="7">
        <v>8.8529586791992188E-3</v>
      </c>
      <c r="H52" s="7">
        <v>1.758337020874023E-3</v>
      </c>
    </row>
    <row r="53" spans="1:8" x14ac:dyDescent="0.25">
      <c r="A53" t="s">
        <v>35</v>
      </c>
      <c r="B53" s="12" t="s">
        <v>6</v>
      </c>
      <c r="C53" s="7">
        <v>7</v>
      </c>
      <c r="D53" s="7">
        <v>46</v>
      </c>
      <c r="E53" s="7">
        <f t="shared" si="14"/>
        <v>0.70000000000000007</v>
      </c>
      <c r="F53" s="7">
        <f t="shared" si="15"/>
        <v>4.6000000000000005</v>
      </c>
      <c r="G53" s="7">
        <v>0</v>
      </c>
      <c r="H53" s="7">
        <v>8.1198215484619141E-3</v>
      </c>
    </row>
    <row r="54" spans="1:8" x14ac:dyDescent="0.25">
      <c r="A54" t="s">
        <v>36</v>
      </c>
      <c r="B54" s="12" t="s">
        <v>6</v>
      </c>
      <c r="C54" s="7">
        <v>43</v>
      </c>
      <c r="D54" s="7">
        <v>12</v>
      </c>
      <c r="E54" s="7">
        <f t="shared" si="14"/>
        <v>4.3</v>
      </c>
      <c r="F54" s="7">
        <f t="shared" si="15"/>
        <v>1.2000000000000002</v>
      </c>
      <c r="G54" s="7">
        <v>8.8689327239990234E-3</v>
      </c>
      <c r="H54" s="7">
        <v>9.9968910217285156E-4</v>
      </c>
    </row>
    <row r="55" spans="1:8" x14ac:dyDescent="0.25">
      <c r="A55" t="s">
        <v>37</v>
      </c>
      <c r="B55" s="12" t="s">
        <v>6</v>
      </c>
      <c r="C55" s="7">
        <v>48</v>
      </c>
      <c r="D55" s="7">
        <v>8</v>
      </c>
      <c r="E55" s="7">
        <f t="shared" si="14"/>
        <v>4.8000000000000007</v>
      </c>
      <c r="F55" s="7">
        <f t="shared" si="15"/>
        <v>0.8</v>
      </c>
      <c r="G55" s="7">
        <v>6.0319900512695313E-3</v>
      </c>
      <c r="H55" s="7">
        <v>9.9897384643554688E-4</v>
      </c>
    </row>
    <row r="56" spans="1:8" x14ac:dyDescent="0.25">
      <c r="A56" t="s">
        <v>38</v>
      </c>
      <c r="B56" s="12" t="s">
        <v>6</v>
      </c>
      <c r="C56" s="7">
        <v>31</v>
      </c>
      <c r="D56" s="7">
        <v>22</v>
      </c>
      <c r="E56" s="7">
        <f t="shared" si="14"/>
        <v>3.1</v>
      </c>
      <c r="F56" s="7">
        <f t="shared" si="15"/>
        <v>2.2000000000000002</v>
      </c>
      <c r="G56" s="7">
        <v>2.0000934600830078E-3</v>
      </c>
      <c r="H56" s="7">
        <v>1.0018348693847661E-3</v>
      </c>
    </row>
    <row r="57" spans="1:8" x14ac:dyDescent="0.25">
      <c r="A57" t="s">
        <v>39</v>
      </c>
      <c r="B57" s="12" t="s">
        <v>6</v>
      </c>
      <c r="C57" s="7">
        <v>46</v>
      </c>
      <c r="D57" s="7">
        <v>9</v>
      </c>
      <c r="E57" s="7">
        <f t="shared" si="14"/>
        <v>4.6000000000000005</v>
      </c>
      <c r="F57" s="7">
        <f t="shared" si="15"/>
        <v>0.9</v>
      </c>
      <c r="G57" s="7">
        <v>6.6311359405517578E-3</v>
      </c>
      <c r="H57" s="7">
        <v>0</v>
      </c>
    </row>
    <row r="58" spans="1:8" x14ac:dyDescent="0.25">
      <c r="A58" t="s">
        <v>40</v>
      </c>
      <c r="B58" s="12" t="s">
        <v>6</v>
      </c>
      <c r="C58" s="7">
        <v>8</v>
      </c>
      <c r="D58" s="7">
        <v>47</v>
      </c>
      <c r="E58" s="7">
        <f t="shared" si="14"/>
        <v>0.8</v>
      </c>
      <c r="F58" s="7">
        <f t="shared" si="15"/>
        <v>4.7</v>
      </c>
      <c r="G58" s="7">
        <v>3.0007362365722661E-3</v>
      </c>
      <c r="H58" s="7">
        <v>9.5698833465576172E-3</v>
      </c>
    </row>
    <row r="59" spans="1:8" ht="15.75" thickBot="1" x14ac:dyDescent="0.3">
      <c r="A59" t="s">
        <v>41</v>
      </c>
      <c r="B59" s="12" t="s">
        <v>6</v>
      </c>
      <c r="C59" s="7">
        <v>34</v>
      </c>
      <c r="D59" s="7">
        <v>37</v>
      </c>
      <c r="E59" s="7">
        <f t="shared" si="14"/>
        <v>3.4000000000000004</v>
      </c>
      <c r="F59" s="7">
        <f t="shared" si="15"/>
        <v>3.7</v>
      </c>
      <c r="G59" s="7">
        <v>2.0005702972412109E-3</v>
      </c>
      <c r="H59" s="7">
        <v>2.0005702972412109E-3</v>
      </c>
    </row>
    <row r="60" spans="1:8" x14ac:dyDescent="0.25">
      <c r="A60" s="14" t="s">
        <v>25</v>
      </c>
      <c r="B60" s="11" t="s">
        <v>22</v>
      </c>
      <c r="C60" s="9">
        <f>AVERAGE(C46:C59)</f>
        <v>32.785714285714285</v>
      </c>
      <c r="D60" s="9">
        <f t="shared" ref="D60:H60" si="16">AVERAGE(D46:D59)</f>
        <v>27.857142857142858</v>
      </c>
      <c r="E60" s="9">
        <f t="shared" si="16"/>
        <v>3.2785714285714285</v>
      </c>
      <c r="F60" s="9">
        <f t="shared" si="16"/>
        <v>2.7857142857142856</v>
      </c>
      <c r="G60" s="9">
        <f t="shared" si="16"/>
        <v>4.2347056525094172E-3</v>
      </c>
      <c r="H60" s="9">
        <f t="shared" si="16"/>
        <v>2.3836578641619E-3</v>
      </c>
    </row>
    <row r="61" spans="1:8" x14ac:dyDescent="0.25">
      <c r="A61" s="15"/>
      <c r="B61" s="12" t="s">
        <v>23</v>
      </c>
      <c r="C61" s="7">
        <f>MEDIAN(C46:C59)</f>
        <v>35.5</v>
      </c>
      <c r="D61" s="7">
        <f t="shared" ref="D61:H61" si="17">MEDIAN(D46:D59)</f>
        <v>18.5</v>
      </c>
      <c r="E61" s="7">
        <f t="shared" si="17"/>
        <v>3.5500000000000003</v>
      </c>
      <c r="F61" s="7">
        <f t="shared" si="17"/>
        <v>1.85</v>
      </c>
      <c r="G61" s="7">
        <f t="shared" si="17"/>
        <v>3.4761428833007813E-3</v>
      </c>
      <c r="H61" s="7">
        <f t="shared" si="17"/>
        <v>1.0004043579101563E-3</v>
      </c>
    </row>
    <row r="62" spans="1:8" x14ac:dyDescent="0.25">
      <c r="A62" s="15"/>
      <c r="B62" s="12" t="s">
        <v>24</v>
      </c>
      <c r="C62" s="7">
        <f>_xlfn.STDEV.P(C46:C59)</f>
        <v>14.442885403391879</v>
      </c>
      <c r="D62" s="7">
        <f t="shared" ref="D62:H62" si="18">_xlfn.STDEV.P(D46:D59)</f>
        <v>18.535129360437796</v>
      </c>
      <c r="E62" s="7">
        <f t="shared" si="18"/>
        <v>1.4442885403391885</v>
      </c>
      <c r="F62" s="7">
        <f t="shared" si="18"/>
        <v>1.8535129360437799</v>
      </c>
      <c r="G62" s="7">
        <f t="shared" si="18"/>
        <v>3.4468690900365767E-3</v>
      </c>
      <c r="H62" s="7">
        <f t="shared" si="18"/>
        <v>3.1394871783923246E-3</v>
      </c>
    </row>
    <row r="63" spans="1:8" x14ac:dyDescent="0.25">
      <c r="A63" s="15"/>
      <c r="B63" s="12" t="s">
        <v>26</v>
      </c>
      <c r="C63" s="7">
        <f>MAX(C46:C59)</f>
        <v>56</v>
      </c>
      <c r="D63" s="7">
        <f t="shared" ref="D63:H63" si="19">MAX(D46:D59)</f>
        <v>59</v>
      </c>
      <c r="E63" s="7">
        <f t="shared" si="19"/>
        <v>5.6000000000000005</v>
      </c>
      <c r="F63" s="7">
        <f t="shared" si="19"/>
        <v>5.9</v>
      </c>
      <c r="G63" s="7">
        <f t="shared" si="19"/>
        <v>9.1915130615234375E-3</v>
      </c>
      <c r="H63" s="7">
        <f t="shared" si="19"/>
        <v>9.5698833465576172E-3</v>
      </c>
    </row>
    <row r="64" spans="1:8" ht="15.75" thickBot="1" x14ac:dyDescent="0.3">
      <c r="A64" s="16"/>
      <c r="B64" s="13" t="s">
        <v>27</v>
      </c>
      <c r="C64" s="10">
        <f>MIN(C46:C59)</f>
        <v>7</v>
      </c>
      <c r="D64" s="10">
        <f t="shared" ref="D64:H64" si="20">MIN(D46:D59)</f>
        <v>8</v>
      </c>
      <c r="E64" s="10">
        <f t="shared" si="20"/>
        <v>0.70000000000000007</v>
      </c>
      <c r="F64" s="10">
        <f t="shared" si="20"/>
        <v>0.8</v>
      </c>
      <c r="G64" s="10">
        <f t="shared" si="20"/>
        <v>0</v>
      </c>
      <c r="H64" s="10">
        <f t="shared" si="20"/>
        <v>0</v>
      </c>
    </row>
    <row r="68" spans="2:5" x14ac:dyDescent="0.25">
      <c r="B68" s="20"/>
      <c r="C68" s="21" t="s">
        <v>7</v>
      </c>
      <c r="D68" s="21" t="s">
        <v>92</v>
      </c>
      <c r="E68" s="21" t="s">
        <v>6</v>
      </c>
    </row>
    <row r="69" spans="2:5" x14ac:dyDescent="0.25">
      <c r="B69" s="20" t="s">
        <v>91</v>
      </c>
      <c r="C69">
        <f>E16+F16+G16+H16</f>
        <v>6.3028866018567777</v>
      </c>
      <c r="D69">
        <f>E38+F38+G38+H38</f>
        <v>6.7806588172912594</v>
      </c>
      <c r="E69">
        <f>E60+F60+G60+H60</f>
        <v>6.0709040778023855</v>
      </c>
    </row>
  </sheetData>
  <mergeCells count="3">
    <mergeCell ref="A16:A20"/>
    <mergeCell ref="A38:A42"/>
    <mergeCell ref="A60:A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8609-5741-4620-B212-7C58FB91FB24}">
  <dimension ref="A1:H72"/>
  <sheetViews>
    <sheetView zoomScale="40" zoomScaleNormal="40" workbookViewId="0">
      <selection activeCell="C1" sqref="C1:H67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30.5703125" bestFit="1" customWidth="1"/>
    <col min="4" max="4" width="31.5703125" bestFit="1" customWidth="1"/>
    <col min="5" max="5" width="47.85546875" bestFit="1" customWidth="1"/>
    <col min="6" max="6" width="50.28515625" bestFit="1" customWidth="1"/>
    <col min="7" max="7" width="39.7109375" bestFit="1" customWidth="1"/>
    <col min="8" max="8" width="40.7109375" bestFit="1" customWidth="1"/>
  </cols>
  <sheetData>
    <row r="1" spans="1:8" ht="15.75" thickBot="1" x14ac:dyDescent="0.3">
      <c r="A1" s="4" t="s">
        <v>4</v>
      </c>
      <c r="B1" s="5" t="s">
        <v>5</v>
      </c>
      <c r="C1" s="25" t="s">
        <v>0</v>
      </c>
      <c r="D1" s="25" t="s">
        <v>1</v>
      </c>
      <c r="E1" s="25" t="s">
        <v>88</v>
      </c>
      <c r="F1" s="25" t="s">
        <v>89</v>
      </c>
      <c r="G1" s="25" t="s">
        <v>2</v>
      </c>
      <c r="H1" s="26" t="s">
        <v>3</v>
      </c>
    </row>
    <row r="2" spans="1:8" x14ac:dyDescent="0.25">
      <c r="A2" t="s">
        <v>42</v>
      </c>
      <c r="B2" s="17" t="s">
        <v>7</v>
      </c>
      <c r="C2" s="7">
        <v>30</v>
      </c>
      <c r="D2" s="7">
        <v>122</v>
      </c>
      <c r="E2" s="7">
        <f>C2*0.1</f>
        <v>3</v>
      </c>
      <c r="F2" s="7">
        <f>D2*0.1</f>
        <v>12.200000000000001</v>
      </c>
      <c r="G2" s="7">
        <v>6.1690807342529297E-3</v>
      </c>
      <c r="H2" s="7">
        <v>4.9993991851806641E-3</v>
      </c>
    </row>
    <row r="3" spans="1:8" x14ac:dyDescent="0.25">
      <c r="A3" t="s">
        <v>43</v>
      </c>
      <c r="B3" s="18" t="s">
        <v>7</v>
      </c>
      <c r="C3" s="7">
        <v>137</v>
      </c>
      <c r="D3" s="7">
        <v>92</v>
      </c>
      <c r="E3" s="7">
        <f t="shared" ref="E3:E16" si="0">C3*0.1</f>
        <v>13.700000000000001</v>
      </c>
      <c r="F3" s="7">
        <f t="shared" ref="F3:F16" si="1">D3*0.1</f>
        <v>9.2000000000000011</v>
      </c>
      <c r="G3" s="7">
        <v>5.9969425201416024E-3</v>
      </c>
      <c r="H3" s="7">
        <v>3.0190944671630859E-3</v>
      </c>
    </row>
    <row r="4" spans="1:8" x14ac:dyDescent="0.25">
      <c r="A4" t="s">
        <v>44</v>
      </c>
      <c r="B4" s="18" t="s">
        <v>7</v>
      </c>
      <c r="C4" s="7">
        <v>50</v>
      </c>
      <c r="D4" s="7">
        <v>83</v>
      </c>
      <c r="E4" s="7">
        <f t="shared" si="0"/>
        <v>5</v>
      </c>
      <c r="F4" s="7">
        <f t="shared" si="1"/>
        <v>8.3000000000000007</v>
      </c>
      <c r="G4" s="7">
        <v>1.9733905792236328E-3</v>
      </c>
      <c r="H4" s="7">
        <v>3.6451816558837891E-3</v>
      </c>
    </row>
    <row r="5" spans="1:8" x14ac:dyDescent="0.25">
      <c r="A5" t="s">
        <v>45</v>
      </c>
      <c r="B5" s="18" t="s">
        <v>7</v>
      </c>
      <c r="C5" s="7">
        <v>94</v>
      </c>
      <c r="D5" s="7">
        <v>46</v>
      </c>
      <c r="E5" s="7">
        <f t="shared" si="0"/>
        <v>9.4</v>
      </c>
      <c r="F5" s="7">
        <f t="shared" si="1"/>
        <v>4.6000000000000005</v>
      </c>
      <c r="G5" s="7">
        <v>5.2587985992431641E-3</v>
      </c>
      <c r="H5" s="7">
        <v>3.0007362365722661E-3</v>
      </c>
    </row>
    <row r="6" spans="1:8" x14ac:dyDescent="0.25">
      <c r="A6" t="s">
        <v>46</v>
      </c>
      <c r="B6" s="18" t="s">
        <v>7</v>
      </c>
      <c r="C6" s="7">
        <v>62</v>
      </c>
      <c r="D6" s="7">
        <v>87</v>
      </c>
      <c r="E6" s="7">
        <f t="shared" si="0"/>
        <v>6.2</v>
      </c>
      <c r="F6" s="7">
        <f t="shared" si="1"/>
        <v>8.7000000000000011</v>
      </c>
      <c r="G6" s="7">
        <v>1.25885009765625E-3</v>
      </c>
      <c r="H6" s="7">
        <v>3.9961338043212891E-3</v>
      </c>
    </row>
    <row r="7" spans="1:8" x14ac:dyDescent="0.25">
      <c r="A7" t="s">
        <v>47</v>
      </c>
      <c r="B7" s="18" t="s">
        <v>7</v>
      </c>
      <c r="C7" s="7">
        <v>63</v>
      </c>
      <c r="D7" s="7">
        <v>49</v>
      </c>
      <c r="E7" s="7">
        <f t="shared" si="0"/>
        <v>6.3000000000000007</v>
      </c>
      <c r="F7" s="7">
        <f t="shared" si="1"/>
        <v>4.9000000000000004</v>
      </c>
      <c r="G7" s="7">
        <v>4.608154296875E-3</v>
      </c>
      <c r="H7" s="7">
        <v>6.6390037536621094E-3</v>
      </c>
    </row>
    <row r="8" spans="1:8" x14ac:dyDescent="0.25">
      <c r="A8" t="s">
        <v>48</v>
      </c>
      <c r="B8" s="18" t="s">
        <v>7</v>
      </c>
      <c r="C8" s="7">
        <v>76</v>
      </c>
      <c r="D8" s="7">
        <v>32</v>
      </c>
      <c r="E8" s="7">
        <f t="shared" si="0"/>
        <v>7.6000000000000005</v>
      </c>
      <c r="F8" s="7">
        <f t="shared" si="1"/>
        <v>3.2</v>
      </c>
      <c r="G8" s="7">
        <v>5.9652328491210938E-3</v>
      </c>
      <c r="H8" s="7">
        <v>2.9883384704589839E-3</v>
      </c>
    </row>
    <row r="9" spans="1:8" x14ac:dyDescent="0.25">
      <c r="A9" t="s">
        <v>49</v>
      </c>
      <c r="B9" s="18" t="s">
        <v>7</v>
      </c>
      <c r="C9" s="7">
        <v>56</v>
      </c>
      <c r="D9" s="7">
        <v>57</v>
      </c>
      <c r="E9" s="7">
        <f t="shared" si="0"/>
        <v>5.6000000000000005</v>
      </c>
      <c r="F9" s="7">
        <f t="shared" si="1"/>
        <v>5.7</v>
      </c>
      <c r="G9" s="7">
        <v>3.830194473266602E-3</v>
      </c>
      <c r="H9" s="7">
        <v>4.5235157012939453E-3</v>
      </c>
    </row>
    <row r="10" spans="1:8" x14ac:dyDescent="0.25">
      <c r="A10" t="s">
        <v>50</v>
      </c>
      <c r="B10" s="18" t="s">
        <v>7</v>
      </c>
      <c r="C10" s="7">
        <v>26</v>
      </c>
      <c r="D10" s="7">
        <v>82</v>
      </c>
      <c r="E10" s="7">
        <f t="shared" si="0"/>
        <v>2.6</v>
      </c>
      <c r="F10" s="7">
        <f t="shared" si="1"/>
        <v>8.2000000000000011</v>
      </c>
      <c r="G10" s="7">
        <v>1.2862682342529299E-3</v>
      </c>
      <c r="H10" s="7">
        <v>9.22393798828125E-3</v>
      </c>
    </row>
    <row r="11" spans="1:8" x14ac:dyDescent="0.25">
      <c r="A11" t="s">
        <v>51</v>
      </c>
      <c r="B11" s="18" t="s">
        <v>7</v>
      </c>
      <c r="C11" s="7">
        <v>60</v>
      </c>
      <c r="D11" s="7">
        <v>48</v>
      </c>
      <c r="E11" s="7">
        <f t="shared" si="0"/>
        <v>6</v>
      </c>
      <c r="F11" s="7">
        <f t="shared" si="1"/>
        <v>4.8000000000000007</v>
      </c>
      <c r="G11" s="7">
        <v>8.0173015594482422E-3</v>
      </c>
      <c r="H11" s="7">
        <v>4.2636394500732422E-3</v>
      </c>
    </row>
    <row r="12" spans="1:8" x14ac:dyDescent="0.25">
      <c r="A12" t="s">
        <v>52</v>
      </c>
      <c r="B12" s="18" t="s">
        <v>7</v>
      </c>
      <c r="C12" s="7">
        <v>48</v>
      </c>
      <c r="D12" s="7">
        <v>70</v>
      </c>
      <c r="E12" s="7">
        <f t="shared" si="0"/>
        <v>4.8000000000000007</v>
      </c>
      <c r="F12" s="7">
        <f t="shared" si="1"/>
        <v>7</v>
      </c>
      <c r="G12" s="7">
        <v>5.1519870758056641E-3</v>
      </c>
      <c r="H12" s="7">
        <v>7.9028606414794922E-3</v>
      </c>
    </row>
    <row r="13" spans="1:8" x14ac:dyDescent="0.25">
      <c r="A13" t="s">
        <v>53</v>
      </c>
      <c r="B13" s="18" t="s">
        <v>7</v>
      </c>
      <c r="C13" s="7">
        <v>33</v>
      </c>
      <c r="D13" s="7">
        <v>91</v>
      </c>
      <c r="E13" s="7">
        <f t="shared" si="0"/>
        <v>3.3000000000000003</v>
      </c>
      <c r="F13" s="7">
        <f t="shared" si="1"/>
        <v>9.1</v>
      </c>
      <c r="G13" s="7">
        <v>1.006126403808594E-3</v>
      </c>
      <c r="H13" s="7">
        <v>4.7924518585205078E-3</v>
      </c>
    </row>
    <row r="14" spans="1:8" x14ac:dyDescent="0.25">
      <c r="A14" t="s">
        <v>54</v>
      </c>
      <c r="B14" s="18" t="s">
        <v>7</v>
      </c>
      <c r="C14" s="7">
        <v>104</v>
      </c>
      <c r="D14" s="7">
        <v>19</v>
      </c>
      <c r="E14" s="7">
        <f t="shared" si="0"/>
        <v>10.4</v>
      </c>
      <c r="F14" s="7">
        <f t="shared" si="1"/>
        <v>1.9000000000000001</v>
      </c>
      <c r="G14" s="7">
        <v>0</v>
      </c>
      <c r="H14" s="7">
        <v>6.4597129821777344E-3</v>
      </c>
    </row>
    <row r="15" spans="1:8" x14ac:dyDescent="0.25">
      <c r="A15" t="s">
        <v>55</v>
      </c>
      <c r="B15" s="18" t="s">
        <v>7</v>
      </c>
      <c r="C15" s="7">
        <v>115</v>
      </c>
      <c r="D15" s="7">
        <v>7</v>
      </c>
      <c r="E15" s="7">
        <f t="shared" si="0"/>
        <v>11.5</v>
      </c>
      <c r="F15" s="7">
        <f t="shared" si="1"/>
        <v>0.70000000000000007</v>
      </c>
      <c r="G15" s="7">
        <v>6.9928169250488281E-3</v>
      </c>
      <c r="H15" s="7">
        <v>1.0015964508056641E-3</v>
      </c>
    </row>
    <row r="16" spans="1:8" ht="15.75" thickBot="1" x14ac:dyDescent="0.3">
      <c r="A16" t="s">
        <v>56</v>
      </c>
      <c r="B16" s="18" t="s">
        <v>7</v>
      </c>
      <c r="C16" s="7">
        <v>73</v>
      </c>
      <c r="D16" s="7">
        <v>50</v>
      </c>
      <c r="E16" s="7">
        <f t="shared" si="0"/>
        <v>7.3000000000000007</v>
      </c>
      <c r="F16" s="7">
        <f t="shared" si="1"/>
        <v>5</v>
      </c>
      <c r="G16" s="7">
        <v>2.7103424072265621E-3</v>
      </c>
      <c r="H16" s="7">
        <v>6.0000419616699219E-3</v>
      </c>
    </row>
    <row r="17" spans="1:8" x14ac:dyDescent="0.25">
      <c r="A17" s="22" t="s">
        <v>25</v>
      </c>
      <c r="B17" s="11" t="s">
        <v>22</v>
      </c>
      <c r="C17" s="9">
        <f>AVERAGE(C2:C16)</f>
        <v>68.466666666666669</v>
      </c>
      <c r="D17" s="9">
        <f>AVERAGE(D2:D16)</f>
        <v>62.333333333333336</v>
      </c>
      <c r="E17" s="9">
        <f t="shared" ref="E17:F17" si="2">AVERAGE(E2:E16)</f>
        <v>6.8466666666666667</v>
      </c>
      <c r="F17" s="9">
        <f t="shared" si="2"/>
        <v>6.2333333333333343</v>
      </c>
      <c r="G17" s="9">
        <f>AVERAGE(G2:G16)</f>
        <v>4.0150324503580729E-3</v>
      </c>
      <c r="H17" s="9">
        <f>AVERAGE(H2:H16)</f>
        <v>4.8303763071695961E-3</v>
      </c>
    </row>
    <row r="18" spans="1:8" x14ac:dyDescent="0.25">
      <c r="A18" s="23"/>
      <c r="B18" s="12" t="s">
        <v>23</v>
      </c>
      <c r="C18" s="7">
        <f>MEDIAN(C2:C16)</f>
        <v>62</v>
      </c>
      <c r="D18" s="7">
        <f>MEDIAN(D2:D16)</f>
        <v>57</v>
      </c>
      <c r="E18" s="7">
        <f t="shared" ref="E18:F18" si="3">MEDIAN(E2:E16)</f>
        <v>6.2</v>
      </c>
      <c r="F18" s="7">
        <f t="shared" si="3"/>
        <v>5.7</v>
      </c>
      <c r="G18" s="7">
        <f>MEDIAN(G2:G16)</f>
        <v>4.608154296875E-3</v>
      </c>
      <c r="H18" s="7">
        <f>MEDIAN(H2:H16)</f>
        <v>4.5235157012939453E-3</v>
      </c>
    </row>
    <row r="19" spans="1:8" x14ac:dyDescent="0.25">
      <c r="A19" s="23"/>
      <c r="B19" s="12" t="s">
        <v>24</v>
      </c>
      <c r="C19" s="7">
        <f>_xlfn.STDEV.P(C2:C16)</f>
        <v>31.041620805335249</v>
      </c>
      <c r="D19" s="7">
        <f>_xlfn.STDEV.P(D2:D16)</f>
        <v>29.925834249951254</v>
      </c>
      <c r="E19" s="7">
        <f t="shared" ref="E19:F19" si="4">_xlfn.STDEV.P(E2:E16)</f>
        <v>3.104162080533523</v>
      </c>
      <c r="F19" s="7">
        <f t="shared" si="4"/>
        <v>2.9925834249951255</v>
      </c>
      <c r="G19" s="7">
        <f>_xlfn.STDEV.P(G2:G16)</f>
        <v>2.4023505753901254E-3</v>
      </c>
      <c r="H19" s="7">
        <f>_xlfn.STDEV.P(H2:H16)</f>
        <v>2.0536881375601405E-3</v>
      </c>
    </row>
    <row r="20" spans="1:8" x14ac:dyDescent="0.25">
      <c r="A20" s="23"/>
      <c r="B20" s="12" t="s">
        <v>26</v>
      </c>
      <c r="C20" s="7">
        <f>MAX(C2:C16)</f>
        <v>137</v>
      </c>
      <c r="D20" s="7">
        <f>MAX(D2:D16)</f>
        <v>122</v>
      </c>
      <c r="E20" s="7">
        <f t="shared" ref="E20:F20" si="5">MAX(E2:E16)</f>
        <v>13.700000000000001</v>
      </c>
      <c r="F20" s="7">
        <f t="shared" si="5"/>
        <v>12.200000000000001</v>
      </c>
      <c r="G20" s="7">
        <f>MAX(G2:G16)</f>
        <v>8.0173015594482422E-3</v>
      </c>
      <c r="H20" s="7">
        <f>MAX(H2:H16)</f>
        <v>9.22393798828125E-3</v>
      </c>
    </row>
    <row r="21" spans="1:8" ht="15.75" thickBot="1" x14ac:dyDescent="0.3">
      <c r="A21" s="24"/>
      <c r="B21" s="13" t="s">
        <v>27</v>
      </c>
      <c r="C21" s="10">
        <f>MIN(C2:C16)</f>
        <v>26</v>
      </c>
      <c r="D21" s="10">
        <f>MIN(D2:D16)</f>
        <v>7</v>
      </c>
      <c r="E21" s="10">
        <f t="shared" ref="E21:F21" si="6">MIN(E2:E16)</f>
        <v>2.6</v>
      </c>
      <c r="F21" s="10">
        <f t="shared" si="6"/>
        <v>0.70000000000000007</v>
      </c>
      <c r="G21" s="10">
        <f>MIN(G2:G16)</f>
        <v>0</v>
      </c>
      <c r="H21" s="10">
        <f>MIN(H2:H16)</f>
        <v>1.0015964508056641E-3</v>
      </c>
    </row>
    <row r="22" spans="1:8" x14ac:dyDescent="0.25">
      <c r="C22" s="7"/>
      <c r="D22" s="7"/>
      <c r="E22" s="7"/>
      <c r="F22" s="7"/>
      <c r="G22" s="7"/>
      <c r="H22" s="7"/>
    </row>
    <row r="23" spans="1:8" ht="15.75" thickBot="1" x14ac:dyDescent="0.3">
      <c r="C23" s="7"/>
      <c r="D23" s="7"/>
      <c r="E23" s="7"/>
      <c r="F23" s="7"/>
      <c r="G23" s="7"/>
      <c r="H23" s="7"/>
    </row>
    <row r="24" spans="1:8" ht="15.75" thickBot="1" x14ac:dyDescent="0.3">
      <c r="A24" s="4" t="s">
        <v>4</v>
      </c>
      <c r="B24" s="5" t="s">
        <v>5</v>
      </c>
      <c r="C24" s="25" t="s">
        <v>0</v>
      </c>
      <c r="D24" s="25" t="s">
        <v>1</v>
      </c>
      <c r="E24" s="25" t="s">
        <v>88</v>
      </c>
      <c r="F24" s="25" t="s">
        <v>89</v>
      </c>
      <c r="G24" s="25" t="s">
        <v>2</v>
      </c>
      <c r="H24" s="26" t="s">
        <v>3</v>
      </c>
    </row>
    <row r="25" spans="1:8" x14ac:dyDescent="0.25">
      <c r="A25" t="s">
        <v>42</v>
      </c>
      <c r="B25" s="17" t="s">
        <v>92</v>
      </c>
      <c r="C25" s="7">
        <v>28</v>
      </c>
      <c r="D25" s="7">
        <v>155</v>
      </c>
      <c r="E25" s="7">
        <f>C25*0.1</f>
        <v>2.8000000000000003</v>
      </c>
      <c r="F25" s="7">
        <f>D25*0.1</f>
        <v>15.5</v>
      </c>
      <c r="G25" s="7">
        <v>1.0280609130859379E-3</v>
      </c>
      <c r="H25" s="7">
        <v>4.1246414184570313E-4</v>
      </c>
    </row>
    <row r="26" spans="1:8" x14ac:dyDescent="0.25">
      <c r="A26" t="s">
        <v>43</v>
      </c>
      <c r="B26" s="18" t="s">
        <v>92</v>
      </c>
      <c r="C26" s="7">
        <v>181</v>
      </c>
      <c r="D26" s="7">
        <v>93</v>
      </c>
      <c r="E26" s="7">
        <f t="shared" ref="E26:E39" si="7">C26*0.1</f>
        <v>18.100000000000001</v>
      </c>
      <c r="F26" s="7">
        <f t="shared" ref="F26:F39" si="8">D26*0.1</f>
        <v>9.3000000000000007</v>
      </c>
      <c r="G26" s="7">
        <v>9.9987983703613281E-3</v>
      </c>
      <c r="H26" s="7">
        <v>2.5572776794433589E-3</v>
      </c>
    </row>
    <row r="27" spans="1:8" x14ac:dyDescent="0.25">
      <c r="A27" t="s">
        <v>44</v>
      </c>
      <c r="B27" s="18" t="s">
        <v>92</v>
      </c>
      <c r="C27" s="7">
        <v>68</v>
      </c>
      <c r="D27" s="7">
        <v>86</v>
      </c>
      <c r="E27" s="7">
        <f t="shared" si="7"/>
        <v>6.8000000000000007</v>
      </c>
      <c r="F27" s="7">
        <f t="shared" si="8"/>
        <v>8.6</v>
      </c>
      <c r="G27" s="7">
        <v>2.0315647125244141E-3</v>
      </c>
      <c r="H27" s="7">
        <v>1.0247230529785161E-3</v>
      </c>
    </row>
    <row r="28" spans="1:8" x14ac:dyDescent="0.25">
      <c r="A28" t="s">
        <v>45</v>
      </c>
      <c r="B28" s="18" t="s">
        <v>92</v>
      </c>
      <c r="C28" s="7">
        <v>117</v>
      </c>
      <c r="D28" s="7">
        <v>54</v>
      </c>
      <c r="E28" s="7">
        <f t="shared" si="7"/>
        <v>11.700000000000001</v>
      </c>
      <c r="F28" s="7">
        <f t="shared" si="8"/>
        <v>5.4</v>
      </c>
      <c r="G28" s="7">
        <v>2.0661354064941411E-3</v>
      </c>
      <c r="H28" s="7">
        <v>0</v>
      </c>
    </row>
    <row r="29" spans="1:8" x14ac:dyDescent="0.25">
      <c r="A29" t="s">
        <v>46</v>
      </c>
      <c r="B29" s="18" t="s">
        <v>92</v>
      </c>
      <c r="C29" s="7">
        <v>65</v>
      </c>
      <c r="D29" s="7">
        <v>135</v>
      </c>
      <c r="E29" s="7">
        <f t="shared" si="7"/>
        <v>6.5</v>
      </c>
      <c r="F29" s="7">
        <f t="shared" si="8"/>
        <v>13.5</v>
      </c>
      <c r="G29" s="7">
        <v>1.0278224945068359E-3</v>
      </c>
      <c r="H29" s="7">
        <v>2.9993057250976558E-3</v>
      </c>
    </row>
    <row r="30" spans="1:8" x14ac:dyDescent="0.25">
      <c r="A30" t="s">
        <v>47</v>
      </c>
      <c r="B30" s="18" t="s">
        <v>92</v>
      </c>
      <c r="C30" s="7">
        <v>69</v>
      </c>
      <c r="D30" s="7">
        <v>45</v>
      </c>
      <c r="E30" s="7">
        <f t="shared" si="7"/>
        <v>6.9</v>
      </c>
      <c r="F30" s="7">
        <f t="shared" si="8"/>
        <v>4.5</v>
      </c>
      <c r="G30" s="7">
        <v>0</v>
      </c>
      <c r="H30" s="7">
        <v>0</v>
      </c>
    </row>
    <row r="31" spans="1:8" x14ac:dyDescent="0.25">
      <c r="A31" t="s">
        <v>48</v>
      </c>
      <c r="B31" s="18" t="s">
        <v>92</v>
      </c>
      <c r="C31" s="7">
        <v>76</v>
      </c>
      <c r="D31" s="7">
        <v>34</v>
      </c>
      <c r="E31" s="7">
        <f t="shared" si="7"/>
        <v>7.6000000000000005</v>
      </c>
      <c r="F31" s="7">
        <f t="shared" si="8"/>
        <v>3.4000000000000004</v>
      </c>
      <c r="G31" s="7">
        <v>3.47900390625E-3</v>
      </c>
      <c r="H31" s="7">
        <v>8.7952613830566406E-4</v>
      </c>
    </row>
    <row r="32" spans="1:8" x14ac:dyDescent="0.25">
      <c r="A32" t="s">
        <v>49</v>
      </c>
      <c r="B32" s="18" t="s">
        <v>92</v>
      </c>
      <c r="C32" s="7">
        <v>67</v>
      </c>
      <c r="D32" s="7">
        <v>55</v>
      </c>
      <c r="E32" s="7">
        <f t="shared" si="7"/>
        <v>6.7</v>
      </c>
      <c r="F32" s="7">
        <f t="shared" si="8"/>
        <v>5.5</v>
      </c>
      <c r="G32" s="7">
        <v>3.932952880859375E-3</v>
      </c>
      <c r="H32" s="7">
        <v>1.6372203826904299E-3</v>
      </c>
    </row>
    <row r="33" spans="1:8" x14ac:dyDescent="0.25">
      <c r="A33" t="s">
        <v>50</v>
      </c>
      <c r="B33" s="18" t="s">
        <v>92</v>
      </c>
      <c r="C33" s="7">
        <v>32</v>
      </c>
      <c r="D33" s="7">
        <v>88</v>
      </c>
      <c r="E33" s="7">
        <f t="shared" si="7"/>
        <v>3.2</v>
      </c>
      <c r="F33" s="7">
        <f t="shared" si="8"/>
        <v>8.8000000000000007</v>
      </c>
      <c r="G33" s="7">
        <v>9.7870826721191406E-4</v>
      </c>
      <c r="H33" s="7">
        <v>2.9814243316650391E-3</v>
      </c>
    </row>
    <row r="34" spans="1:8" x14ac:dyDescent="0.25">
      <c r="A34" t="s">
        <v>51</v>
      </c>
      <c r="B34" s="18" t="s">
        <v>92</v>
      </c>
      <c r="C34" s="7">
        <v>74</v>
      </c>
      <c r="D34" s="7">
        <v>44</v>
      </c>
      <c r="E34" s="7">
        <f t="shared" si="7"/>
        <v>7.4</v>
      </c>
      <c r="F34" s="7">
        <f t="shared" si="8"/>
        <v>4.4000000000000004</v>
      </c>
      <c r="G34" s="7">
        <v>3.3688545227050781E-3</v>
      </c>
      <c r="H34" s="7">
        <v>2.0515918731689449E-3</v>
      </c>
    </row>
    <row r="35" spans="1:8" x14ac:dyDescent="0.25">
      <c r="A35" t="s">
        <v>52</v>
      </c>
      <c r="B35" s="18" t="s">
        <v>92</v>
      </c>
      <c r="C35" s="7">
        <v>61</v>
      </c>
      <c r="D35" s="7">
        <v>79</v>
      </c>
      <c r="E35" s="7">
        <f t="shared" si="7"/>
        <v>6.1000000000000005</v>
      </c>
      <c r="F35" s="7">
        <f t="shared" si="8"/>
        <v>7.9</v>
      </c>
      <c r="G35" s="7">
        <v>2.0010471343994141E-3</v>
      </c>
      <c r="H35" s="7">
        <v>2.0248889923095699E-3</v>
      </c>
    </row>
    <row r="36" spans="1:8" x14ac:dyDescent="0.25">
      <c r="A36" t="s">
        <v>53</v>
      </c>
      <c r="B36" s="18" t="s">
        <v>92</v>
      </c>
      <c r="C36" s="7">
        <v>31</v>
      </c>
      <c r="D36" s="7">
        <v>95</v>
      </c>
      <c r="E36" s="7">
        <f t="shared" si="7"/>
        <v>3.1</v>
      </c>
      <c r="F36" s="7">
        <f t="shared" si="8"/>
        <v>9.5</v>
      </c>
      <c r="G36" s="7">
        <v>9.9992752075195313E-4</v>
      </c>
      <c r="H36" s="7">
        <v>1.9981861114501949E-3</v>
      </c>
    </row>
    <row r="37" spans="1:8" x14ac:dyDescent="0.25">
      <c r="A37" t="s">
        <v>54</v>
      </c>
      <c r="B37" s="18" t="s">
        <v>92</v>
      </c>
      <c r="C37" s="7">
        <v>125</v>
      </c>
      <c r="D37" s="7">
        <v>17</v>
      </c>
      <c r="E37" s="7">
        <f t="shared" si="7"/>
        <v>12.5</v>
      </c>
      <c r="F37" s="7">
        <f t="shared" si="8"/>
        <v>1.7000000000000002</v>
      </c>
      <c r="G37" s="7">
        <v>3.0620098114013672E-3</v>
      </c>
      <c r="H37" s="7">
        <v>8.5496902465820313E-4</v>
      </c>
    </row>
    <row r="38" spans="1:8" x14ac:dyDescent="0.25">
      <c r="A38" t="s">
        <v>55</v>
      </c>
      <c r="B38" s="18" t="s">
        <v>92</v>
      </c>
      <c r="C38" s="7">
        <v>130</v>
      </c>
      <c r="D38" s="7">
        <v>7</v>
      </c>
      <c r="E38" s="7">
        <f t="shared" si="7"/>
        <v>13</v>
      </c>
      <c r="F38" s="7">
        <f t="shared" si="8"/>
        <v>0.70000000000000007</v>
      </c>
      <c r="G38" s="7">
        <v>4.14276123046875E-3</v>
      </c>
      <c r="H38" s="7">
        <v>0</v>
      </c>
    </row>
    <row r="39" spans="1:8" ht="15.75" thickBot="1" x14ac:dyDescent="0.3">
      <c r="A39" t="s">
        <v>56</v>
      </c>
      <c r="B39" s="18" t="s">
        <v>92</v>
      </c>
      <c r="C39" s="7">
        <v>96</v>
      </c>
      <c r="D39" s="7">
        <v>49</v>
      </c>
      <c r="E39" s="7">
        <f t="shared" si="7"/>
        <v>9.6000000000000014</v>
      </c>
      <c r="F39" s="7">
        <f t="shared" si="8"/>
        <v>4.9000000000000004</v>
      </c>
      <c r="G39" s="7">
        <v>1.9664764404296879E-3</v>
      </c>
      <c r="H39" s="7">
        <v>2.6202201843261719E-4</v>
      </c>
    </row>
    <row r="40" spans="1:8" x14ac:dyDescent="0.25">
      <c r="A40" s="14" t="s">
        <v>25</v>
      </c>
      <c r="B40" s="11" t="s">
        <v>22</v>
      </c>
      <c r="C40" s="9">
        <f>AVERAGE(C25:C39)</f>
        <v>81.333333333333329</v>
      </c>
      <c r="D40" s="9">
        <f t="shared" ref="D40:H40" si="9">AVERAGE(D25:D39)</f>
        <v>69.066666666666663</v>
      </c>
      <c r="E40" s="9">
        <f t="shared" si="9"/>
        <v>8.1333333333333329</v>
      </c>
      <c r="F40" s="9">
        <f t="shared" si="9"/>
        <v>6.9066666666666672</v>
      </c>
      <c r="G40" s="9">
        <f t="shared" si="9"/>
        <v>2.6722749074300132E-3</v>
      </c>
      <c r="H40" s="9">
        <f t="shared" si="9"/>
        <v>1.3122399648030599E-3</v>
      </c>
    </row>
    <row r="41" spans="1:8" x14ac:dyDescent="0.25">
      <c r="A41" s="15"/>
      <c r="B41" s="12" t="s">
        <v>23</v>
      </c>
      <c r="C41" s="7">
        <f>MEDIAN(C25:C39)</f>
        <v>69</v>
      </c>
      <c r="D41" s="7">
        <f t="shared" ref="D41:H41" si="10">MEDIAN(D25:D39)</f>
        <v>55</v>
      </c>
      <c r="E41" s="7">
        <f t="shared" si="10"/>
        <v>6.9</v>
      </c>
      <c r="F41" s="7">
        <f t="shared" si="10"/>
        <v>5.5</v>
      </c>
      <c r="G41" s="7">
        <f t="shared" si="10"/>
        <v>2.0315647125244141E-3</v>
      </c>
      <c r="H41" s="7">
        <f t="shared" si="10"/>
        <v>1.0247230529785161E-3</v>
      </c>
    </row>
    <row r="42" spans="1:8" x14ac:dyDescent="0.25">
      <c r="A42" s="15"/>
      <c r="B42" s="12" t="s">
        <v>24</v>
      </c>
      <c r="C42" s="7">
        <f>_xlfn.STDEV.P(C25:C39)</f>
        <v>40.665573755805895</v>
      </c>
      <c r="D42" s="7">
        <f t="shared" ref="D42:H42" si="11">_xlfn.STDEV.P(D25:D39)</f>
        <v>39.62232816088536</v>
      </c>
      <c r="E42" s="7">
        <f t="shared" si="11"/>
        <v>4.066557375580591</v>
      </c>
      <c r="F42" s="7">
        <f t="shared" si="11"/>
        <v>3.9622328160885356</v>
      </c>
      <c r="G42" s="7">
        <f t="shared" si="11"/>
        <v>2.2899455064540617E-3</v>
      </c>
      <c r="H42" s="7">
        <f t="shared" si="11"/>
        <v>1.0446884669602495E-3</v>
      </c>
    </row>
    <row r="43" spans="1:8" x14ac:dyDescent="0.25">
      <c r="A43" s="15"/>
      <c r="B43" s="12" t="s">
        <v>26</v>
      </c>
      <c r="C43" s="7">
        <f>MAX(C25:C39)</f>
        <v>181</v>
      </c>
      <c r="D43" s="7">
        <f t="shared" ref="D43:H43" si="12">MAX(D25:D39)</f>
        <v>155</v>
      </c>
      <c r="E43" s="7">
        <f t="shared" si="12"/>
        <v>18.100000000000001</v>
      </c>
      <c r="F43" s="7">
        <f t="shared" si="12"/>
        <v>15.5</v>
      </c>
      <c r="G43" s="7">
        <f t="shared" si="12"/>
        <v>9.9987983703613281E-3</v>
      </c>
      <c r="H43" s="7">
        <f t="shared" si="12"/>
        <v>2.9993057250976558E-3</v>
      </c>
    </row>
    <row r="44" spans="1:8" ht="15.75" thickBot="1" x14ac:dyDescent="0.3">
      <c r="A44" s="16"/>
      <c r="B44" s="13" t="s">
        <v>27</v>
      </c>
      <c r="C44" s="10">
        <f>MIN(C25:C39)</f>
        <v>28</v>
      </c>
      <c r="D44" s="10">
        <f t="shared" ref="D44:H44" si="13">MIN(D25:D39)</f>
        <v>7</v>
      </c>
      <c r="E44" s="10">
        <f t="shared" si="13"/>
        <v>2.8000000000000003</v>
      </c>
      <c r="F44" s="10">
        <f t="shared" si="13"/>
        <v>0.70000000000000007</v>
      </c>
      <c r="G44" s="10">
        <f t="shared" si="13"/>
        <v>0</v>
      </c>
      <c r="H44" s="10">
        <f t="shared" si="13"/>
        <v>0</v>
      </c>
    </row>
    <row r="45" spans="1:8" x14ac:dyDescent="0.25">
      <c r="C45" s="7"/>
      <c r="D45" s="7"/>
      <c r="E45" s="7"/>
      <c r="F45" s="7"/>
      <c r="G45" s="7"/>
      <c r="H45" s="7"/>
    </row>
    <row r="46" spans="1:8" ht="15.75" thickBot="1" x14ac:dyDescent="0.3">
      <c r="C46" s="7"/>
      <c r="D46" s="7"/>
      <c r="E46" s="7"/>
      <c r="F46" s="7"/>
      <c r="G46" s="7"/>
      <c r="H46" s="7"/>
    </row>
    <row r="47" spans="1:8" ht="15.75" thickBot="1" x14ac:dyDescent="0.3">
      <c r="A47" s="8" t="s">
        <v>4</v>
      </c>
      <c r="B47" s="4" t="s">
        <v>5</v>
      </c>
      <c r="C47" s="25" t="s">
        <v>0</v>
      </c>
      <c r="D47" s="25" t="s">
        <v>1</v>
      </c>
      <c r="E47" s="25" t="s">
        <v>88</v>
      </c>
      <c r="F47" s="25" t="s">
        <v>89</v>
      </c>
      <c r="G47" s="25" t="s">
        <v>2</v>
      </c>
      <c r="H47" s="26" t="s">
        <v>3</v>
      </c>
    </row>
    <row r="48" spans="1:8" x14ac:dyDescent="0.25">
      <c r="A48" t="s">
        <v>42</v>
      </c>
      <c r="B48" s="17" t="s">
        <v>6</v>
      </c>
      <c r="C48" s="7">
        <v>28</v>
      </c>
      <c r="D48" s="7">
        <v>106</v>
      </c>
      <c r="E48" s="7">
        <f>C48*0.1</f>
        <v>2.8000000000000003</v>
      </c>
      <c r="F48" s="7">
        <f>D48*0.1</f>
        <v>10.600000000000001</v>
      </c>
      <c r="G48" s="7">
        <v>9.7584724426269531E-4</v>
      </c>
      <c r="H48" s="7">
        <v>2.1332979202270511E-2</v>
      </c>
    </row>
    <row r="49" spans="1:8" x14ac:dyDescent="0.25">
      <c r="A49" t="s">
        <v>43</v>
      </c>
      <c r="B49" s="18" t="s">
        <v>6</v>
      </c>
      <c r="C49" s="7">
        <v>131</v>
      </c>
      <c r="D49" s="7">
        <v>87</v>
      </c>
      <c r="E49" s="7">
        <f t="shared" ref="E49:E62" si="14">C49*0.1</f>
        <v>13.100000000000001</v>
      </c>
      <c r="F49" s="7">
        <f t="shared" ref="F49:F62" si="15">D49*0.1</f>
        <v>8.7000000000000011</v>
      </c>
      <c r="G49" s="7">
        <v>1.4199733734130859E-2</v>
      </c>
      <c r="H49" s="7">
        <v>2.7666091918945308E-3</v>
      </c>
    </row>
    <row r="50" spans="1:8" x14ac:dyDescent="0.25">
      <c r="A50" t="s">
        <v>44</v>
      </c>
      <c r="B50" s="18" t="s">
        <v>6</v>
      </c>
      <c r="C50" s="7">
        <v>49</v>
      </c>
      <c r="D50" s="7">
        <v>78</v>
      </c>
      <c r="E50" s="7">
        <f t="shared" si="14"/>
        <v>4.9000000000000004</v>
      </c>
      <c r="F50" s="7">
        <f t="shared" si="15"/>
        <v>7.8000000000000007</v>
      </c>
      <c r="G50" s="7">
        <v>4.3199062347412109E-3</v>
      </c>
      <c r="H50" s="7">
        <v>7.7178478240966797E-3</v>
      </c>
    </row>
    <row r="51" spans="1:8" x14ac:dyDescent="0.25">
      <c r="A51" t="s">
        <v>45</v>
      </c>
      <c r="B51" s="18" t="s">
        <v>6</v>
      </c>
      <c r="C51" s="7">
        <v>89</v>
      </c>
      <c r="D51" s="7">
        <v>44</v>
      </c>
      <c r="E51" s="7">
        <f t="shared" si="14"/>
        <v>8.9</v>
      </c>
      <c r="F51" s="7">
        <f t="shared" si="15"/>
        <v>4.4000000000000004</v>
      </c>
      <c r="G51" s="7">
        <v>1.285648345947266E-2</v>
      </c>
      <c r="H51" s="7">
        <v>2.9988288879394531E-3</v>
      </c>
    </row>
    <row r="52" spans="1:8" x14ac:dyDescent="0.25">
      <c r="A52" t="s">
        <v>46</v>
      </c>
      <c r="B52" s="18" t="s">
        <v>6</v>
      </c>
      <c r="C52" s="7">
        <v>62</v>
      </c>
      <c r="D52" s="7">
        <v>85</v>
      </c>
      <c r="E52" s="7">
        <f t="shared" si="14"/>
        <v>6.2</v>
      </c>
      <c r="F52" s="7">
        <f t="shared" si="15"/>
        <v>8.5</v>
      </c>
      <c r="G52" s="7">
        <v>2.5300979614257808E-3</v>
      </c>
      <c r="H52" s="7">
        <v>1.403141021728516E-2</v>
      </c>
    </row>
    <row r="53" spans="1:8" x14ac:dyDescent="0.25">
      <c r="A53" t="s">
        <v>47</v>
      </c>
      <c r="B53" s="18" t="s">
        <v>6</v>
      </c>
      <c r="C53" s="7">
        <v>58</v>
      </c>
      <c r="D53" s="7">
        <v>45</v>
      </c>
      <c r="E53" s="7">
        <f t="shared" si="14"/>
        <v>5.8000000000000007</v>
      </c>
      <c r="F53" s="7">
        <f t="shared" si="15"/>
        <v>4.5</v>
      </c>
      <c r="G53" s="7">
        <v>9.7384452819824219E-3</v>
      </c>
      <c r="H53" s="7">
        <v>1.1239051818847661E-3</v>
      </c>
    </row>
    <row r="54" spans="1:8" x14ac:dyDescent="0.25">
      <c r="A54" t="s">
        <v>48</v>
      </c>
      <c r="B54" s="18" t="s">
        <v>6</v>
      </c>
      <c r="C54" s="7">
        <v>76</v>
      </c>
      <c r="D54" s="7">
        <v>31</v>
      </c>
      <c r="E54" s="7">
        <f t="shared" si="14"/>
        <v>7.6000000000000005</v>
      </c>
      <c r="F54" s="7">
        <f t="shared" si="15"/>
        <v>3.1</v>
      </c>
      <c r="G54" s="7">
        <v>4.0691852569580078E-2</v>
      </c>
      <c r="H54" s="7">
        <v>8.3353519439697266E-3</v>
      </c>
    </row>
    <row r="55" spans="1:8" x14ac:dyDescent="0.25">
      <c r="A55" t="s">
        <v>49</v>
      </c>
      <c r="B55" s="18" t="s">
        <v>6</v>
      </c>
      <c r="C55" s="7">
        <v>54</v>
      </c>
      <c r="D55" s="7">
        <v>53</v>
      </c>
      <c r="E55" s="7">
        <f t="shared" si="14"/>
        <v>5.4</v>
      </c>
      <c r="F55" s="7">
        <f t="shared" si="15"/>
        <v>5.3000000000000007</v>
      </c>
      <c r="G55" s="7">
        <v>1.230335235595703E-2</v>
      </c>
      <c r="H55" s="7">
        <v>1.060914993286133E-2</v>
      </c>
    </row>
    <row r="56" spans="1:8" x14ac:dyDescent="0.25">
      <c r="A56" t="s">
        <v>50</v>
      </c>
      <c r="B56" s="18" t="s">
        <v>6</v>
      </c>
      <c r="C56" s="7">
        <v>28</v>
      </c>
      <c r="D56" s="7">
        <v>79</v>
      </c>
      <c r="E56" s="7">
        <f t="shared" si="14"/>
        <v>2.8000000000000003</v>
      </c>
      <c r="F56" s="7">
        <f t="shared" si="15"/>
        <v>7.9</v>
      </c>
      <c r="G56" s="7">
        <v>3.1342506408691411E-3</v>
      </c>
      <c r="H56" s="7">
        <v>5.9929370880126953E-2</v>
      </c>
    </row>
    <row r="57" spans="1:8" x14ac:dyDescent="0.25">
      <c r="A57" t="s">
        <v>51</v>
      </c>
      <c r="B57" s="18" t="s">
        <v>6</v>
      </c>
      <c r="C57" s="7">
        <v>59</v>
      </c>
      <c r="D57" s="7">
        <v>44</v>
      </c>
      <c r="E57" s="7">
        <f t="shared" si="14"/>
        <v>5.9</v>
      </c>
      <c r="F57" s="7">
        <f t="shared" si="15"/>
        <v>4.4000000000000004</v>
      </c>
      <c r="G57" s="7">
        <v>0</v>
      </c>
      <c r="H57" s="7">
        <v>4.0364265441894531E-3</v>
      </c>
    </row>
    <row r="58" spans="1:8" x14ac:dyDescent="0.25">
      <c r="A58" t="s">
        <v>52</v>
      </c>
      <c r="B58" s="18" t="s">
        <v>6</v>
      </c>
      <c r="C58" s="7">
        <v>46</v>
      </c>
      <c r="D58" s="7">
        <v>66</v>
      </c>
      <c r="E58" s="7">
        <f t="shared" si="14"/>
        <v>4.6000000000000005</v>
      </c>
      <c r="F58" s="7">
        <f t="shared" si="15"/>
        <v>6.6000000000000005</v>
      </c>
      <c r="G58" s="7">
        <v>4.0171146392822274E-3</v>
      </c>
      <c r="H58" s="7">
        <v>6.5202713012695313E-3</v>
      </c>
    </row>
    <row r="59" spans="1:8" x14ac:dyDescent="0.25">
      <c r="A59" t="s">
        <v>53</v>
      </c>
      <c r="B59" s="18" t="s">
        <v>6</v>
      </c>
      <c r="C59" s="7">
        <v>30</v>
      </c>
      <c r="D59" s="7">
        <v>84</v>
      </c>
      <c r="E59" s="7">
        <f t="shared" si="14"/>
        <v>3</v>
      </c>
      <c r="F59" s="7">
        <f t="shared" si="15"/>
        <v>8.4</v>
      </c>
      <c r="G59" s="7">
        <v>1.0473728179931641E-3</v>
      </c>
      <c r="H59" s="7">
        <v>2.476048469543457E-2</v>
      </c>
    </row>
    <row r="60" spans="1:8" x14ac:dyDescent="0.25">
      <c r="A60" t="s">
        <v>54</v>
      </c>
      <c r="B60" s="18" t="s">
        <v>6</v>
      </c>
      <c r="C60" s="7">
        <v>96</v>
      </c>
      <c r="D60" s="7">
        <v>17</v>
      </c>
      <c r="E60" s="7">
        <f t="shared" si="14"/>
        <v>9.6000000000000014</v>
      </c>
      <c r="F60" s="7">
        <f t="shared" si="15"/>
        <v>1.7000000000000002</v>
      </c>
      <c r="G60" s="7">
        <v>5.0984621047973633E-2</v>
      </c>
      <c r="H60" s="7">
        <v>1.0104179382324221E-3</v>
      </c>
    </row>
    <row r="61" spans="1:8" x14ac:dyDescent="0.25">
      <c r="A61" t="s">
        <v>55</v>
      </c>
      <c r="B61" s="18" t="s">
        <v>6</v>
      </c>
      <c r="C61" s="7">
        <v>105</v>
      </c>
      <c r="D61" s="7">
        <v>7</v>
      </c>
      <c r="E61" s="7">
        <f t="shared" si="14"/>
        <v>10.5</v>
      </c>
      <c r="F61" s="7">
        <f t="shared" si="15"/>
        <v>0.70000000000000007</v>
      </c>
      <c r="G61" s="7">
        <v>2.7059793472290039E-2</v>
      </c>
      <c r="H61" s="7">
        <v>1.052618026733398E-3</v>
      </c>
    </row>
    <row r="62" spans="1:8" ht="15.75" thickBot="1" x14ac:dyDescent="0.3">
      <c r="A62" t="s">
        <v>56</v>
      </c>
      <c r="B62" s="18" t="s">
        <v>6</v>
      </c>
      <c r="C62" s="7">
        <v>67</v>
      </c>
      <c r="D62" s="7">
        <v>49</v>
      </c>
      <c r="E62" s="7">
        <f t="shared" si="14"/>
        <v>6.7</v>
      </c>
      <c r="F62" s="7">
        <f t="shared" si="15"/>
        <v>4.9000000000000004</v>
      </c>
      <c r="G62" s="7">
        <v>1.165342330932617E-2</v>
      </c>
      <c r="H62" s="7">
        <v>3.3366680145263672E-3</v>
      </c>
    </row>
    <row r="63" spans="1:8" x14ac:dyDescent="0.25">
      <c r="A63" s="14" t="s">
        <v>25</v>
      </c>
      <c r="B63" s="11" t="s">
        <v>22</v>
      </c>
      <c r="C63" s="9">
        <f>AVERAGE(C48:C62)</f>
        <v>65.2</v>
      </c>
      <c r="D63" s="9">
        <f t="shared" ref="D63:H63" si="16">AVERAGE(D48:D62)</f>
        <v>58.333333333333336</v>
      </c>
      <c r="E63" s="9">
        <f t="shared" si="16"/>
        <v>6.52</v>
      </c>
      <c r="F63" s="9">
        <f t="shared" si="16"/>
        <v>5.8333333333333339</v>
      </c>
      <c r="G63" s="9">
        <f t="shared" si="16"/>
        <v>1.303415298461914E-2</v>
      </c>
      <c r="H63" s="9">
        <f t="shared" si="16"/>
        <v>1.1304155985514323E-2</v>
      </c>
    </row>
    <row r="64" spans="1:8" x14ac:dyDescent="0.25">
      <c r="A64" s="15"/>
      <c r="B64" s="12" t="s">
        <v>23</v>
      </c>
      <c r="C64" s="7">
        <f>MEDIAN(C48:C62)</f>
        <v>59</v>
      </c>
      <c r="D64" s="7">
        <f t="shared" ref="D64:H64" si="17">MEDIAN(D48:D62)</f>
        <v>53</v>
      </c>
      <c r="E64" s="7">
        <f t="shared" si="17"/>
        <v>5.9</v>
      </c>
      <c r="F64" s="7">
        <f t="shared" si="17"/>
        <v>5.3000000000000007</v>
      </c>
      <c r="G64" s="7">
        <f t="shared" si="17"/>
        <v>9.7384452819824219E-3</v>
      </c>
      <c r="H64" s="7">
        <f t="shared" si="17"/>
        <v>6.5202713012695313E-3</v>
      </c>
    </row>
    <row r="65" spans="1:8" x14ac:dyDescent="0.25">
      <c r="A65" s="15"/>
      <c r="B65" s="12" t="s">
        <v>24</v>
      </c>
      <c r="C65" s="7">
        <f>_xlfn.STDEV.P(C48:C62)</f>
        <v>28.766183850718424</v>
      </c>
      <c r="D65" s="7">
        <f t="shared" ref="D65:H65" si="18">_xlfn.STDEV.P(D48:D62)</f>
        <v>27.241308501775183</v>
      </c>
      <c r="E65" s="7">
        <f t="shared" si="18"/>
        <v>2.876618385071843</v>
      </c>
      <c r="F65" s="7">
        <f t="shared" si="18"/>
        <v>2.7241308501775183</v>
      </c>
      <c r="G65" s="7">
        <f t="shared" si="18"/>
        <v>1.4699570010154758E-2</v>
      </c>
      <c r="H65" s="7">
        <f t="shared" si="18"/>
        <v>1.4767994685778529E-2</v>
      </c>
    </row>
    <row r="66" spans="1:8" x14ac:dyDescent="0.25">
      <c r="A66" s="15"/>
      <c r="B66" s="12" t="s">
        <v>26</v>
      </c>
      <c r="C66" s="7">
        <f>MAX(C48:C62)</f>
        <v>131</v>
      </c>
      <c r="D66" s="7">
        <f t="shared" ref="D66:H66" si="19">MAX(D48:D62)</f>
        <v>106</v>
      </c>
      <c r="E66" s="7">
        <f t="shared" si="19"/>
        <v>13.100000000000001</v>
      </c>
      <c r="F66" s="7">
        <f t="shared" si="19"/>
        <v>10.600000000000001</v>
      </c>
      <c r="G66" s="7">
        <f t="shared" si="19"/>
        <v>5.0984621047973633E-2</v>
      </c>
      <c r="H66" s="7">
        <f t="shared" si="19"/>
        <v>5.9929370880126953E-2</v>
      </c>
    </row>
    <row r="67" spans="1:8" ht="15.75" thickBot="1" x14ac:dyDescent="0.3">
      <c r="A67" s="16"/>
      <c r="B67" s="13" t="s">
        <v>27</v>
      </c>
      <c r="C67" s="10">
        <f>MIN(C48:C62)</f>
        <v>28</v>
      </c>
      <c r="D67" s="10">
        <f t="shared" ref="D67:H67" si="20">MIN(D48:D62)</f>
        <v>7</v>
      </c>
      <c r="E67" s="10">
        <f t="shared" si="20"/>
        <v>2.8000000000000003</v>
      </c>
      <c r="F67" s="10">
        <f t="shared" si="20"/>
        <v>0.70000000000000007</v>
      </c>
      <c r="G67" s="10">
        <f t="shared" si="20"/>
        <v>0</v>
      </c>
      <c r="H67" s="10">
        <f t="shared" si="20"/>
        <v>1.0104179382324221E-3</v>
      </c>
    </row>
    <row r="71" spans="1:8" x14ac:dyDescent="0.25">
      <c r="C71" s="20"/>
      <c r="D71" s="21" t="s">
        <v>7</v>
      </c>
      <c r="E71" s="21" t="s">
        <v>92</v>
      </c>
      <c r="F71" s="21" t="s">
        <v>6</v>
      </c>
    </row>
    <row r="72" spans="1:8" x14ac:dyDescent="0.25">
      <c r="C72" s="20" t="s">
        <v>91</v>
      </c>
      <c r="D72">
        <f>E17+F17+G17+H17</f>
        <v>13.08884540875753</v>
      </c>
      <c r="E72">
        <f>E40+F40+G40+H40</f>
        <v>15.043984514872232</v>
      </c>
      <c r="F72">
        <f>E63+F63+G63+H63</f>
        <v>12.377671642303469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82B6-D005-4C1F-AD95-61A682CFA891}">
  <dimension ref="A1:H72"/>
  <sheetViews>
    <sheetView zoomScale="40" zoomScaleNormal="40" workbookViewId="0">
      <selection activeCell="C2" sqref="C2:H66"/>
    </sheetView>
  </sheetViews>
  <sheetFormatPr defaultRowHeight="15" x14ac:dyDescent="0.25"/>
  <cols>
    <col min="1" max="1" width="89.28515625" bestFit="1" customWidth="1"/>
    <col min="2" max="2" width="14.5703125" bestFit="1" customWidth="1"/>
    <col min="3" max="3" width="27.28515625" bestFit="1" customWidth="1"/>
    <col min="4" max="4" width="28.28515625" bestFit="1" customWidth="1"/>
    <col min="5" max="5" width="47.85546875" bestFit="1" customWidth="1"/>
    <col min="6" max="6" width="50.28515625" bestFit="1" customWidth="1"/>
    <col min="7" max="7" width="39.7109375" bestFit="1" customWidth="1"/>
    <col min="8" max="8" width="40.7109375" bestFit="1" customWidth="1"/>
  </cols>
  <sheetData>
    <row r="1" spans="1:8" ht="15.75" thickBot="1" x14ac:dyDescent="0.3">
      <c r="A1" s="4" t="s">
        <v>4</v>
      </c>
      <c r="B1" s="5" t="s">
        <v>5</v>
      </c>
      <c r="C1" s="5" t="s">
        <v>0</v>
      </c>
      <c r="D1" s="5" t="s">
        <v>1</v>
      </c>
      <c r="E1" s="5" t="s">
        <v>88</v>
      </c>
      <c r="F1" s="5" t="s">
        <v>89</v>
      </c>
      <c r="G1" s="5" t="s">
        <v>2</v>
      </c>
      <c r="H1" s="6" t="s">
        <v>3</v>
      </c>
    </row>
    <row r="2" spans="1:8" x14ac:dyDescent="0.25">
      <c r="A2" t="s">
        <v>57</v>
      </c>
      <c r="B2" s="17" t="s">
        <v>7</v>
      </c>
      <c r="C2" s="7">
        <v>110</v>
      </c>
      <c r="D2" s="7">
        <v>25</v>
      </c>
      <c r="E2" s="7">
        <f>C2*0.1</f>
        <v>11</v>
      </c>
      <c r="F2" s="7">
        <f>D2*0.1</f>
        <v>2.5</v>
      </c>
      <c r="G2" s="7">
        <v>3.8065910339355469E-3</v>
      </c>
      <c r="H2" s="7">
        <v>1.0015964508056641E-3</v>
      </c>
    </row>
    <row r="3" spans="1:8" x14ac:dyDescent="0.25">
      <c r="A3" t="s">
        <v>58</v>
      </c>
      <c r="B3" s="18" t="s">
        <v>7</v>
      </c>
      <c r="C3" s="7">
        <v>78</v>
      </c>
      <c r="D3" s="7">
        <v>95</v>
      </c>
      <c r="E3" s="7">
        <f t="shared" ref="E3:E16" si="0">C3*0.1</f>
        <v>7.8000000000000007</v>
      </c>
      <c r="F3" s="7">
        <f t="shared" ref="F3:F16" si="1">D3*0.1</f>
        <v>9.5</v>
      </c>
      <c r="G3" s="7">
        <v>4.9421787261962891E-3</v>
      </c>
      <c r="H3" s="7">
        <v>3.8816928863525391E-3</v>
      </c>
    </row>
    <row r="4" spans="1:8" x14ac:dyDescent="0.25">
      <c r="A4" t="s">
        <v>59</v>
      </c>
      <c r="B4" s="18" t="s">
        <v>7</v>
      </c>
      <c r="C4" s="7">
        <v>22</v>
      </c>
      <c r="D4" s="7">
        <v>122</v>
      </c>
      <c r="E4" s="7">
        <f t="shared" si="0"/>
        <v>2.2000000000000002</v>
      </c>
      <c r="F4" s="7">
        <f t="shared" si="1"/>
        <v>12.200000000000001</v>
      </c>
      <c r="G4" s="7">
        <v>9.9611282348632813E-4</v>
      </c>
      <c r="H4" s="7">
        <v>4.3919086456298828E-3</v>
      </c>
    </row>
    <row r="5" spans="1:8" x14ac:dyDescent="0.25">
      <c r="A5" t="s">
        <v>60</v>
      </c>
      <c r="B5" s="18" t="s">
        <v>7</v>
      </c>
      <c r="C5" s="7">
        <v>113</v>
      </c>
      <c r="D5" s="7">
        <v>88</v>
      </c>
      <c r="E5" s="7">
        <f t="shared" si="0"/>
        <v>11.3</v>
      </c>
      <c r="F5" s="7">
        <f t="shared" si="1"/>
        <v>8.8000000000000007</v>
      </c>
      <c r="G5" s="7">
        <v>6.3626766204833976E-3</v>
      </c>
      <c r="H5" s="7">
        <v>2.9988288879394531E-3</v>
      </c>
    </row>
    <row r="6" spans="1:8" x14ac:dyDescent="0.25">
      <c r="A6" t="s">
        <v>61</v>
      </c>
      <c r="B6" s="18" t="s">
        <v>7</v>
      </c>
      <c r="C6" s="7">
        <v>42</v>
      </c>
      <c r="D6" s="7">
        <v>88</v>
      </c>
      <c r="E6" s="7">
        <f t="shared" si="0"/>
        <v>4.2</v>
      </c>
      <c r="F6" s="7">
        <f t="shared" si="1"/>
        <v>8.8000000000000007</v>
      </c>
      <c r="G6" s="7">
        <v>1.6016960144042971E-3</v>
      </c>
      <c r="H6" s="7">
        <v>8.1126689910888672E-3</v>
      </c>
    </row>
    <row r="7" spans="1:8" x14ac:dyDescent="0.25">
      <c r="A7" t="s">
        <v>62</v>
      </c>
      <c r="B7" s="18" t="s">
        <v>7</v>
      </c>
      <c r="C7" s="7">
        <v>68</v>
      </c>
      <c r="D7" s="7">
        <v>46</v>
      </c>
      <c r="E7" s="7">
        <f t="shared" si="0"/>
        <v>6.8000000000000007</v>
      </c>
      <c r="F7" s="7">
        <f t="shared" si="1"/>
        <v>4.6000000000000005</v>
      </c>
      <c r="G7" s="7">
        <v>3.9994716644287109E-3</v>
      </c>
      <c r="H7" s="7">
        <v>1.4405250549316411E-3</v>
      </c>
    </row>
    <row r="8" spans="1:8" x14ac:dyDescent="0.25">
      <c r="A8" t="s">
        <v>63</v>
      </c>
      <c r="B8" s="18" t="s">
        <v>7</v>
      </c>
      <c r="C8" s="7">
        <v>51</v>
      </c>
      <c r="D8" s="7">
        <v>59</v>
      </c>
      <c r="E8" s="7">
        <f t="shared" si="0"/>
        <v>5.1000000000000005</v>
      </c>
      <c r="F8" s="7">
        <f t="shared" si="1"/>
        <v>5.9</v>
      </c>
      <c r="G8" s="7">
        <v>1.026153564453125E-3</v>
      </c>
      <c r="H8" s="7">
        <v>8.0516338348388672E-3</v>
      </c>
    </row>
    <row r="9" spans="1:8" x14ac:dyDescent="0.25">
      <c r="A9" t="s">
        <v>64</v>
      </c>
      <c r="B9" s="18" t="s">
        <v>7</v>
      </c>
      <c r="C9" s="7">
        <v>18</v>
      </c>
      <c r="D9" s="7">
        <v>90</v>
      </c>
      <c r="E9" s="7">
        <f t="shared" si="0"/>
        <v>1.8</v>
      </c>
      <c r="F9" s="7">
        <f t="shared" si="1"/>
        <v>9</v>
      </c>
      <c r="G9" s="7">
        <v>9.9897384643554688E-4</v>
      </c>
      <c r="H9" s="7">
        <v>6.4496994018554688E-3</v>
      </c>
    </row>
    <row r="10" spans="1:8" x14ac:dyDescent="0.25">
      <c r="A10" t="s">
        <v>65</v>
      </c>
      <c r="B10" s="18" t="s">
        <v>7</v>
      </c>
      <c r="C10" s="7">
        <v>33</v>
      </c>
      <c r="D10" s="7">
        <v>83</v>
      </c>
      <c r="E10" s="7">
        <f t="shared" si="0"/>
        <v>3.3000000000000003</v>
      </c>
      <c r="F10" s="7">
        <f t="shared" si="1"/>
        <v>8.3000000000000007</v>
      </c>
      <c r="G10" s="7">
        <v>2.0909309387207031E-3</v>
      </c>
      <c r="H10" s="7">
        <v>6.0002803802490226E-3</v>
      </c>
    </row>
    <row r="11" spans="1:8" x14ac:dyDescent="0.25">
      <c r="A11" t="s">
        <v>66</v>
      </c>
      <c r="B11" s="18" t="s">
        <v>7</v>
      </c>
      <c r="C11" s="7">
        <v>46</v>
      </c>
      <c r="D11" s="7">
        <v>68</v>
      </c>
      <c r="E11" s="7">
        <f t="shared" si="0"/>
        <v>4.6000000000000005</v>
      </c>
      <c r="F11" s="7">
        <f t="shared" si="1"/>
        <v>6.8000000000000007</v>
      </c>
      <c r="G11" s="7">
        <v>0</v>
      </c>
      <c r="H11" s="7">
        <v>2.0170211791992192E-3</v>
      </c>
    </row>
    <row r="12" spans="1:8" x14ac:dyDescent="0.25">
      <c r="A12" t="s">
        <v>67</v>
      </c>
      <c r="B12" s="18" t="s">
        <v>7</v>
      </c>
      <c r="C12" s="7">
        <v>87</v>
      </c>
      <c r="D12" s="7">
        <v>45</v>
      </c>
      <c r="E12" s="7">
        <f t="shared" si="0"/>
        <v>8.7000000000000011</v>
      </c>
      <c r="F12" s="7">
        <f t="shared" si="1"/>
        <v>4.5</v>
      </c>
      <c r="G12" s="7">
        <v>8.0478191375732422E-3</v>
      </c>
      <c r="H12" s="7">
        <v>4.6637058258056641E-3</v>
      </c>
    </row>
    <row r="13" spans="1:8" x14ac:dyDescent="0.25">
      <c r="A13" t="s">
        <v>68</v>
      </c>
      <c r="B13" s="18" t="s">
        <v>7</v>
      </c>
      <c r="C13" s="7">
        <v>75</v>
      </c>
      <c r="D13" s="7">
        <v>45</v>
      </c>
      <c r="E13" s="7">
        <f t="shared" si="0"/>
        <v>7.5</v>
      </c>
      <c r="F13" s="7">
        <f t="shared" si="1"/>
        <v>4.5</v>
      </c>
      <c r="G13" s="7">
        <v>4.0056705474853524E-3</v>
      </c>
      <c r="H13" s="7">
        <v>4.2273998260498047E-3</v>
      </c>
    </row>
    <row r="14" spans="1:8" x14ac:dyDescent="0.25">
      <c r="A14" t="s">
        <v>69</v>
      </c>
      <c r="B14" s="18" t="s">
        <v>7</v>
      </c>
      <c r="C14" s="7">
        <v>52</v>
      </c>
      <c r="D14" s="7">
        <v>76</v>
      </c>
      <c r="E14" s="7">
        <f t="shared" si="0"/>
        <v>5.2</v>
      </c>
      <c r="F14" s="7">
        <f t="shared" si="1"/>
        <v>7.6000000000000005</v>
      </c>
      <c r="G14" s="7">
        <v>0</v>
      </c>
      <c r="H14" s="7">
        <v>1.3703823089599609E-2</v>
      </c>
    </row>
    <row r="15" spans="1:8" x14ac:dyDescent="0.25">
      <c r="A15" t="s">
        <v>70</v>
      </c>
      <c r="B15" s="18" t="s">
        <v>7</v>
      </c>
      <c r="C15" s="7">
        <v>105</v>
      </c>
      <c r="D15" s="7">
        <v>21</v>
      </c>
      <c r="E15" s="7">
        <f t="shared" si="0"/>
        <v>10.5</v>
      </c>
      <c r="F15" s="7">
        <f t="shared" si="1"/>
        <v>2.1</v>
      </c>
      <c r="G15" s="7">
        <v>1.0515213012695311E-2</v>
      </c>
      <c r="H15" s="7">
        <v>9.8466873168945313E-4</v>
      </c>
    </row>
    <row r="16" spans="1:8" ht="15.75" thickBot="1" x14ac:dyDescent="0.3">
      <c r="A16" t="s">
        <v>71</v>
      </c>
      <c r="B16" s="18" t="s">
        <v>7</v>
      </c>
      <c r="C16" s="7">
        <v>73</v>
      </c>
      <c r="D16" s="7">
        <v>62</v>
      </c>
      <c r="E16" s="7">
        <f t="shared" si="0"/>
        <v>7.3000000000000007</v>
      </c>
      <c r="F16" s="7">
        <f t="shared" si="1"/>
        <v>6.2</v>
      </c>
      <c r="G16" s="7">
        <v>2.1378993988037109E-3</v>
      </c>
      <c r="H16" s="7">
        <v>2.9063224792480469E-3</v>
      </c>
    </row>
    <row r="17" spans="1:8" x14ac:dyDescent="0.25">
      <c r="A17" s="22" t="s">
        <v>25</v>
      </c>
      <c r="B17" s="11" t="s">
        <v>22</v>
      </c>
      <c r="C17" s="9">
        <f>AVERAGE(C2:C16)</f>
        <v>64.86666666666666</v>
      </c>
      <c r="D17" s="9">
        <f t="shared" ref="D17:H17" si="2">AVERAGE(D2:D16)</f>
        <v>67.533333333333331</v>
      </c>
      <c r="E17" s="9">
        <f t="shared" si="2"/>
        <v>6.4866666666666664</v>
      </c>
      <c r="F17" s="9">
        <f t="shared" si="2"/>
        <v>6.7533333333333321</v>
      </c>
      <c r="G17" s="9">
        <f t="shared" si="2"/>
        <v>3.3687591552734376E-3</v>
      </c>
      <c r="H17" s="9">
        <f t="shared" si="2"/>
        <v>4.7221183776855469E-3</v>
      </c>
    </row>
    <row r="18" spans="1:8" x14ac:dyDescent="0.25">
      <c r="A18" s="23"/>
      <c r="B18" s="12" t="s">
        <v>23</v>
      </c>
      <c r="C18" s="7">
        <f>MEDIAN(C2:C16)</f>
        <v>68</v>
      </c>
      <c r="D18" s="7">
        <f t="shared" ref="D18:H18" si="3">MEDIAN(D2:D16)</f>
        <v>68</v>
      </c>
      <c r="E18" s="7">
        <f t="shared" si="3"/>
        <v>6.8000000000000007</v>
      </c>
      <c r="F18" s="7">
        <f t="shared" si="3"/>
        <v>6.8000000000000007</v>
      </c>
      <c r="G18" s="7">
        <f t="shared" si="3"/>
        <v>2.1378993988037109E-3</v>
      </c>
      <c r="H18" s="7">
        <f t="shared" si="3"/>
        <v>4.2273998260498047E-3</v>
      </c>
    </row>
    <row r="19" spans="1:8" x14ac:dyDescent="0.25">
      <c r="A19" s="23"/>
      <c r="B19" s="12" t="s">
        <v>24</v>
      </c>
      <c r="C19" s="7">
        <f>_xlfn.STDEV.P(C2:C16)</f>
        <v>29.542887844999552</v>
      </c>
      <c r="D19" s="7">
        <f t="shared" ref="D19:H19" si="4">_xlfn.STDEV.P(D2:D16)</f>
        <v>26.995966776950631</v>
      </c>
      <c r="E19" s="7">
        <f t="shared" si="4"/>
        <v>2.9542887844999552</v>
      </c>
      <c r="F19" s="7">
        <f t="shared" si="4"/>
        <v>2.6995966776950664</v>
      </c>
      <c r="G19" s="7">
        <f t="shared" si="4"/>
        <v>2.956352825592807E-3</v>
      </c>
      <c r="H19" s="7">
        <f t="shared" si="4"/>
        <v>3.277176962801377E-3</v>
      </c>
    </row>
    <row r="20" spans="1:8" x14ac:dyDescent="0.25">
      <c r="A20" s="23"/>
      <c r="B20" s="12" t="s">
        <v>26</v>
      </c>
      <c r="C20" s="7">
        <f>MAX(C2:C16)</f>
        <v>113</v>
      </c>
      <c r="D20" s="7">
        <f t="shared" ref="D20:H20" si="5">MAX(D2:D16)</f>
        <v>122</v>
      </c>
      <c r="E20" s="7">
        <f t="shared" si="5"/>
        <v>11.3</v>
      </c>
      <c r="F20" s="7">
        <f t="shared" si="5"/>
        <v>12.200000000000001</v>
      </c>
      <c r="G20" s="7">
        <f t="shared" si="5"/>
        <v>1.0515213012695311E-2</v>
      </c>
      <c r="H20" s="7">
        <f t="shared" si="5"/>
        <v>1.3703823089599609E-2</v>
      </c>
    </row>
    <row r="21" spans="1:8" ht="15.75" thickBot="1" x14ac:dyDescent="0.3">
      <c r="A21" s="24"/>
      <c r="B21" s="13" t="s">
        <v>27</v>
      </c>
      <c r="C21" s="10">
        <f>MIN(C2:C16)</f>
        <v>18</v>
      </c>
      <c r="D21" s="10">
        <f t="shared" ref="D21:H21" si="6">MIN(D2:D16)</f>
        <v>21</v>
      </c>
      <c r="E21" s="10">
        <f t="shared" si="6"/>
        <v>1.8</v>
      </c>
      <c r="F21" s="10">
        <f t="shared" si="6"/>
        <v>2.1</v>
      </c>
      <c r="G21" s="10">
        <f t="shared" si="6"/>
        <v>0</v>
      </c>
      <c r="H21" s="10">
        <f t="shared" si="6"/>
        <v>9.8466873168945313E-4</v>
      </c>
    </row>
    <row r="22" spans="1:8" x14ac:dyDescent="0.25">
      <c r="C22" s="7"/>
      <c r="D22" s="7"/>
      <c r="E22" s="7"/>
      <c r="F22" s="7"/>
      <c r="G22" s="7"/>
      <c r="H22" s="7"/>
    </row>
    <row r="23" spans="1:8" ht="15.75" thickBot="1" x14ac:dyDescent="0.3">
      <c r="C23" s="7"/>
      <c r="D23" s="7"/>
      <c r="E23" s="7"/>
      <c r="F23" s="7"/>
      <c r="G23" s="7"/>
      <c r="H23" s="7"/>
    </row>
    <row r="24" spans="1:8" ht="15.75" thickBot="1" x14ac:dyDescent="0.3">
      <c r="A24" s="4" t="s">
        <v>4</v>
      </c>
      <c r="B24" s="5" t="s">
        <v>5</v>
      </c>
      <c r="C24" s="25" t="s">
        <v>0</v>
      </c>
      <c r="D24" s="25" t="s">
        <v>1</v>
      </c>
      <c r="E24" s="25" t="s">
        <v>88</v>
      </c>
      <c r="F24" s="25" t="s">
        <v>89</v>
      </c>
      <c r="G24" s="25" t="s">
        <v>2</v>
      </c>
      <c r="H24" s="26" t="s">
        <v>3</v>
      </c>
    </row>
    <row r="25" spans="1:8" x14ac:dyDescent="0.25">
      <c r="A25" t="s">
        <v>57</v>
      </c>
      <c r="B25" s="17" t="s">
        <v>92</v>
      </c>
      <c r="C25" s="7">
        <v>183</v>
      </c>
      <c r="D25" s="7">
        <v>27</v>
      </c>
      <c r="E25" s="7">
        <f>C25*0.1</f>
        <v>18.3</v>
      </c>
      <c r="F25" s="7">
        <f>D25*0.1</f>
        <v>2.7</v>
      </c>
      <c r="G25" s="7">
        <v>6.4132213592529297E-3</v>
      </c>
      <c r="H25" s="7">
        <v>1.3594627380371089E-3</v>
      </c>
    </row>
    <row r="26" spans="1:8" x14ac:dyDescent="0.25">
      <c r="A26" t="s">
        <v>58</v>
      </c>
      <c r="B26" s="18" t="s">
        <v>92</v>
      </c>
      <c r="C26" s="7">
        <v>88</v>
      </c>
      <c r="D26" s="7">
        <v>115</v>
      </c>
      <c r="E26" s="7">
        <f t="shared" ref="E26:E39" si="7">C26*0.1</f>
        <v>8.8000000000000007</v>
      </c>
      <c r="F26" s="7">
        <f t="shared" ref="F26:F39" si="8">D26*0.1</f>
        <v>11.5</v>
      </c>
      <c r="G26" s="7">
        <v>1.998662948608398E-3</v>
      </c>
      <c r="H26" s="7">
        <v>1.2338161468505859E-3</v>
      </c>
    </row>
    <row r="27" spans="1:8" x14ac:dyDescent="0.25">
      <c r="A27" t="s">
        <v>59</v>
      </c>
      <c r="B27" s="18" t="s">
        <v>92</v>
      </c>
      <c r="C27" s="7">
        <v>27</v>
      </c>
      <c r="D27" s="7">
        <v>135</v>
      </c>
      <c r="E27" s="7">
        <f t="shared" si="7"/>
        <v>2.7</v>
      </c>
      <c r="F27" s="7">
        <f t="shared" si="8"/>
        <v>13.5</v>
      </c>
      <c r="G27" s="7">
        <v>6.1202049255371094E-4</v>
      </c>
      <c r="H27" s="7">
        <v>3.2184123992919922E-3</v>
      </c>
    </row>
    <row r="28" spans="1:8" x14ac:dyDescent="0.25">
      <c r="A28" t="s">
        <v>60</v>
      </c>
      <c r="B28" s="18" t="s">
        <v>92</v>
      </c>
      <c r="C28" s="7">
        <v>130</v>
      </c>
      <c r="D28" s="7">
        <v>86</v>
      </c>
      <c r="E28" s="7">
        <f t="shared" si="7"/>
        <v>13</v>
      </c>
      <c r="F28" s="7">
        <f t="shared" si="8"/>
        <v>8.6</v>
      </c>
      <c r="G28" s="7">
        <v>3.4136772155761719E-3</v>
      </c>
      <c r="H28" s="7">
        <v>0</v>
      </c>
    </row>
    <row r="29" spans="1:8" x14ac:dyDescent="0.25">
      <c r="A29" t="s">
        <v>61</v>
      </c>
      <c r="B29" s="18" t="s">
        <v>92</v>
      </c>
      <c r="C29" s="7">
        <v>47</v>
      </c>
      <c r="D29" s="7">
        <v>118</v>
      </c>
      <c r="E29" s="7">
        <f t="shared" si="7"/>
        <v>4.7</v>
      </c>
      <c r="F29" s="7">
        <f t="shared" si="8"/>
        <v>11.8</v>
      </c>
      <c r="G29" s="7">
        <v>2.0079612731933589E-3</v>
      </c>
      <c r="H29" s="7">
        <v>2.0070075988769531E-3</v>
      </c>
    </row>
    <row r="30" spans="1:8" x14ac:dyDescent="0.25">
      <c r="A30" t="s">
        <v>62</v>
      </c>
      <c r="B30" s="18" t="s">
        <v>92</v>
      </c>
      <c r="C30" s="7">
        <v>74</v>
      </c>
      <c r="D30" s="7">
        <v>44</v>
      </c>
      <c r="E30" s="7">
        <f t="shared" si="7"/>
        <v>7.4</v>
      </c>
      <c r="F30" s="7">
        <f t="shared" si="8"/>
        <v>4.4000000000000004</v>
      </c>
      <c r="G30" s="7">
        <v>3.0047893524169922E-3</v>
      </c>
      <c r="H30" s="7">
        <v>2.1462440490722661E-3</v>
      </c>
    </row>
    <row r="31" spans="1:8" x14ac:dyDescent="0.25">
      <c r="A31" t="s">
        <v>63</v>
      </c>
      <c r="B31" s="18" t="s">
        <v>92</v>
      </c>
      <c r="C31" s="7">
        <v>49</v>
      </c>
      <c r="D31" s="7">
        <v>67</v>
      </c>
      <c r="E31" s="7">
        <f t="shared" si="7"/>
        <v>4.9000000000000004</v>
      </c>
      <c r="F31" s="7">
        <f t="shared" si="8"/>
        <v>6.7</v>
      </c>
      <c r="G31" s="7">
        <v>9.2768669128417969E-4</v>
      </c>
      <c r="H31" s="7">
        <v>3.5510063171386719E-3</v>
      </c>
    </row>
    <row r="32" spans="1:8" x14ac:dyDescent="0.25">
      <c r="A32" t="s">
        <v>64</v>
      </c>
      <c r="B32" s="18" t="s">
        <v>92</v>
      </c>
      <c r="C32" s="7">
        <v>16</v>
      </c>
      <c r="D32" s="7">
        <v>94</v>
      </c>
      <c r="E32" s="7">
        <f t="shared" si="7"/>
        <v>1.6</v>
      </c>
      <c r="F32" s="7">
        <f t="shared" si="8"/>
        <v>9.4</v>
      </c>
      <c r="G32" s="7">
        <v>1.0027885437011721E-3</v>
      </c>
      <c r="H32" s="7">
        <v>3.9975643157958976E-3</v>
      </c>
    </row>
    <row r="33" spans="1:8" x14ac:dyDescent="0.25">
      <c r="A33" t="s">
        <v>65</v>
      </c>
      <c r="B33" s="18" t="s">
        <v>92</v>
      </c>
      <c r="C33" s="7">
        <v>31</v>
      </c>
      <c r="D33" s="7">
        <v>93</v>
      </c>
      <c r="E33" s="7">
        <f t="shared" si="7"/>
        <v>3.1</v>
      </c>
      <c r="F33" s="7">
        <f t="shared" si="8"/>
        <v>9.3000000000000007</v>
      </c>
      <c r="G33" s="7">
        <v>1.0001659393310549E-3</v>
      </c>
      <c r="H33" s="7">
        <v>2.0434856414794922E-3</v>
      </c>
    </row>
    <row r="34" spans="1:8" x14ac:dyDescent="0.25">
      <c r="A34" t="s">
        <v>66</v>
      </c>
      <c r="B34" s="18" t="s">
        <v>92</v>
      </c>
      <c r="C34" s="7">
        <v>46</v>
      </c>
      <c r="D34" s="7">
        <v>70</v>
      </c>
      <c r="E34" s="7">
        <f t="shared" si="7"/>
        <v>4.6000000000000005</v>
      </c>
      <c r="F34" s="7">
        <f t="shared" si="8"/>
        <v>7</v>
      </c>
      <c r="G34" s="7">
        <v>1.780509948730469E-3</v>
      </c>
      <c r="H34" s="7">
        <v>0</v>
      </c>
    </row>
    <row r="35" spans="1:8" x14ac:dyDescent="0.25">
      <c r="A35" t="s">
        <v>67</v>
      </c>
      <c r="B35" s="18" t="s">
        <v>92</v>
      </c>
      <c r="C35" s="7">
        <v>104</v>
      </c>
      <c r="D35" s="7">
        <v>48</v>
      </c>
      <c r="E35" s="7">
        <f t="shared" si="7"/>
        <v>10.4</v>
      </c>
      <c r="F35" s="7">
        <f t="shared" si="8"/>
        <v>4.8000000000000007</v>
      </c>
      <c r="G35" s="7">
        <v>3.0031204223632808E-3</v>
      </c>
      <c r="H35" s="7">
        <v>1.9295215606689451E-3</v>
      </c>
    </row>
    <row r="36" spans="1:8" x14ac:dyDescent="0.25">
      <c r="A36" t="s">
        <v>68</v>
      </c>
      <c r="B36" s="18" t="s">
        <v>92</v>
      </c>
      <c r="C36" s="7">
        <v>87</v>
      </c>
      <c r="D36" s="7">
        <v>50</v>
      </c>
      <c r="E36" s="7">
        <f t="shared" si="7"/>
        <v>8.7000000000000011</v>
      </c>
      <c r="F36" s="7">
        <f t="shared" si="8"/>
        <v>5</v>
      </c>
      <c r="G36" s="7">
        <v>0</v>
      </c>
      <c r="H36" s="7">
        <v>0</v>
      </c>
    </row>
    <row r="37" spans="1:8" x14ac:dyDescent="0.25">
      <c r="A37" t="s">
        <v>69</v>
      </c>
      <c r="B37" s="18" t="s">
        <v>92</v>
      </c>
      <c r="C37" s="7">
        <v>63</v>
      </c>
      <c r="D37" s="7">
        <v>76</v>
      </c>
      <c r="E37" s="7">
        <f t="shared" si="7"/>
        <v>6.3000000000000007</v>
      </c>
      <c r="F37" s="7">
        <f t="shared" si="8"/>
        <v>7.6000000000000005</v>
      </c>
      <c r="G37" s="7">
        <v>1.4858245849609379E-3</v>
      </c>
      <c r="H37" s="7">
        <v>2.228021621704102E-3</v>
      </c>
    </row>
    <row r="38" spans="1:8" x14ac:dyDescent="0.25">
      <c r="A38" t="s">
        <v>70</v>
      </c>
      <c r="B38" s="18" t="s">
        <v>92</v>
      </c>
      <c r="C38" s="7">
        <v>121</v>
      </c>
      <c r="D38" s="7">
        <v>20</v>
      </c>
      <c r="E38" s="7">
        <f t="shared" si="7"/>
        <v>12.100000000000001</v>
      </c>
      <c r="F38" s="7">
        <f t="shared" si="8"/>
        <v>2</v>
      </c>
      <c r="G38" s="7">
        <v>3.5889148712158199E-3</v>
      </c>
      <c r="H38" s="7">
        <v>1.220941543579102E-3</v>
      </c>
    </row>
    <row r="39" spans="1:8" ht="15.75" thickBot="1" x14ac:dyDescent="0.3">
      <c r="A39" t="s">
        <v>71</v>
      </c>
      <c r="B39" s="18" t="s">
        <v>92</v>
      </c>
      <c r="C39" s="7">
        <v>70</v>
      </c>
      <c r="D39" s="7">
        <v>83</v>
      </c>
      <c r="E39" s="7">
        <f t="shared" si="7"/>
        <v>7</v>
      </c>
      <c r="F39" s="7">
        <f t="shared" si="8"/>
        <v>8.3000000000000007</v>
      </c>
      <c r="G39" s="7">
        <v>2.025604248046875E-3</v>
      </c>
      <c r="H39" s="7">
        <v>2.1433830261230469E-3</v>
      </c>
    </row>
    <row r="40" spans="1:8" x14ac:dyDescent="0.25">
      <c r="A40" s="14" t="s">
        <v>25</v>
      </c>
      <c r="B40" s="11" t="s">
        <v>22</v>
      </c>
      <c r="C40" s="9">
        <f>AVERAGE(C25:C39)</f>
        <v>75.733333333333334</v>
      </c>
      <c r="D40" s="9">
        <f t="shared" ref="D40:H40" si="9">AVERAGE(D25:D39)</f>
        <v>75.066666666666663</v>
      </c>
      <c r="E40" s="9">
        <f t="shared" si="9"/>
        <v>7.5733333333333333</v>
      </c>
      <c r="F40" s="9">
        <f t="shared" si="9"/>
        <v>7.506666666666665</v>
      </c>
      <c r="G40" s="9">
        <f t="shared" si="9"/>
        <v>2.1509965260823566E-3</v>
      </c>
      <c r="H40" s="9">
        <f t="shared" si="9"/>
        <v>1.805257797241211E-3</v>
      </c>
    </row>
    <row r="41" spans="1:8" x14ac:dyDescent="0.25">
      <c r="A41" s="15"/>
      <c r="B41" s="12" t="s">
        <v>23</v>
      </c>
      <c r="C41" s="7">
        <f>MEDIAN(C25:C39)</f>
        <v>70</v>
      </c>
      <c r="D41" s="7">
        <f t="shared" ref="D41:H41" si="10">MEDIAN(D25:D39)</f>
        <v>76</v>
      </c>
      <c r="E41" s="7">
        <f t="shared" si="10"/>
        <v>7</v>
      </c>
      <c r="F41" s="7">
        <f t="shared" si="10"/>
        <v>7.6000000000000005</v>
      </c>
      <c r="G41" s="7">
        <f t="shared" si="10"/>
        <v>1.998662948608398E-3</v>
      </c>
      <c r="H41" s="7">
        <f t="shared" si="10"/>
        <v>2.0070075988769531E-3</v>
      </c>
    </row>
    <row r="42" spans="1:8" x14ac:dyDescent="0.25">
      <c r="A42" s="15"/>
      <c r="B42" s="12" t="s">
        <v>24</v>
      </c>
      <c r="C42" s="7">
        <f>_xlfn.STDEV.P(C25:C39)</f>
        <v>43.315073075726829</v>
      </c>
      <c r="D42" s="7">
        <f t="shared" ref="D42:H42" si="11">_xlfn.STDEV.P(D25:D39)</f>
        <v>32.303697758753387</v>
      </c>
      <c r="E42" s="7">
        <f t="shared" si="11"/>
        <v>4.3315073075726849</v>
      </c>
      <c r="F42" s="7">
        <f t="shared" si="11"/>
        <v>3.2303697758753418</v>
      </c>
      <c r="G42" s="7">
        <f t="shared" si="11"/>
        <v>1.5287734568264091E-3</v>
      </c>
      <c r="H42" s="7">
        <f t="shared" si="11"/>
        <v>1.1836849140002157E-3</v>
      </c>
    </row>
    <row r="43" spans="1:8" x14ac:dyDescent="0.25">
      <c r="A43" s="15"/>
      <c r="B43" s="12" t="s">
        <v>26</v>
      </c>
      <c r="C43" s="7">
        <f>MAX(C25:C39)</f>
        <v>183</v>
      </c>
      <c r="D43" s="7">
        <f t="shared" ref="D43:H43" si="12">MAX(D25:D39)</f>
        <v>135</v>
      </c>
      <c r="E43" s="7">
        <f t="shared" si="12"/>
        <v>18.3</v>
      </c>
      <c r="F43" s="7">
        <f t="shared" si="12"/>
        <v>13.5</v>
      </c>
      <c r="G43" s="7">
        <f t="shared" si="12"/>
        <v>6.4132213592529297E-3</v>
      </c>
      <c r="H43" s="7">
        <f t="shared" si="12"/>
        <v>3.9975643157958976E-3</v>
      </c>
    </row>
    <row r="44" spans="1:8" ht="15.75" thickBot="1" x14ac:dyDescent="0.3">
      <c r="A44" s="16"/>
      <c r="B44" s="13" t="s">
        <v>27</v>
      </c>
      <c r="C44" s="10">
        <f>MIN(C25:C39)</f>
        <v>16</v>
      </c>
      <c r="D44" s="10">
        <f t="shared" ref="D44:H44" si="13">MIN(D25:D39)</f>
        <v>20</v>
      </c>
      <c r="E44" s="10">
        <f t="shared" si="13"/>
        <v>1.6</v>
      </c>
      <c r="F44" s="10">
        <f t="shared" si="13"/>
        <v>2</v>
      </c>
      <c r="G44" s="10">
        <f t="shared" si="13"/>
        <v>0</v>
      </c>
      <c r="H44" s="10">
        <f t="shared" si="13"/>
        <v>0</v>
      </c>
    </row>
    <row r="45" spans="1:8" x14ac:dyDescent="0.25">
      <c r="C45" s="7"/>
      <c r="D45" s="7"/>
      <c r="E45" s="7"/>
      <c r="F45" s="7"/>
      <c r="G45" s="7"/>
      <c r="H45" s="7"/>
    </row>
    <row r="46" spans="1:8" ht="15.75" thickBot="1" x14ac:dyDescent="0.3">
      <c r="C46" s="7"/>
      <c r="D46" s="7"/>
      <c r="E46" s="7"/>
      <c r="F46" s="7"/>
      <c r="G46" s="7"/>
      <c r="H46" s="7"/>
    </row>
    <row r="47" spans="1:8" ht="15.75" thickBot="1" x14ac:dyDescent="0.3">
      <c r="A47" s="8" t="s">
        <v>4</v>
      </c>
      <c r="B47" s="4" t="s">
        <v>5</v>
      </c>
      <c r="C47" s="25" t="s">
        <v>0</v>
      </c>
      <c r="D47" s="25" t="s">
        <v>1</v>
      </c>
      <c r="E47" s="25" t="s">
        <v>88</v>
      </c>
      <c r="F47" s="25" t="s">
        <v>89</v>
      </c>
      <c r="G47" s="25" t="s">
        <v>2</v>
      </c>
      <c r="H47" s="26" t="s">
        <v>3</v>
      </c>
    </row>
    <row r="48" spans="1:8" x14ac:dyDescent="0.25">
      <c r="A48" t="s">
        <v>57</v>
      </c>
      <c r="B48" s="17" t="s">
        <v>6</v>
      </c>
      <c r="C48" s="7">
        <v>99</v>
      </c>
      <c r="D48" s="7">
        <v>25</v>
      </c>
      <c r="E48" s="7">
        <f>C48*0.1</f>
        <v>9.9</v>
      </c>
      <c r="F48" s="7">
        <f>D48*0.1</f>
        <v>2.5</v>
      </c>
      <c r="G48" s="7">
        <v>1.367902755737305E-2</v>
      </c>
      <c r="H48" s="7">
        <v>9.4723701477050781E-4</v>
      </c>
    </row>
    <row r="49" spans="1:8" x14ac:dyDescent="0.25">
      <c r="A49" t="s">
        <v>58</v>
      </c>
      <c r="B49" s="18" t="s">
        <v>6</v>
      </c>
      <c r="C49" s="7">
        <v>76</v>
      </c>
      <c r="D49" s="7">
        <v>89</v>
      </c>
      <c r="E49" s="7">
        <f t="shared" ref="E49:E62" si="14">C49*0.1</f>
        <v>7.6000000000000005</v>
      </c>
      <c r="F49" s="7">
        <f t="shared" ref="F49:F62" si="15">D49*0.1</f>
        <v>8.9</v>
      </c>
      <c r="G49" s="7">
        <v>0</v>
      </c>
      <c r="H49" s="7">
        <v>1.1641025543212891E-2</v>
      </c>
    </row>
    <row r="50" spans="1:8" x14ac:dyDescent="0.25">
      <c r="A50" t="s">
        <v>59</v>
      </c>
      <c r="B50" s="18" t="s">
        <v>6</v>
      </c>
      <c r="C50" s="7">
        <v>21</v>
      </c>
      <c r="D50" s="7">
        <v>109</v>
      </c>
      <c r="E50" s="7">
        <f t="shared" si="14"/>
        <v>2.1</v>
      </c>
      <c r="F50" s="7">
        <f t="shared" si="15"/>
        <v>10.9</v>
      </c>
      <c r="G50" s="7">
        <v>9.9945068359375E-4</v>
      </c>
      <c r="H50" s="7">
        <v>2.3168563842773441E-2</v>
      </c>
    </row>
    <row r="51" spans="1:8" x14ac:dyDescent="0.25">
      <c r="A51" t="s">
        <v>60</v>
      </c>
      <c r="B51" s="18" t="s">
        <v>6</v>
      </c>
      <c r="C51" s="7">
        <v>106</v>
      </c>
      <c r="D51" s="7">
        <v>84</v>
      </c>
      <c r="E51" s="7">
        <f t="shared" si="14"/>
        <v>10.600000000000001</v>
      </c>
      <c r="F51" s="7">
        <f t="shared" si="15"/>
        <v>8.4</v>
      </c>
      <c r="G51" s="7">
        <v>7.411956787109375E-3</v>
      </c>
      <c r="H51" s="7">
        <v>4.0857791900634774E-3</v>
      </c>
    </row>
    <row r="52" spans="1:8" x14ac:dyDescent="0.25">
      <c r="A52" t="s">
        <v>61</v>
      </c>
      <c r="B52" s="18" t="s">
        <v>6</v>
      </c>
      <c r="C52" s="7">
        <v>40</v>
      </c>
      <c r="D52" s="7">
        <v>82</v>
      </c>
      <c r="E52" s="7">
        <f t="shared" si="14"/>
        <v>4</v>
      </c>
      <c r="F52" s="7">
        <f t="shared" si="15"/>
        <v>8.2000000000000011</v>
      </c>
      <c r="G52" s="7">
        <v>2.9993057250976558E-3</v>
      </c>
      <c r="H52" s="7">
        <v>8.9995861053466797E-3</v>
      </c>
    </row>
    <row r="53" spans="1:8" x14ac:dyDescent="0.25">
      <c r="A53" t="s">
        <v>62</v>
      </c>
      <c r="B53" s="18" t="s">
        <v>6</v>
      </c>
      <c r="C53" s="7">
        <v>64</v>
      </c>
      <c r="D53" s="7">
        <v>42</v>
      </c>
      <c r="E53" s="7">
        <f t="shared" si="14"/>
        <v>6.4</v>
      </c>
      <c r="F53" s="7">
        <f t="shared" si="15"/>
        <v>4.2</v>
      </c>
      <c r="G53" s="7">
        <v>2.9103279113769531E-2</v>
      </c>
      <c r="H53" s="7">
        <v>7.7180862426757813E-3</v>
      </c>
    </row>
    <row r="54" spans="1:8" x14ac:dyDescent="0.25">
      <c r="A54" t="s">
        <v>63</v>
      </c>
      <c r="B54" s="18" t="s">
        <v>6</v>
      </c>
      <c r="C54" s="7">
        <v>44</v>
      </c>
      <c r="D54" s="7">
        <v>62</v>
      </c>
      <c r="E54" s="7">
        <f t="shared" si="14"/>
        <v>4.4000000000000004</v>
      </c>
      <c r="F54" s="7">
        <f t="shared" si="15"/>
        <v>6.2</v>
      </c>
      <c r="G54" s="7">
        <v>6.9978237152099609E-3</v>
      </c>
      <c r="H54" s="7">
        <v>3.577113151550293E-2</v>
      </c>
    </row>
    <row r="55" spans="1:8" x14ac:dyDescent="0.25">
      <c r="A55" t="s">
        <v>64</v>
      </c>
      <c r="B55" s="18" t="s">
        <v>6</v>
      </c>
      <c r="C55" s="7">
        <v>16</v>
      </c>
      <c r="D55" s="7">
        <v>88</v>
      </c>
      <c r="E55" s="7">
        <f t="shared" si="14"/>
        <v>1.6</v>
      </c>
      <c r="F55" s="7">
        <f t="shared" si="15"/>
        <v>8.8000000000000007</v>
      </c>
      <c r="G55" s="7">
        <v>0</v>
      </c>
      <c r="H55" s="7">
        <v>8.3414793014526367E-2</v>
      </c>
    </row>
    <row r="56" spans="1:8" x14ac:dyDescent="0.25">
      <c r="A56" t="s">
        <v>65</v>
      </c>
      <c r="B56" s="18" t="s">
        <v>6</v>
      </c>
      <c r="C56" s="7">
        <v>31</v>
      </c>
      <c r="D56" s="7">
        <v>76</v>
      </c>
      <c r="E56" s="7">
        <f t="shared" si="14"/>
        <v>3.1</v>
      </c>
      <c r="F56" s="7">
        <f t="shared" si="15"/>
        <v>7.6000000000000005</v>
      </c>
      <c r="G56" s="7">
        <v>2.998590469360352E-3</v>
      </c>
      <c r="H56" s="7">
        <v>5.4158687591552727E-2</v>
      </c>
    </row>
    <row r="57" spans="1:8" x14ac:dyDescent="0.25">
      <c r="A57" t="s">
        <v>66</v>
      </c>
      <c r="B57" s="18" t="s">
        <v>6</v>
      </c>
      <c r="C57" s="7">
        <v>44</v>
      </c>
      <c r="D57" s="7">
        <v>63</v>
      </c>
      <c r="E57" s="7">
        <f t="shared" si="14"/>
        <v>4.4000000000000004</v>
      </c>
      <c r="F57" s="7">
        <f t="shared" si="15"/>
        <v>6.3000000000000007</v>
      </c>
      <c r="G57" s="7">
        <v>4.9993991851806641E-3</v>
      </c>
      <c r="H57" s="7">
        <v>2.4667739868164059E-2</v>
      </c>
    </row>
    <row r="58" spans="1:8" x14ac:dyDescent="0.25">
      <c r="A58" t="s">
        <v>67</v>
      </c>
      <c r="B58" s="18" t="s">
        <v>6</v>
      </c>
      <c r="C58" s="7">
        <v>73</v>
      </c>
      <c r="D58" s="7">
        <v>42</v>
      </c>
      <c r="E58" s="7">
        <f t="shared" si="14"/>
        <v>7.3000000000000007</v>
      </c>
      <c r="F58" s="7">
        <f t="shared" si="15"/>
        <v>4.2</v>
      </c>
      <c r="G58" s="7">
        <v>2.0961284637451168E-2</v>
      </c>
      <c r="H58" s="7">
        <v>4.0006637573242188E-3</v>
      </c>
    </row>
    <row r="59" spans="1:8" x14ac:dyDescent="0.25">
      <c r="A59" t="s">
        <v>68</v>
      </c>
      <c r="B59" s="18" t="s">
        <v>6</v>
      </c>
      <c r="C59" s="7">
        <v>69</v>
      </c>
      <c r="D59" s="7">
        <v>42</v>
      </c>
      <c r="E59" s="7">
        <f t="shared" si="14"/>
        <v>6.9</v>
      </c>
      <c r="F59" s="7">
        <f t="shared" si="15"/>
        <v>4.2</v>
      </c>
      <c r="G59" s="7">
        <v>1.2998104095458979E-2</v>
      </c>
      <c r="H59" s="7">
        <v>3.8776397705078121E-3</v>
      </c>
    </row>
    <row r="60" spans="1:8" x14ac:dyDescent="0.25">
      <c r="A60" t="s">
        <v>69</v>
      </c>
      <c r="B60" s="18" t="s">
        <v>6</v>
      </c>
      <c r="C60" s="7">
        <v>46</v>
      </c>
      <c r="D60" s="7">
        <v>64</v>
      </c>
      <c r="E60" s="7">
        <f t="shared" si="14"/>
        <v>4.6000000000000005</v>
      </c>
      <c r="F60" s="7">
        <f t="shared" si="15"/>
        <v>6.4</v>
      </c>
      <c r="G60" s="7">
        <v>6.8709850311279297E-3</v>
      </c>
      <c r="H60" s="7">
        <v>1.1469602584838871E-2</v>
      </c>
    </row>
    <row r="61" spans="1:8" x14ac:dyDescent="0.25">
      <c r="A61" t="s">
        <v>70</v>
      </c>
      <c r="B61" s="18" t="s">
        <v>6</v>
      </c>
      <c r="C61" s="7">
        <v>99</v>
      </c>
      <c r="D61" s="7">
        <v>20</v>
      </c>
      <c r="E61" s="7">
        <f t="shared" si="14"/>
        <v>9.9</v>
      </c>
      <c r="F61" s="7">
        <f t="shared" si="15"/>
        <v>2</v>
      </c>
      <c r="G61" s="7">
        <v>5.2909135818481452E-2</v>
      </c>
      <c r="H61" s="7">
        <v>1.0013580322265621E-3</v>
      </c>
    </row>
    <row r="62" spans="1:8" ht="15.75" thickBot="1" x14ac:dyDescent="0.3">
      <c r="A62" t="s">
        <v>71</v>
      </c>
      <c r="B62" s="18" t="s">
        <v>6</v>
      </c>
      <c r="C62" s="7">
        <v>62</v>
      </c>
      <c r="D62" s="7">
        <v>52</v>
      </c>
      <c r="E62" s="7">
        <f t="shared" si="14"/>
        <v>6.2</v>
      </c>
      <c r="F62" s="7">
        <f t="shared" si="15"/>
        <v>5.2</v>
      </c>
      <c r="G62" s="7">
        <v>1.1999368667602541E-2</v>
      </c>
      <c r="H62" s="7">
        <v>1.1003017425537109E-2</v>
      </c>
    </row>
    <row r="63" spans="1:8" x14ac:dyDescent="0.25">
      <c r="A63" s="14" t="s">
        <v>25</v>
      </c>
      <c r="B63" s="11" t="s">
        <v>22</v>
      </c>
      <c r="C63" s="9">
        <f>AVERAGE(C48:C62)</f>
        <v>59.333333333333336</v>
      </c>
      <c r="D63" s="9">
        <f t="shared" ref="D63:H63" si="16">AVERAGE(D48:D62)</f>
        <v>62.666666666666664</v>
      </c>
      <c r="E63" s="9">
        <f t="shared" si="16"/>
        <v>5.9333333333333345</v>
      </c>
      <c r="F63" s="9">
        <f t="shared" si="16"/>
        <v>6.2666666666666675</v>
      </c>
      <c r="G63" s="9">
        <f t="shared" si="16"/>
        <v>1.1661847432454428E-2</v>
      </c>
      <c r="H63" s="9">
        <f t="shared" si="16"/>
        <v>1.9061660766601561E-2</v>
      </c>
    </row>
    <row r="64" spans="1:8" x14ac:dyDescent="0.25">
      <c r="A64" s="15"/>
      <c r="B64" s="12" t="s">
        <v>23</v>
      </c>
      <c r="C64" s="7">
        <f>MEDIAN(C48:C62)</f>
        <v>62</v>
      </c>
      <c r="D64" s="7">
        <f t="shared" ref="D64:H64" si="17">MEDIAN(D48:D62)</f>
        <v>63</v>
      </c>
      <c r="E64" s="7">
        <f t="shared" si="17"/>
        <v>6.2</v>
      </c>
      <c r="F64" s="7">
        <f t="shared" si="17"/>
        <v>6.3000000000000007</v>
      </c>
      <c r="G64" s="7">
        <f t="shared" si="17"/>
        <v>6.9978237152099609E-3</v>
      </c>
      <c r="H64" s="7">
        <f t="shared" si="17"/>
        <v>1.1003017425537109E-2</v>
      </c>
    </row>
    <row r="65" spans="1:8" x14ac:dyDescent="0.25">
      <c r="A65" s="15"/>
      <c r="B65" s="12" t="s">
        <v>24</v>
      </c>
      <c r="C65" s="7">
        <f>_xlfn.STDEV.P(C48:C62)</f>
        <v>27.182510717166817</v>
      </c>
      <c r="D65" s="7">
        <f t="shared" ref="D65:H65" si="18">_xlfn.STDEV.P(D48:D62)</f>
        <v>24.664864799052836</v>
      </c>
      <c r="E65" s="7">
        <f t="shared" si="18"/>
        <v>2.7182510717166823</v>
      </c>
      <c r="F65" s="7">
        <f t="shared" si="18"/>
        <v>2.4664864799052828</v>
      </c>
      <c r="G65" s="7">
        <f t="shared" si="18"/>
        <v>1.351769551663857E-2</v>
      </c>
      <c r="H65" s="7">
        <f t="shared" si="18"/>
        <v>2.2277296489633409E-2</v>
      </c>
    </row>
    <row r="66" spans="1:8" x14ac:dyDescent="0.25">
      <c r="A66" s="15"/>
      <c r="B66" s="12" t="s">
        <v>26</v>
      </c>
      <c r="C66" s="7">
        <f>MAX(C48:C62)</f>
        <v>106</v>
      </c>
      <c r="D66" s="7">
        <f t="shared" ref="D66:H66" si="19">MAX(D48:D62)</f>
        <v>109</v>
      </c>
      <c r="E66" s="7">
        <f t="shared" si="19"/>
        <v>10.600000000000001</v>
      </c>
      <c r="F66" s="7">
        <f t="shared" si="19"/>
        <v>10.9</v>
      </c>
      <c r="G66" s="7">
        <f t="shared" si="19"/>
        <v>5.2909135818481452E-2</v>
      </c>
      <c r="H66" s="7">
        <f t="shared" si="19"/>
        <v>8.3414793014526367E-2</v>
      </c>
    </row>
    <row r="67" spans="1:8" ht="15.75" thickBot="1" x14ac:dyDescent="0.3">
      <c r="A67" s="16"/>
      <c r="B67" s="13" t="s">
        <v>27</v>
      </c>
      <c r="C67" s="3">
        <f>MIN(C48:C62)</f>
        <v>16</v>
      </c>
      <c r="D67" s="3">
        <f t="shared" ref="D67:H67" si="20">MIN(D48:D62)</f>
        <v>20</v>
      </c>
      <c r="E67" s="3">
        <f t="shared" si="20"/>
        <v>1.6</v>
      </c>
      <c r="F67" s="3">
        <f t="shared" si="20"/>
        <v>2</v>
      </c>
      <c r="G67" s="3">
        <f t="shared" si="20"/>
        <v>0</v>
      </c>
      <c r="H67" s="3">
        <f t="shared" si="20"/>
        <v>9.4723701477050781E-4</v>
      </c>
    </row>
    <row r="71" spans="1:8" x14ac:dyDescent="0.25">
      <c r="C71" s="20"/>
      <c r="D71" s="21" t="s">
        <v>7</v>
      </c>
      <c r="E71" s="21" t="s">
        <v>92</v>
      </c>
      <c r="F71" s="21" t="s">
        <v>6</v>
      </c>
    </row>
    <row r="72" spans="1:8" x14ac:dyDescent="0.25">
      <c r="C72" s="20" t="s">
        <v>91</v>
      </c>
      <c r="D72">
        <f>E17+F17+G17+H17</f>
        <v>13.248090877532958</v>
      </c>
      <c r="E72">
        <f>E40+F40+G40+H40</f>
        <v>15.08395625432332</v>
      </c>
      <c r="F72">
        <f>E63+F63+G63+H63</f>
        <v>12.230723508199059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C333-96A0-45B7-BEA0-DEC6F694A124}">
  <dimension ref="A1:H72"/>
  <sheetViews>
    <sheetView zoomScale="40" zoomScaleNormal="40" workbookViewId="0">
      <selection activeCell="C1" sqref="C1:H61"/>
    </sheetView>
  </sheetViews>
  <sheetFormatPr defaultRowHeight="15" x14ac:dyDescent="0.25"/>
  <cols>
    <col min="1" max="1" width="85.140625" bestFit="1" customWidth="1"/>
    <col min="2" max="2" width="15.28515625" bestFit="1" customWidth="1"/>
    <col min="3" max="3" width="31.28515625" bestFit="1" customWidth="1"/>
    <col min="4" max="4" width="32.28515625" bestFit="1" customWidth="1"/>
    <col min="5" max="5" width="37.140625" bestFit="1" customWidth="1"/>
    <col min="6" max="6" width="48.85546875" bestFit="1" customWidth="1"/>
    <col min="7" max="7" width="39.7109375" bestFit="1" customWidth="1"/>
    <col min="8" max="8" width="40.7109375" bestFit="1" customWidth="1"/>
  </cols>
  <sheetData>
    <row r="1" spans="1:8" ht="15.75" thickBot="1" x14ac:dyDescent="0.3">
      <c r="A1" s="4" t="s">
        <v>4</v>
      </c>
      <c r="B1" s="5" t="s">
        <v>5</v>
      </c>
      <c r="C1" s="25" t="s">
        <v>0</v>
      </c>
      <c r="D1" s="25" t="s">
        <v>1</v>
      </c>
      <c r="E1" s="25" t="s">
        <v>88</v>
      </c>
      <c r="F1" s="25" t="s">
        <v>89</v>
      </c>
      <c r="G1" s="25" t="s">
        <v>2</v>
      </c>
      <c r="H1" s="26" t="s">
        <v>3</v>
      </c>
    </row>
    <row r="2" spans="1:8" x14ac:dyDescent="0.25">
      <c r="A2" t="s">
        <v>72</v>
      </c>
      <c r="B2" s="17" t="s">
        <v>7</v>
      </c>
      <c r="C2" s="7">
        <v>78</v>
      </c>
      <c r="D2" s="7">
        <v>140</v>
      </c>
      <c r="E2" s="7">
        <f>C2*0.1</f>
        <v>7.8000000000000007</v>
      </c>
      <c r="F2" s="7">
        <f>D2*0.1</f>
        <v>14</v>
      </c>
      <c r="G2" s="7">
        <v>1.9996166229248051E-3</v>
      </c>
      <c r="H2" s="7">
        <v>2.3548603057861328E-3</v>
      </c>
    </row>
    <row r="3" spans="1:8" x14ac:dyDescent="0.25">
      <c r="A3" t="s">
        <v>73</v>
      </c>
      <c r="B3" s="18" t="s">
        <v>7</v>
      </c>
      <c r="C3" s="7">
        <v>195</v>
      </c>
      <c r="D3" s="7">
        <v>20</v>
      </c>
      <c r="E3" s="7">
        <f t="shared" ref="E3:E14" si="0">C3*0.1</f>
        <v>19.5</v>
      </c>
      <c r="F3" s="7">
        <f t="shared" ref="F3:F14" si="1">D3*0.1</f>
        <v>2</v>
      </c>
      <c r="G3" s="7">
        <v>9.5202922821044922E-3</v>
      </c>
      <c r="H3" s="7">
        <v>9.9968910217285156E-4</v>
      </c>
    </row>
    <row r="4" spans="1:8" x14ac:dyDescent="0.25">
      <c r="A4" t="s">
        <v>74</v>
      </c>
      <c r="B4" s="18" t="s">
        <v>7</v>
      </c>
      <c r="C4" s="7">
        <v>143</v>
      </c>
      <c r="D4" s="7">
        <v>107</v>
      </c>
      <c r="E4" s="7">
        <f t="shared" si="0"/>
        <v>14.3</v>
      </c>
      <c r="F4" s="7">
        <f t="shared" si="1"/>
        <v>10.700000000000001</v>
      </c>
      <c r="G4" s="7">
        <v>7.5042247772216797E-3</v>
      </c>
      <c r="H4" s="7">
        <v>5.5978298187255859E-3</v>
      </c>
    </row>
    <row r="5" spans="1:8" x14ac:dyDescent="0.25">
      <c r="A5" t="s">
        <v>75</v>
      </c>
      <c r="B5" s="18" t="s">
        <v>7</v>
      </c>
      <c r="C5" s="7">
        <v>129</v>
      </c>
      <c r="D5" s="7">
        <v>32</v>
      </c>
      <c r="E5" s="7">
        <f t="shared" si="0"/>
        <v>12.9</v>
      </c>
      <c r="F5" s="7">
        <f t="shared" si="1"/>
        <v>3.2</v>
      </c>
      <c r="G5" s="7">
        <v>2.2936582565307621E-2</v>
      </c>
      <c r="H5" s="7">
        <v>3.001928329467773E-3</v>
      </c>
    </row>
    <row r="6" spans="1:8" x14ac:dyDescent="0.25">
      <c r="A6" t="s">
        <v>76</v>
      </c>
      <c r="B6" s="18" t="s">
        <v>7</v>
      </c>
      <c r="C6" s="7">
        <v>56</v>
      </c>
      <c r="D6" s="7">
        <v>110</v>
      </c>
      <c r="E6" s="7">
        <f t="shared" si="0"/>
        <v>5.6000000000000005</v>
      </c>
      <c r="F6" s="7">
        <f t="shared" si="1"/>
        <v>11</v>
      </c>
      <c r="G6" s="7">
        <v>4.756927490234375E-3</v>
      </c>
      <c r="H6" s="7">
        <v>1.0510921478271479E-2</v>
      </c>
    </row>
    <row r="7" spans="1:8" x14ac:dyDescent="0.25">
      <c r="A7" t="s">
        <v>77</v>
      </c>
      <c r="B7" s="18" t="s">
        <v>7</v>
      </c>
      <c r="C7" s="7">
        <v>33</v>
      </c>
      <c r="D7" s="7">
        <v>131</v>
      </c>
      <c r="E7" s="7">
        <f t="shared" si="0"/>
        <v>3.3000000000000003</v>
      </c>
      <c r="F7" s="7">
        <f t="shared" si="1"/>
        <v>13.100000000000001</v>
      </c>
      <c r="G7" s="7">
        <v>0</v>
      </c>
      <c r="H7" s="7">
        <v>1.341605186462402E-2</v>
      </c>
    </row>
    <row r="8" spans="1:8" x14ac:dyDescent="0.25">
      <c r="A8" t="s">
        <v>78</v>
      </c>
      <c r="B8" s="18" t="s">
        <v>7</v>
      </c>
      <c r="C8" s="7">
        <v>92</v>
      </c>
      <c r="D8" s="7">
        <v>76</v>
      </c>
      <c r="E8" s="7">
        <f t="shared" si="0"/>
        <v>9.2000000000000011</v>
      </c>
      <c r="F8" s="7">
        <f t="shared" si="1"/>
        <v>7.6000000000000005</v>
      </c>
      <c r="G8" s="7">
        <v>1.000666618347168E-2</v>
      </c>
      <c r="H8" s="7">
        <v>9.9606513977050781E-3</v>
      </c>
    </row>
    <row r="9" spans="1:8" x14ac:dyDescent="0.25">
      <c r="A9" t="s">
        <v>79</v>
      </c>
      <c r="B9" s="18" t="s">
        <v>7</v>
      </c>
      <c r="C9" s="7">
        <v>49</v>
      </c>
      <c r="D9" s="7">
        <v>121</v>
      </c>
      <c r="E9" s="7">
        <f t="shared" si="0"/>
        <v>4.9000000000000004</v>
      </c>
      <c r="F9" s="7">
        <f t="shared" si="1"/>
        <v>12.100000000000001</v>
      </c>
      <c r="G9" s="7">
        <v>4.9958229064941406E-3</v>
      </c>
      <c r="H9" s="7">
        <v>1.1919260025024411E-2</v>
      </c>
    </row>
    <row r="10" spans="1:8" x14ac:dyDescent="0.25">
      <c r="A10" t="s">
        <v>80</v>
      </c>
      <c r="B10" s="18" t="s">
        <v>7</v>
      </c>
      <c r="C10" s="7">
        <v>39</v>
      </c>
      <c r="D10" s="7">
        <v>145</v>
      </c>
      <c r="E10" s="7">
        <f t="shared" si="0"/>
        <v>3.9000000000000004</v>
      </c>
      <c r="F10" s="7">
        <f t="shared" si="1"/>
        <v>14.5</v>
      </c>
      <c r="G10" s="7">
        <v>1.8608570098876951E-3</v>
      </c>
      <c r="H10" s="7">
        <v>1.196670532226562E-2</v>
      </c>
    </row>
    <row r="11" spans="1:8" x14ac:dyDescent="0.25">
      <c r="A11" t="s">
        <v>81</v>
      </c>
      <c r="B11" s="18" t="s">
        <v>7</v>
      </c>
      <c r="C11" s="7">
        <v>85</v>
      </c>
      <c r="D11" s="7">
        <v>96</v>
      </c>
      <c r="E11" s="7">
        <f t="shared" si="0"/>
        <v>8.5</v>
      </c>
      <c r="F11" s="7">
        <f t="shared" si="1"/>
        <v>9.6000000000000014</v>
      </c>
      <c r="G11" s="7">
        <v>5.4962635040283203E-3</v>
      </c>
      <c r="H11" s="7">
        <v>1.0042190551757811E-2</v>
      </c>
    </row>
    <row r="12" spans="1:8" x14ac:dyDescent="0.25">
      <c r="A12" t="s">
        <v>82</v>
      </c>
      <c r="B12" s="18" t="s">
        <v>7</v>
      </c>
      <c r="C12" s="7">
        <v>86</v>
      </c>
      <c r="D12" s="7">
        <v>92</v>
      </c>
      <c r="E12" s="7">
        <f t="shared" si="0"/>
        <v>8.6</v>
      </c>
      <c r="F12" s="7">
        <f t="shared" si="1"/>
        <v>9.2000000000000011</v>
      </c>
      <c r="G12" s="7">
        <v>5.2325725555419922E-3</v>
      </c>
      <c r="H12" s="7">
        <v>1.3319492340087891E-2</v>
      </c>
    </row>
    <row r="13" spans="1:8" x14ac:dyDescent="0.25">
      <c r="A13" t="s">
        <v>83</v>
      </c>
      <c r="B13" s="18" t="s">
        <v>7</v>
      </c>
      <c r="C13" s="7">
        <v>140</v>
      </c>
      <c r="D13" s="7">
        <v>54</v>
      </c>
      <c r="E13" s="7">
        <f t="shared" si="0"/>
        <v>14</v>
      </c>
      <c r="F13" s="7">
        <f t="shared" si="1"/>
        <v>5.4</v>
      </c>
      <c r="G13" s="7">
        <v>1.107478141784668E-2</v>
      </c>
      <c r="H13" s="7">
        <v>4.0044784545898438E-3</v>
      </c>
    </row>
    <row r="14" spans="1:8" ht="15.75" thickBot="1" x14ac:dyDescent="0.3">
      <c r="A14" t="s">
        <v>84</v>
      </c>
      <c r="B14" s="19" t="s">
        <v>7</v>
      </c>
      <c r="C14" s="7">
        <v>124</v>
      </c>
      <c r="D14" s="7">
        <v>50</v>
      </c>
      <c r="E14" s="7">
        <f t="shared" si="0"/>
        <v>12.4</v>
      </c>
      <c r="F14" s="7">
        <f t="shared" si="1"/>
        <v>5</v>
      </c>
      <c r="G14" s="7">
        <v>1.3509750366210939E-2</v>
      </c>
      <c r="H14" s="7">
        <v>6.1981678009033203E-3</v>
      </c>
    </row>
    <row r="15" spans="1:8" x14ac:dyDescent="0.25">
      <c r="A15" s="14" t="s">
        <v>25</v>
      </c>
      <c r="B15" s="11" t="s">
        <v>22</v>
      </c>
      <c r="C15" s="9">
        <f>AVERAGE(C2:C14)</f>
        <v>96.07692307692308</v>
      </c>
      <c r="D15" s="9">
        <f>AVERAGE(D2:D14)</f>
        <v>90.307692307692307</v>
      </c>
      <c r="E15" s="9">
        <f t="shared" ref="E15:F15" si="2">AVERAGE(E2:E14)</f>
        <v>9.6076923076923073</v>
      </c>
      <c r="F15" s="9">
        <f t="shared" si="2"/>
        <v>9.0307692307692324</v>
      </c>
      <c r="G15" s="9">
        <f>AVERAGE(G2:G14)</f>
        <v>7.6072582831749553E-3</v>
      </c>
      <c r="H15" s="9">
        <f>AVERAGE(H2:H14)</f>
        <v>7.9455559070293717E-3</v>
      </c>
    </row>
    <row r="16" spans="1:8" x14ac:dyDescent="0.25">
      <c r="A16" s="15"/>
      <c r="B16" s="12" t="s">
        <v>23</v>
      </c>
      <c r="C16" s="7">
        <f>MEDIAN(C2:C14)</f>
        <v>86</v>
      </c>
      <c r="D16" s="7">
        <f>MEDIAN(D2:D14)</f>
        <v>96</v>
      </c>
      <c r="E16" s="7">
        <f t="shared" ref="E16:F16" si="3">MEDIAN(E2:E14)</f>
        <v>8.6</v>
      </c>
      <c r="F16" s="7">
        <f t="shared" si="3"/>
        <v>9.6000000000000014</v>
      </c>
      <c r="G16" s="7">
        <f>MEDIAN(G2:G14)</f>
        <v>5.4962635040283203E-3</v>
      </c>
      <c r="H16" s="7">
        <f>MEDIAN(H2:H14)</f>
        <v>9.9606513977050781E-3</v>
      </c>
    </row>
    <row r="17" spans="1:8" x14ac:dyDescent="0.25">
      <c r="A17" s="15"/>
      <c r="B17" s="12" t="s">
        <v>24</v>
      </c>
      <c r="C17" s="7">
        <f>_xlfn.STDEV.P(C2:C14)</f>
        <v>45.915409745215229</v>
      </c>
      <c r="D17" s="7">
        <f>_xlfn.STDEV.P(D2:D14)</f>
        <v>39.468360483936252</v>
      </c>
      <c r="E17" s="7">
        <f t="shared" ref="E17:F17" si="4">_xlfn.STDEV.P(E2:E14)</f>
        <v>4.5915409745215214</v>
      </c>
      <c r="F17" s="7">
        <f t="shared" si="4"/>
        <v>3.9468360483936258</v>
      </c>
      <c r="G17" s="7">
        <f>_xlfn.STDEV.P(G2:G14)</f>
        <v>5.8088483465492382E-3</v>
      </c>
      <c r="H17" s="7">
        <f>_xlfn.STDEV.P(H2:H14)</f>
        <v>4.24119671153561E-3</v>
      </c>
    </row>
    <row r="18" spans="1:8" x14ac:dyDescent="0.25">
      <c r="A18" s="15"/>
      <c r="B18" s="12" t="s">
        <v>26</v>
      </c>
      <c r="C18" s="7">
        <f>MAX(C2:C14)</f>
        <v>195</v>
      </c>
      <c r="D18" s="7">
        <f>MAX(D2:D14)</f>
        <v>145</v>
      </c>
      <c r="E18" s="7">
        <f t="shared" ref="E18:F18" si="5">MAX(E2:E14)</f>
        <v>19.5</v>
      </c>
      <c r="F18" s="7">
        <f t="shared" si="5"/>
        <v>14.5</v>
      </c>
      <c r="G18" s="7">
        <f>MAX(G2:G14)</f>
        <v>2.2936582565307621E-2</v>
      </c>
      <c r="H18" s="7">
        <f>MAX(H2:H14)</f>
        <v>1.341605186462402E-2</v>
      </c>
    </row>
    <row r="19" spans="1:8" ht="15.75" thickBot="1" x14ac:dyDescent="0.3">
      <c r="A19" s="16"/>
      <c r="B19" s="13" t="s">
        <v>27</v>
      </c>
      <c r="C19" s="10">
        <f>MIN(C2:C14)</f>
        <v>33</v>
      </c>
      <c r="D19" s="10">
        <f>MIN(D2:D14)</f>
        <v>20</v>
      </c>
      <c r="E19" s="10">
        <f t="shared" ref="E19:F19" si="6">MIN(E2:E14)</f>
        <v>3.3000000000000003</v>
      </c>
      <c r="F19" s="10">
        <f t="shared" si="6"/>
        <v>2</v>
      </c>
      <c r="G19" s="10">
        <f>MIN(G2:G14)</f>
        <v>0</v>
      </c>
      <c r="H19" s="10">
        <f>MIN(H2:H14)</f>
        <v>9.9968910217285156E-4</v>
      </c>
    </row>
    <row r="20" spans="1:8" x14ac:dyDescent="0.25">
      <c r="C20" s="7"/>
      <c r="D20" s="7"/>
      <c r="E20" s="7"/>
      <c r="F20" s="7"/>
      <c r="G20" s="7"/>
      <c r="H20" s="7"/>
    </row>
    <row r="21" spans="1:8" ht="15.75" thickBot="1" x14ac:dyDescent="0.3">
      <c r="C21" s="7"/>
      <c r="D21" s="7"/>
      <c r="E21" s="7"/>
      <c r="F21" s="7"/>
      <c r="G21" s="7"/>
      <c r="H21" s="7"/>
    </row>
    <row r="22" spans="1:8" ht="15.75" thickBot="1" x14ac:dyDescent="0.3">
      <c r="A22" s="4" t="s">
        <v>4</v>
      </c>
      <c r="B22" s="5" t="s">
        <v>5</v>
      </c>
      <c r="C22" s="25" t="s">
        <v>0</v>
      </c>
      <c r="D22" s="25" t="s">
        <v>1</v>
      </c>
      <c r="E22" s="25" t="s">
        <v>88</v>
      </c>
      <c r="F22" s="25" t="s">
        <v>89</v>
      </c>
      <c r="G22" s="25" t="s">
        <v>2</v>
      </c>
      <c r="H22" s="26" t="s">
        <v>3</v>
      </c>
    </row>
    <row r="23" spans="1:8" x14ac:dyDescent="0.25">
      <c r="A23" t="s">
        <v>72</v>
      </c>
      <c r="B23" s="17" t="s">
        <v>92</v>
      </c>
      <c r="C23" s="7">
        <v>101</v>
      </c>
      <c r="D23" s="7">
        <v>180</v>
      </c>
      <c r="E23" s="7">
        <f>C23*0.1</f>
        <v>10.100000000000001</v>
      </c>
      <c r="F23" s="7">
        <f>D23*0.1</f>
        <v>18</v>
      </c>
      <c r="G23" s="7">
        <v>2.0244121551513672E-3</v>
      </c>
      <c r="H23" s="7">
        <v>2.1457672119140621E-3</v>
      </c>
    </row>
    <row r="24" spans="1:8" x14ac:dyDescent="0.25">
      <c r="A24" t="s">
        <v>73</v>
      </c>
      <c r="B24" s="18" t="s">
        <v>92</v>
      </c>
      <c r="C24" s="7">
        <v>215</v>
      </c>
      <c r="D24" s="7">
        <v>20</v>
      </c>
      <c r="E24" s="7">
        <f t="shared" ref="E24:E35" si="7">C24*0.1</f>
        <v>21.5</v>
      </c>
      <c r="F24" s="7">
        <f t="shared" ref="F24:F35" si="8">D24*0.1</f>
        <v>2</v>
      </c>
      <c r="G24" s="7">
        <v>4.1735172271728524E-3</v>
      </c>
      <c r="H24" s="7">
        <v>1.0001659393310549E-3</v>
      </c>
    </row>
    <row r="25" spans="1:8" x14ac:dyDescent="0.25">
      <c r="A25" t="s">
        <v>74</v>
      </c>
      <c r="B25" s="18" t="s">
        <v>92</v>
      </c>
      <c r="C25" s="7">
        <v>148</v>
      </c>
      <c r="D25" s="7">
        <v>127</v>
      </c>
      <c r="E25" s="7">
        <f t="shared" si="7"/>
        <v>14.8</v>
      </c>
      <c r="F25" s="7">
        <f t="shared" si="8"/>
        <v>12.700000000000001</v>
      </c>
      <c r="G25" s="7">
        <v>7.3268413543701172E-3</v>
      </c>
      <c r="H25" s="7">
        <v>3.0016899108886719E-3</v>
      </c>
    </row>
    <row r="26" spans="1:8" x14ac:dyDescent="0.25">
      <c r="A26" t="s">
        <v>75</v>
      </c>
      <c r="B26" s="18" t="s">
        <v>92</v>
      </c>
      <c r="C26" s="7">
        <v>142</v>
      </c>
      <c r="D26" s="7">
        <v>32</v>
      </c>
      <c r="E26" s="7">
        <f t="shared" si="7"/>
        <v>14.200000000000001</v>
      </c>
      <c r="F26" s="7">
        <f t="shared" si="8"/>
        <v>3.2</v>
      </c>
      <c r="G26" s="7">
        <v>5.3305625915527344E-3</v>
      </c>
      <c r="H26" s="7">
        <v>4.262924194335938E-4</v>
      </c>
    </row>
    <row r="27" spans="1:8" x14ac:dyDescent="0.25">
      <c r="A27" t="s">
        <v>76</v>
      </c>
      <c r="B27" s="18" t="s">
        <v>92</v>
      </c>
      <c r="C27" s="7">
        <v>61</v>
      </c>
      <c r="D27" s="7">
        <v>110</v>
      </c>
      <c r="E27" s="7">
        <f t="shared" si="7"/>
        <v>6.1000000000000005</v>
      </c>
      <c r="F27" s="7">
        <f t="shared" si="8"/>
        <v>11</v>
      </c>
      <c r="G27" s="7">
        <v>2.29644775390625E-3</v>
      </c>
      <c r="H27" s="7">
        <v>4.1022300720214844E-3</v>
      </c>
    </row>
    <row r="28" spans="1:8" x14ac:dyDescent="0.25">
      <c r="A28" t="s">
        <v>77</v>
      </c>
      <c r="B28" s="18" t="s">
        <v>92</v>
      </c>
      <c r="C28" s="7">
        <v>31</v>
      </c>
      <c r="D28" s="7">
        <v>143</v>
      </c>
      <c r="E28" s="7">
        <f t="shared" si="7"/>
        <v>3.1</v>
      </c>
      <c r="F28" s="7">
        <f t="shared" si="8"/>
        <v>14.3</v>
      </c>
      <c r="G28" s="7">
        <v>2.0544528961181641E-3</v>
      </c>
      <c r="H28" s="7">
        <v>6.6940784454345703E-3</v>
      </c>
    </row>
    <row r="29" spans="1:8" x14ac:dyDescent="0.25">
      <c r="A29" t="s">
        <v>78</v>
      </c>
      <c r="B29" s="18" t="s">
        <v>92</v>
      </c>
      <c r="C29" s="7">
        <v>94</v>
      </c>
      <c r="D29" s="7">
        <v>80</v>
      </c>
      <c r="E29" s="7">
        <f t="shared" si="7"/>
        <v>9.4</v>
      </c>
      <c r="F29" s="7">
        <f t="shared" si="8"/>
        <v>8</v>
      </c>
      <c r="G29" s="7">
        <v>4.1387081146240226E-3</v>
      </c>
      <c r="H29" s="7">
        <v>2.0015239715576172E-3</v>
      </c>
    </row>
    <row r="30" spans="1:8" x14ac:dyDescent="0.25">
      <c r="A30" t="s">
        <v>79</v>
      </c>
      <c r="B30" s="18" t="s">
        <v>92</v>
      </c>
      <c r="C30" s="7">
        <v>47</v>
      </c>
      <c r="D30" s="7">
        <v>125</v>
      </c>
      <c r="E30" s="7">
        <f t="shared" si="7"/>
        <v>4.7</v>
      </c>
      <c r="F30" s="7">
        <f t="shared" si="8"/>
        <v>12.5</v>
      </c>
      <c r="G30" s="7">
        <v>2.5568008422851558E-3</v>
      </c>
      <c r="H30" s="7">
        <v>4.2033195495605469E-3</v>
      </c>
    </row>
    <row r="31" spans="1:8" x14ac:dyDescent="0.25">
      <c r="A31" t="s">
        <v>80</v>
      </c>
      <c r="B31" s="18" t="s">
        <v>92</v>
      </c>
      <c r="C31" s="7">
        <v>46</v>
      </c>
      <c r="D31" s="7">
        <v>163</v>
      </c>
      <c r="E31" s="7">
        <f t="shared" si="7"/>
        <v>4.6000000000000005</v>
      </c>
      <c r="F31" s="7">
        <f t="shared" si="8"/>
        <v>16.3</v>
      </c>
      <c r="G31" s="7">
        <v>2.0358562469482422E-3</v>
      </c>
      <c r="H31" s="7">
        <v>5.4712295532226563E-3</v>
      </c>
    </row>
    <row r="32" spans="1:8" x14ac:dyDescent="0.25">
      <c r="A32" t="s">
        <v>81</v>
      </c>
      <c r="B32" s="18" t="s">
        <v>92</v>
      </c>
      <c r="C32" s="7">
        <v>108</v>
      </c>
      <c r="D32" s="7">
        <v>110</v>
      </c>
      <c r="E32" s="7">
        <f t="shared" si="7"/>
        <v>10.8</v>
      </c>
      <c r="F32" s="7">
        <f t="shared" si="8"/>
        <v>11</v>
      </c>
      <c r="G32" s="7">
        <v>3.4348964691162109E-3</v>
      </c>
      <c r="H32" s="7">
        <v>0</v>
      </c>
    </row>
    <row r="33" spans="1:8" x14ac:dyDescent="0.25">
      <c r="A33" t="s">
        <v>82</v>
      </c>
      <c r="B33" s="18" t="s">
        <v>92</v>
      </c>
      <c r="C33" s="7">
        <v>111</v>
      </c>
      <c r="D33" s="7">
        <v>106</v>
      </c>
      <c r="E33" s="7">
        <f t="shared" si="7"/>
        <v>11.100000000000001</v>
      </c>
      <c r="F33" s="7">
        <f t="shared" si="8"/>
        <v>10.600000000000001</v>
      </c>
      <c r="G33" s="7">
        <v>3.1495094299316411E-3</v>
      </c>
      <c r="H33" s="7">
        <v>2.7763843536376949E-3</v>
      </c>
    </row>
    <row r="34" spans="1:8" x14ac:dyDescent="0.25">
      <c r="A34" t="s">
        <v>83</v>
      </c>
      <c r="B34" s="18" t="s">
        <v>92</v>
      </c>
      <c r="C34" s="7">
        <v>154</v>
      </c>
      <c r="D34" s="7">
        <v>45</v>
      </c>
      <c r="E34" s="7">
        <f t="shared" si="7"/>
        <v>15.4</v>
      </c>
      <c r="F34" s="7">
        <f t="shared" si="8"/>
        <v>4.5</v>
      </c>
      <c r="G34" s="7">
        <v>1.422882080078125E-3</v>
      </c>
      <c r="H34" s="7">
        <v>1.040220260620117E-3</v>
      </c>
    </row>
    <row r="35" spans="1:8" ht="15.75" thickBot="1" x14ac:dyDescent="0.3">
      <c r="A35" t="s">
        <v>84</v>
      </c>
      <c r="B35" s="19" t="s">
        <v>92</v>
      </c>
      <c r="C35" s="7">
        <v>162</v>
      </c>
      <c r="D35" s="7">
        <v>60</v>
      </c>
      <c r="E35" s="7">
        <f t="shared" si="7"/>
        <v>16.2</v>
      </c>
      <c r="F35" s="7">
        <f t="shared" si="8"/>
        <v>6</v>
      </c>
      <c r="G35" s="7">
        <v>2.448797225952148E-3</v>
      </c>
      <c r="H35" s="7">
        <v>5.1860809326171884E-3</v>
      </c>
    </row>
    <row r="36" spans="1:8" x14ac:dyDescent="0.25">
      <c r="A36" s="14" t="s">
        <v>25</v>
      </c>
      <c r="B36" s="11" t="s">
        <v>22</v>
      </c>
      <c r="C36" s="9">
        <f>AVERAGE(C23:C35)</f>
        <v>109.23076923076923</v>
      </c>
      <c r="D36" s="9">
        <f>AVERAGE(D23:D35)</f>
        <v>100.07692307692308</v>
      </c>
      <c r="E36" s="9">
        <f t="shared" ref="E36" si="9">AVERAGE(E23:E35)</f>
        <v>10.923076923076923</v>
      </c>
      <c r="F36" s="9">
        <f t="shared" ref="F36" si="10">AVERAGE(F23:F35)</f>
        <v>10.007692307692308</v>
      </c>
      <c r="G36" s="9">
        <f>AVERAGE(G23:G35)</f>
        <v>3.2610526451697717E-3</v>
      </c>
      <c r="H36" s="9">
        <f>AVERAGE(H23:H35)</f>
        <v>2.9268448169414815E-3</v>
      </c>
    </row>
    <row r="37" spans="1:8" x14ac:dyDescent="0.25">
      <c r="A37" s="15"/>
      <c r="B37" s="12" t="s">
        <v>23</v>
      </c>
      <c r="C37" s="7">
        <f>MEDIAN(C23:C35)</f>
        <v>108</v>
      </c>
      <c r="D37" s="7">
        <f>MEDIAN(D23:D35)</f>
        <v>110</v>
      </c>
      <c r="E37" s="7">
        <f t="shared" ref="E37:F37" si="11">MEDIAN(E23:E35)</f>
        <v>10.8</v>
      </c>
      <c r="F37" s="7">
        <f t="shared" si="11"/>
        <v>11</v>
      </c>
      <c r="G37" s="7">
        <f>MEDIAN(G23:G35)</f>
        <v>2.5568008422851558E-3</v>
      </c>
      <c r="H37" s="7">
        <f>MEDIAN(H23:H35)</f>
        <v>2.7763843536376949E-3</v>
      </c>
    </row>
    <row r="38" spans="1:8" x14ac:dyDescent="0.25">
      <c r="A38" s="15"/>
      <c r="B38" s="12" t="s">
        <v>24</v>
      </c>
      <c r="C38" s="7">
        <f>_xlfn.STDEV.P(C23:C35)</f>
        <v>52.016497155530963</v>
      </c>
      <c r="D38" s="7">
        <f>_xlfn.STDEV.P(D23:D35)</f>
        <v>47.923756014450127</v>
      </c>
      <c r="E38" s="7">
        <f t="shared" ref="E38:F38" si="12">_xlfn.STDEV.P(E23:E35)</f>
        <v>5.2016497155530983</v>
      </c>
      <c r="F38" s="7">
        <f t="shared" si="12"/>
        <v>4.7923756014450154</v>
      </c>
      <c r="G38" s="7">
        <f>_xlfn.STDEV.P(G23:G35)</f>
        <v>1.5789571901249566E-3</v>
      </c>
      <c r="H38" s="7">
        <f>_xlfn.STDEV.P(H23:H35)</f>
        <v>2.007029503927961E-3</v>
      </c>
    </row>
    <row r="39" spans="1:8" x14ac:dyDescent="0.25">
      <c r="A39" s="15"/>
      <c r="B39" s="12" t="s">
        <v>26</v>
      </c>
      <c r="C39" s="7">
        <f>MAX(C23:C35)</f>
        <v>215</v>
      </c>
      <c r="D39" s="7">
        <f>MAX(D23:D35)</f>
        <v>180</v>
      </c>
      <c r="E39" s="7">
        <f t="shared" ref="E39:F39" si="13">MAX(E23:E35)</f>
        <v>21.5</v>
      </c>
      <c r="F39" s="7">
        <f t="shared" si="13"/>
        <v>18</v>
      </c>
      <c r="G39" s="7">
        <f>MAX(G23:G35)</f>
        <v>7.3268413543701172E-3</v>
      </c>
      <c r="H39" s="7">
        <f>MAX(H23:H35)</f>
        <v>6.6940784454345703E-3</v>
      </c>
    </row>
    <row r="40" spans="1:8" ht="15.75" thickBot="1" x14ac:dyDescent="0.3">
      <c r="A40" s="16"/>
      <c r="B40" s="13" t="s">
        <v>27</v>
      </c>
      <c r="C40" s="10">
        <f>MIN(C23:C35)</f>
        <v>31</v>
      </c>
      <c r="D40" s="10">
        <f>MIN(D23:D35)</f>
        <v>20</v>
      </c>
      <c r="E40" s="10">
        <f t="shared" ref="E40:F40" si="14">MIN(E23:E35)</f>
        <v>3.1</v>
      </c>
      <c r="F40" s="10">
        <f t="shared" si="14"/>
        <v>2</v>
      </c>
      <c r="G40" s="10">
        <f>MIN(G23:G35)</f>
        <v>1.422882080078125E-3</v>
      </c>
      <c r="H40" s="10">
        <f>MIN(H23:H35)</f>
        <v>0</v>
      </c>
    </row>
    <row r="41" spans="1:8" x14ac:dyDescent="0.25">
      <c r="C41" s="7"/>
      <c r="D41" s="7"/>
      <c r="E41" s="7"/>
      <c r="F41" s="7"/>
      <c r="G41" s="7"/>
      <c r="H41" s="7"/>
    </row>
    <row r="42" spans="1:8" ht="15.75" thickBot="1" x14ac:dyDescent="0.3">
      <c r="C42" s="7"/>
      <c r="D42" s="7"/>
      <c r="E42" s="7"/>
      <c r="F42" s="7"/>
      <c r="G42" s="7"/>
      <c r="H42" s="7"/>
    </row>
    <row r="43" spans="1:8" ht="15.75" thickBot="1" x14ac:dyDescent="0.3">
      <c r="A43" s="8" t="s">
        <v>4</v>
      </c>
      <c r="B43" s="4" t="s">
        <v>5</v>
      </c>
      <c r="C43" s="25" t="s">
        <v>0</v>
      </c>
      <c r="D43" s="25" t="s">
        <v>1</v>
      </c>
      <c r="E43" s="25" t="s">
        <v>88</v>
      </c>
      <c r="F43" s="25" t="s">
        <v>89</v>
      </c>
      <c r="G43" s="25" t="s">
        <v>2</v>
      </c>
      <c r="H43" s="26" t="s">
        <v>3</v>
      </c>
    </row>
    <row r="44" spans="1:8" x14ac:dyDescent="0.25">
      <c r="A44" t="s">
        <v>72</v>
      </c>
      <c r="B44" s="17" t="s">
        <v>6</v>
      </c>
      <c r="C44" s="7">
        <v>69</v>
      </c>
      <c r="D44" s="7">
        <v>126</v>
      </c>
      <c r="E44" s="7">
        <f>C44*0.1</f>
        <v>6.9</v>
      </c>
      <c r="F44" s="7">
        <f>D44*0.1</f>
        <v>12.600000000000001</v>
      </c>
      <c r="G44" s="7">
        <v>3.9980411529541024E-3</v>
      </c>
      <c r="H44" s="7">
        <v>3.9000272750854492E-2</v>
      </c>
    </row>
    <row r="45" spans="1:8" x14ac:dyDescent="0.25">
      <c r="A45" t="s">
        <v>73</v>
      </c>
      <c r="B45" s="18" t="s">
        <v>6</v>
      </c>
      <c r="C45" s="7">
        <v>170</v>
      </c>
      <c r="D45" s="7">
        <v>19</v>
      </c>
      <c r="E45" s="7">
        <f t="shared" ref="E45:E56" si="15">C45*0.1</f>
        <v>17</v>
      </c>
      <c r="F45" s="7">
        <f t="shared" ref="F45:F56" si="16">D45*0.1</f>
        <v>1.9000000000000001</v>
      </c>
      <c r="G45" s="7">
        <v>6.2531471252441406E-2</v>
      </c>
      <c r="H45" s="7">
        <v>0</v>
      </c>
    </row>
    <row r="46" spans="1:8" x14ac:dyDescent="0.25">
      <c r="A46" t="s">
        <v>74</v>
      </c>
      <c r="B46" s="18" t="s">
        <v>6</v>
      </c>
      <c r="C46" s="7">
        <v>133</v>
      </c>
      <c r="D46" s="7">
        <v>97</v>
      </c>
      <c r="E46" s="7">
        <f t="shared" si="15"/>
        <v>13.3</v>
      </c>
      <c r="F46" s="7">
        <f t="shared" si="16"/>
        <v>9.7000000000000011</v>
      </c>
      <c r="G46" s="7">
        <v>2.7179718017578122E-2</v>
      </c>
      <c r="H46" s="7">
        <v>8.2290172576904297E-3</v>
      </c>
    </row>
    <row r="47" spans="1:8" x14ac:dyDescent="0.25">
      <c r="A47" t="s">
        <v>75</v>
      </c>
      <c r="B47" s="18" t="s">
        <v>6</v>
      </c>
      <c r="C47" s="7">
        <v>124</v>
      </c>
      <c r="D47" s="7">
        <v>33</v>
      </c>
      <c r="E47" s="7">
        <f t="shared" si="15"/>
        <v>12.4</v>
      </c>
      <c r="F47" s="7">
        <f t="shared" si="16"/>
        <v>3.3000000000000003</v>
      </c>
      <c r="G47" s="7">
        <v>0.31274724006652832</v>
      </c>
      <c r="H47" s="7">
        <v>8.4598064422607422E-3</v>
      </c>
    </row>
    <row r="48" spans="1:8" x14ac:dyDescent="0.25">
      <c r="A48" t="s">
        <v>76</v>
      </c>
      <c r="B48" s="18" t="s">
        <v>6</v>
      </c>
      <c r="C48" s="7">
        <v>55</v>
      </c>
      <c r="D48" s="7">
        <v>104</v>
      </c>
      <c r="E48" s="7">
        <f t="shared" si="15"/>
        <v>5.5</v>
      </c>
      <c r="F48" s="7">
        <f t="shared" si="16"/>
        <v>10.4</v>
      </c>
      <c r="G48" s="7">
        <v>7.4481964111328116E-3</v>
      </c>
      <c r="H48" s="7">
        <v>7.0704221725463867E-2</v>
      </c>
    </row>
    <row r="49" spans="1:8" x14ac:dyDescent="0.25">
      <c r="A49" t="s">
        <v>77</v>
      </c>
      <c r="B49" s="18" t="s">
        <v>6</v>
      </c>
      <c r="C49" s="7">
        <v>31</v>
      </c>
      <c r="D49" s="7">
        <v>125</v>
      </c>
      <c r="E49" s="7">
        <f t="shared" si="15"/>
        <v>3.1</v>
      </c>
      <c r="F49" s="7">
        <f t="shared" si="16"/>
        <v>12.5</v>
      </c>
      <c r="G49" s="7">
        <v>2.9778480529785161E-3</v>
      </c>
      <c r="H49" s="7">
        <v>0.34592008590698242</v>
      </c>
    </row>
    <row r="50" spans="1:8" x14ac:dyDescent="0.25">
      <c r="A50" t="s">
        <v>78</v>
      </c>
      <c r="B50" s="18" t="s">
        <v>6</v>
      </c>
      <c r="C50" s="7">
        <v>83</v>
      </c>
      <c r="D50" s="7">
        <v>75</v>
      </c>
      <c r="E50" s="7">
        <f t="shared" si="15"/>
        <v>8.3000000000000007</v>
      </c>
      <c r="F50" s="7">
        <f t="shared" si="16"/>
        <v>7.5</v>
      </c>
      <c r="G50" s="7">
        <v>7.8719854354858398E-2</v>
      </c>
      <c r="H50" s="7">
        <v>2.3503303527832031E-2</v>
      </c>
    </row>
    <row r="51" spans="1:8" x14ac:dyDescent="0.25">
      <c r="A51" t="s">
        <v>79</v>
      </c>
      <c r="B51" s="18" t="s">
        <v>6</v>
      </c>
      <c r="C51" s="7">
        <v>44</v>
      </c>
      <c r="D51" s="7">
        <v>115</v>
      </c>
      <c r="E51" s="7">
        <f t="shared" si="15"/>
        <v>4.4000000000000004</v>
      </c>
      <c r="F51" s="7">
        <f t="shared" si="16"/>
        <v>11.5</v>
      </c>
      <c r="G51" s="7">
        <v>6.2384605407714844E-3</v>
      </c>
      <c r="H51" s="7">
        <v>0.21631646156311041</v>
      </c>
    </row>
    <row r="52" spans="1:8" x14ac:dyDescent="0.25">
      <c r="A52" t="s">
        <v>80</v>
      </c>
      <c r="B52" s="18" t="s">
        <v>6</v>
      </c>
      <c r="C52" s="7">
        <v>39</v>
      </c>
      <c r="D52" s="7">
        <v>127</v>
      </c>
      <c r="E52" s="7">
        <f t="shared" si="15"/>
        <v>3.9000000000000004</v>
      </c>
      <c r="F52" s="7">
        <f t="shared" si="16"/>
        <v>12.700000000000001</v>
      </c>
      <c r="G52" s="7">
        <v>3.9999485015869141E-3</v>
      </c>
      <c r="H52" s="7">
        <v>0.14307475090026861</v>
      </c>
    </row>
    <row r="53" spans="1:8" x14ac:dyDescent="0.25">
      <c r="A53" t="s">
        <v>81</v>
      </c>
      <c r="B53" s="18" t="s">
        <v>6</v>
      </c>
      <c r="C53" s="7">
        <v>79</v>
      </c>
      <c r="D53" s="7">
        <v>86</v>
      </c>
      <c r="E53" s="7">
        <f t="shared" si="15"/>
        <v>7.9</v>
      </c>
      <c r="F53" s="7">
        <f t="shared" si="16"/>
        <v>8.6</v>
      </c>
      <c r="G53" s="7">
        <v>1.5814542770385739E-2</v>
      </c>
      <c r="H53" s="7">
        <v>3.3282041549682617E-2</v>
      </c>
    </row>
    <row r="54" spans="1:8" x14ac:dyDescent="0.25">
      <c r="A54" t="s">
        <v>82</v>
      </c>
      <c r="B54" s="18" t="s">
        <v>6</v>
      </c>
      <c r="C54" s="7">
        <v>82</v>
      </c>
      <c r="D54" s="7">
        <v>83</v>
      </c>
      <c r="E54" s="7">
        <f t="shared" si="15"/>
        <v>8.2000000000000011</v>
      </c>
      <c r="F54" s="7">
        <f t="shared" si="16"/>
        <v>8.3000000000000007</v>
      </c>
      <c r="G54" s="7">
        <v>3.0931472778320309E-2</v>
      </c>
      <c r="H54" s="7">
        <v>5.4956674575805657E-2</v>
      </c>
    </row>
    <row r="55" spans="1:8" x14ac:dyDescent="0.25">
      <c r="A55" t="s">
        <v>83</v>
      </c>
      <c r="B55" s="18" t="s">
        <v>6</v>
      </c>
      <c r="C55" s="7">
        <v>120</v>
      </c>
      <c r="D55" s="7">
        <v>43</v>
      </c>
      <c r="E55" s="7">
        <f t="shared" si="15"/>
        <v>12</v>
      </c>
      <c r="F55" s="7">
        <f t="shared" si="16"/>
        <v>4.3</v>
      </c>
      <c r="G55" s="7">
        <v>7.4284553527832031E-2</v>
      </c>
      <c r="H55" s="7">
        <v>5.2726268768310547E-3</v>
      </c>
    </row>
    <row r="56" spans="1:8" ht="15.75" thickBot="1" x14ac:dyDescent="0.3">
      <c r="A56" t="s">
        <v>84</v>
      </c>
      <c r="B56" s="19" t="s">
        <v>6</v>
      </c>
      <c r="C56" s="7">
        <v>119</v>
      </c>
      <c r="D56" s="7">
        <v>47</v>
      </c>
      <c r="E56" s="7">
        <f t="shared" si="15"/>
        <v>11.9</v>
      </c>
      <c r="F56" s="7">
        <f t="shared" si="16"/>
        <v>4.7</v>
      </c>
      <c r="G56" s="7">
        <v>0.114410400390625</v>
      </c>
      <c r="H56" s="7">
        <v>8.9993476867675781E-3</v>
      </c>
    </row>
    <row r="57" spans="1:8" x14ac:dyDescent="0.25">
      <c r="A57" s="14" t="s">
        <v>25</v>
      </c>
      <c r="B57" s="11" t="s">
        <v>22</v>
      </c>
      <c r="C57" s="9">
        <f>AVERAGE(C44:C56)</f>
        <v>88.307692307692307</v>
      </c>
      <c r="D57" s="9">
        <f>AVERAGE(D44:D56)</f>
        <v>83.07692307692308</v>
      </c>
      <c r="E57" s="9">
        <f t="shared" ref="E57" si="17">AVERAGE(E44:E56)</f>
        <v>8.8307692307692331</v>
      </c>
      <c r="F57" s="9">
        <f t="shared" ref="F57" si="18">AVERAGE(F44:F56)</f>
        <v>8.3076923076923084</v>
      </c>
      <c r="G57" s="9">
        <f>AVERAGE(G44:G56)</f>
        <v>5.70216729090764E-2</v>
      </c>
      <c r="H57" s="9">
        <f>AVERAGE(H44:H56)</f>
        <v>7.3670662366426914E-2</v>
      </c>
    </row>
    <row r="58" spans="1:8" x14ac:dyDescent="0.25">
      <c r="A58" s="15"/>
      <c r="B58" s="12" t="s">
        <v>23</v>
      </c>
      <c r="C58" s="7">
        <f>MEDIAN(C44:C56)</f>
        <v>82</v>
      </c>
      <c r="D58" s="7">
        <f>MEDIAN(D44:D56)</f>
        <v>86</v>
      </c>
      <c r="E58" s="7">
        <f t="shared" ref="E58:F58" si="19">MEDIAN(E44:E56)</f>
        <v>8.2000000000000011</v>
      </c>
      <c r="F58" s="7">
        <f t="shared" si="19"/>
        <v>8.6</v>
      </c>
      <c r="G58" s="7">
        <f>MEDIAN(G44:G56)</f>
        <v>2.7179718017578122E-2</v>
      </c>
      <c r="H58" s="7">
        <f>MEDIAN(H44:H56)</f>
        <v>3.3282041549682617E-2</v>
      </c>
    </row>
    <row r="59" spans="1:8" x14ac:dyDescent="0.25">
      <c r="A59" s="15"/>
      <c r="B59" s="12" t="s">
        <v>24</v>
      </c>
      <c r="C59" s="7">
        <f>_xlfn.STDEV.P(C44:C56)</f>
        <v>40.389230505524644</v>
      </c>
      <c r="D59" s="7">
        <f>_xlfn.STDEV.P(D44:D56)</f>
        <v>35.921841520513006</v>
      </c>
      <c r="E59" s="7">
        <f t="shared" ref="E59:F59" si="20">_xlfn.STDEV.P(E44:E56)</f>
        <v>4.0389230505524605</v>
      </c>
      <c r="F59" s="7">
        <f t="shared" si="20"/>
        <v>3.5921841520513031</v>
      </c>
      <c r="G59" s="7">
        <f>_xlfn.STDEV.P(G44:G56)</f>
        <v>8.1494447263077988E-2</v>
      </c>
      <c r="H59" s="7">
        <f>_xlfn.STDEV.P(H44:H56)</f>
        <v>9.915669615504738E-2</v>
      </c>
    </row>
    <row r="60" spans="1:8" x14ac:dyDescent="0.25">
      <c r="A60" s="15"/>
      <c r="B60" s="12" t="s">
        <v>26</v>
      </c>
      <c r="C60" s="7">
        <f>MAX(C44:C56)</f>
        <v>170</v>
      </c>
      <c r="D60" s="7">
        <f>MAX(D44:D56)</f>
        <v>127</v>
      </c>
      <c r="E60" s="7">
        <f t="shared" ref="E60:F60" si="21">MAX(E44:E56)</f>
        <v>17</v>
      </c>
      <c r="F60" s="7">
        <f t="shared" si="21"/>
        <v>12.700000000000001</v>
      </c>
      <c r="G60" s="7">
        <f>MAX(G44:G56)</f>
        <v>0.31274724006652832</v>
      </c>
      <c r="H60" s="7">
        <f>MAX(H44:H56)</f>
        <v>0.34592008590698242</v>
      </c>
    </row>
    <row r="61" spans="1:8" ht="15.75" thickBot="1" x14ac:dyDescent="0.3">
      <c r="A61" s="16"/>
      <c r="B61" s="13" t="s">
        <v>27</v>
      </c>
      <c r="C61" s="10">
        <f>MIN(C44:C56)</f>
        <v>31</v>
      </c>
      <c r="D61" s="10">
        <f>MIN(D44:D56)</f>
        <v>19</v>
      </c>
      <c r="E61" s="10">
        <f t="shared" ref="E61:F61" si="22">MIN(E44:E56)</f>
        <v>3.1</v>
      </c>
      <c r="F61" s="10">
        <f t="shared" si="22"/>
        <v>1.9000000000000001</v>
      </c>
      <c r="G61" s="10">
        <f>MIN(G44:G56)</f>
        <v>2.9778480529785161E-3</v>
      </c>
      <c r="H61" s="10">
        <f>MIN(H44:H56)</f>
        <v>0</v>
      </c>
    </row>
    <row r="71" spans="3:6" x14ac:dyDescent="0.25">
      <c r="C71" s="20"/>
      <c r="D71" s="21" t="s">
        <v>7</v>
      </c>
      <c r="E71" s="21" t="s">
        <v>92</v>
      </c>
      <c r="F71" s="21" t="s">
        <v>6</v>
      </c>
    </row>
    <row r="72" spans="3:6" x14ac:dyDescent="0.25">
      <c r="C72" s="20" t="s">
        <v>91</v>
      </c>
      <c r="D72">
        <f>E15+F15+G15+H15</f>
        <v>18.654014352651746</v>
      </c>
      <c r="E72">
        <f>E36+F36+G36+H36</f>
        <v>20.936957128231338</v>
      </c>
      <c r="F72">
        <f>E57+F57+G57+H57</f>
        <v>17.269153873737046</v>
      </c>
    </row>
  </sheetData>
  <mergeCells count="3">
    <mergeCell ref="A15:A19"/>
    <mergeCell ref="A36:A40"/>
    <mergeCell ref="A57:A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10x10</vt:lpstr>
      <vt:lpstr>25x25</vt:lpstr>
      <vt:lpstr>48x52</vt:lpstr>
      <vt:lpstr>50x50</vt:lpstr>
      <vt:lpstr>75x75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Rafael Mendes Oliveira</dc:creator>
  <cp:lastModifiedBy>Bruno Oliveira</cp:lastModifiedBy>
  <dcterms:created xsi:type="dcterms:W3CDTF">2023-11-22T22:46:11Z</dcterms:created>
  <dcterms:modified xsi:type="dcterms:W3CDTF">2023-11-29T17:34:48Z</dcterms:modified>
</cp:coreProperties>
</file>