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ysi\Desktop\"/>
    </mc:Choice>
  </mc:AlternateContent>
  <xr:revisionPtr revIDLastSave="0" documentId="13_ncr:1_{73B8C998-4246-46B3-82E0-B62E46686EE2}" xr6:coauthVersionLast="47" xr6:coauthVersionMax="47" xr10:uidLastSave="{00000000-0000-0000-0000-000000000000}"/>
  <bookViews>
    <workbookView xWindow="4020" yWindow="2520" windowWidth="21600" windowHeight="11385" xr2:uid="{B2547C77-E3EF-4204-AAF0-E3BACD969911}"/>
  </bookViews>
  <sheets>
    <sheet name="temperatury" sheetId="2" r:id="rId1"/>
    <sheet name="Odopowiedzi" sheetId="1" r:id="rId2"/>
    <sheet name="Arkusz3" sheetId="4" r:id="rId3"/>
    <sheet name="Arkusz4" sheetId="5" r:id="rId4"/>
  </sheets>
  <definedNames>
    <definedName name="ExternalData_1" localSheetId="0" hidden="1">temperatury!$A$1:$B$123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6" i="2" l="1"/>
  <c r="O95" i="2"/>
  <c r="O94" i="2"/>
  <c r="B94" i="2"/>
  <c r="G94" i="2" s="1"/>
  <c r="J95" i="2"/>
  <c r="B95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H30" i="2" s="1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H54" i="2" s="1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2" i="2"/>
  <c r="F2" i="2"/>
  <c r="C3" i="2"/>
  <c r="C4" i="2"/>
  <c r="C5" i="2"/>
  <c r="C6" i="2"/>
  <c r="C7" i="2"/>
  <c r="C8" i="2"/>
  <c r="C9" i="2"/>
  <c r="C10" i="2"/>
  <c r="C11" i="2"/>
  <c r="C12" i="2"/>
  <c r="D12" i="2" s="1"/>
  <c r="C13" i="2"/>
  <c r="D13" i="2" s="1"/>
  <c r="C14" i="2"/>
  <c r="D14" i="2" s="1"/>
  <c r="C15" i="2"/>
  <c r="C16" i="2"/>
  <c r="C17" i="2"/>
  <c r="C18" i="2"/>
  <c r="D18" i="2" s="1"/>
  <c r="C19" i="2"/>
  <c r="C20" i="2"/>
  <c r="C21" i="2"/>
  <c r="C22" i="2"/>
  <c r="C23" i="2"/>
  <c r="C24" i="2"/>
  <c r="C25" i="2"/>
  <c r="C26" i="2"/>
  <c r="C27" i="2"/>
  <c r="C28" i="2"/>
  <c r="C29" i="2"/>
  <c r="D29" i="2" s="1"/>
  <c r="C30" i="2"/>
  <c r="C31" i="2"/>
  <c r="C32" i="2"/>
  <c r="C33" i="2"/>
  <c r="C34" i="2"/>
  <c r="C35" i="2"/>
  <c r="C36" i="2"/>
  <c r="C37" i="2"/>
  <c r="D37" i="2" s="1"/>
  <c r="C38" i="2"/>
  <c r="C39" i="2"/>
  <c r="C40" i="2"/>
  <c r="D40" i="2" s="1"/>
  <c r="C41" i="2"/>
  <c r="C42" i="2"/>
  <c r="C43" i="2"/>
  <c r="C44" i="2"/>
  <c r="C45" i="2"/>
  <c r="D45" i="2" s="1"/>
  <c r="C46" i="2"/>
  <c r="D46" i="2" s="1"/>
  <c r="C47" i="2"/>
  <c r="C48" i="2"/>
  <c r="C49" i="2"/>
  <c r="D49" i="2" s="1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D64" i="2" s="1"/>
  <c r="C65" i="2"/>
  <c r="C66" i="2"/>
  <c r="C67" i="2"/>
  <c r="D67" i="2" s="1"/>
  <c r="C68" i="2"/>
  <c r="C69" i="2"/>
  <c r="C70" i="2"/>
  <c r="C71" i="2"/>
  <c r="D71" i="2" s="1"/>
  <c r="C72" i="2"/>
  <c r="D72" i="2" s="1"/>
  <c r="C73" i="2"/>
  <c r="D73" i="2" s="1"/>
  <c r="C74" i="2"/>
  <c r="D74" i="2" s="1"/>
  <c r="C75" i="2"/>
  <c r="C76" i="2"/>
  <c r="C77" i="2"/>
  <c r="D77" i="2" s="1"/>
  <c r="C78" i="2"/>
  <c r="D78" i="2" s="1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2" i="2"/>
  <c r="D3" i="2"/>
  <c r="H95" i="2" l="1"/>
  <c r="H118" i="2"/>
  <c r="H106" i="2"/>
  <c r="H117" i="2"/>
  <c r="H105" i="2"/>
  <c r="H116" i="2"/>
  <c r="H104" i="2"/>
  <c r="H115" i="2"/>
  <c r="H103" i="2"/>
  <c r="H114" i="2"/>
  <c r="H102" i="2"/>
  <c r="H113" i="2"/>
  <c r="H101" i="2"/>
  <c r="H94" i="2"/>
  <c r="H112" i="2"/>
  <c r="H100" i="2"/>
  <c r="H123" i="2"/>
  <c r="H111" i="2"/>
  <c r="H99" i="2"/>
  <c r="H122" i="2"/>
  <c r="H110" i="2"/>
  <c r="H98" i="2"/>
  <c r="H121" i="2"/>
  <c r="H109" i="2"/>
  <c r="H97" i="2"/>
  <c r="H120" i="2"/>
  <c r="H108" i="2"/>
  <c r="H96" i="2"/>
  <c r="H119" i="2"/>
  <c r="H107" i="2"/>
  <c r="J96" i="2"/>
  <c r="F94" i="2"/>
  <c r="E94" i="2"/>
  <c r="C94" i="2"/>
  <c r="H90" i="2"/>
  <c r="H78" i="2"/>
  <c r="H66" i="2"/>
  <c r="H42" i="2"/>
  <c r="H18" i="2"/>
  <c r="H6" i="2"/>
  <c r="H83" i="2"/>
  <c r="H71" i="2"/>
  <c r="H59" i="2"/>
  <c r="H47" i="2"/>
  <c r="H35" i="2"/>
  <c r="H23" i="2"/>
  <c r="H11" i="2"/>
  <c r="H93" i="2"/>
  <c r="H81" i="2"/>
  <c r="H69" i="2"/>
  <c r="H57" i="2"/>
  <c r="H45" i="2"/>
  <c r="H33" i="2"/>
  <c r="H21" i="2"/>
  <c r="H9" i="2"/>
  <c r="C95" i="2"/>
  <c r="G95" i="2"/>
  <c r="F95" i="2"/>
  <c r="E95" i="2"/>
  <c r="H2" i="2"/>
  <c r="H82" i="2"/>
  <c r="H70" i="2"/>
  <c r="H58" i="2"/>
  <c r="H46" i="2"/>
  <c r="H34" i="2"/>
  <c r="H22" i="2"/>
  <c r="H10" i="2"/>
  <c r="H92" i="2"/>
  <c r="H80" i="2"/>
  <c r="H68" i="2"/>
  <c r="H56" i="2"/>
  <c r="H44" i="2"/>
  <c r="H32" i="2"/>
  <c r="H20" i="2"/>
  <c r="H8" i="2"/>
  <c r="H91" i="2"/>
  <c r="H79" i="2"/>
  <c r="H67" i="2"/>
  <c r="H55" i="2"/>
  <c r="H43" i="2"/>
  <c r="H31" i="2"/>
  <c r="H19" i="2"/>
  <c r="H7" i="2"/>
  <c r="I2" i="2"/>
  <c r="H89" i="2"/>
  <c r="H77" i="2"/>
  <c r="H65" i="2"/>
  <c r="H53" i="2"/>
  <c r="H41" i="2"/>
  <c r="H29" i="2"/>
  <c r="H17" i="2"/>
  <c r="H5" i="2"/>
  <c r="H88" i="2"/>
  <c r="H76" i="2"/>
  <c r="H64" i="2"/>
  <c r="H52" i="2"/>
  <c r="H40" i="2"/>
  <c r="H28" i="2"/>
  <c r="H16" i="2"/>
  <c r="H4" i="2"/>
  <c r="H87" i="2"/>
  <c r="H75" i="2"/>
  <c r="H63" i="2"/>
  <c r="H51" i="2"/>
  <c r="H39" i="2"/>
  <c r="H27" i="2"/>
  <c r="H15" i="2"/>
  <c r="H3" i="2"/>
  <c r="H86" i="2"/>
  <c r="H74" i="2"/>
  <c r="H62" i="2"/>
  <c r="H50" i="2"/>
  <c r="H38" i="2"/>
  <c r="H26" i="2"/>
  <c r="H14" i="2"/>
  <c r="H85" i="2"/>
  <c r="H73" i="2"/>
  <c r="H61" i="2"/>
  <c r="H49" i="2"/>
  <c r="H37" i="2"/>
  <c r="H25" i="2"/>
  <c r="H13" i="2"/>
  <c r="H84" i="2"/>
  <c r="H72" i="2"/>
  <c r="H60" i="2"/>
  <c r="H48" i="2"/>
  <c r="H36" i="2"/>
  <c r="H24" i="2"/>
  <c r="H12" i="2"/>
  <c r="D15" i="2"/>
  <c r="D16" i="2" s="1"/>
  <c r="D17" i="2" s="1"/>
  <c r="D75" i="2"/>
  <c r="D76" i="2" s="1"/>
  <c r="D19" i="2"/>
  <c r="D20" i="2" s="1"/>
  <c r="D21" i="2" s="1"/>
  <c r="D22" i="2" s="1"/>
  <c r="D23" i="2" s="1"/>
  <c r="D24" i="2" s="1"/>
  <c r="D25" i="2" s="1"/>
  <c r="D26" i="2" s="1"/>
  <c r="D27" i="2" s="1"/>
  <c r="D28" i="2" s="1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8" i="2"/>
  <c r="D69" i="2" s="1"/>
  <c r="D70" i="2" s="1"/>
  <c r="D47" i="2"/>
  <c r="D48" i="2" s="1"/>
  <c r="D79" i="2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65" i="2"/>
  <c r="D66" i="2" s="1"/>
  <c r="D41" i="2"/>
  <c r="D42" i="2" s="1"/>
  <c r="D43" i="2" s="1"/>
  <c r="D44" i="2" s="1"/>
  <c r="D30" i="2"/>
  <c r="D31" i="2" s="1"/>
  <c r="D32" i="2" s="1"/>
  <c r="D33" i="2" s="1"/>
  <c r="D34" i="2" s="1"/>
  <c r="D35" i="2" s="1"/>
  <c r="D36" i="2" s="1"/>
  <c r="D4" i="2"/>
  <c r="D5" i="2" s="1"/>
  <c r="D6" i="2" s="1"/>
  <c r="D7" i="2" s="1"/>
  <c r="D8" i="2" s="1"/>
  <c r="D9" i="2" s="1"/>
  <c r="D10" i="2" s="1"/>
  <c r="D11" i="2" s="1"/>
  <c r="D38" i="2"/>
  <c r="D39" i="2" s="1"/>
  <c r="J97" i="2" l="1"/>
  <c r="B96" i="2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G96" i="2" l="1"/>
  <c r="C96" i="2"/>
  <c r="E96" i="2"/>
  <c r="F96" i="2"/>
  <c r="J98" i="2"/>
  <c r="B97" i="2"/>
  <c r="I96" i="2" l="1"/>
  <c r="F97" i="2"/>
  <c r="C97" i="2"/>
  <c r="E97" i="2"/>
  <c r="G97" i="2"/>
  <c r="J99" i="2"/>
  <c r="B98" i="2"/>
  <c r="I97" i="2" l="1"/>
  <c r="G98" i="2"/>
  <c r="C98" i="2"/>
  <c r="F98" i="2"/>
  <c r="E98" i="2"/>
  <c r="J100" i="2"/>
  <c r="B99" i="2"/>
  <c r="I98" i="2" l="1"/>
  <c r="G99" i="2"/>
  <c r="F99" i="2"/>
  <c r="E99" i="2"/>
  <c r="C99" i="2"/>
  <c r="J101" i="2"/>
  <c r="B100" i="2"/>
  <c r="J102" i="2" l="1"/>
  <c r="B101" i="2"/>
  <c r="I99" i="2"/>
  <c r="G100" i="2"/>
  <c r="C100" i="2"/>
  <c r="F100" i="2"/>
  <c r="E100" i="2"/>
  <c r="I100" i="2" l="1"/>
  <c r="E101" i="2"/>
  <c r="G101" i="2"/>
  <c r="C101" i="2"/>
  <c r="F101" i="2"/>
  <c r="J103" i="2"/>
  <c r="B102" i="2"/>
  <c r="G102" i="2" l="1"/>
  <c r="F102" i="2"/>
  <c r="C102" i="2"/>
  <c r="E102" i="2"/>
  <c r="J104" i="2"/>
  <c r="B103" i="2"/>
  <c r="I101" i="2"/>
  <c r="I102" i="2" s="1"/>
  <c r="J105" i="2" l="1"/>
  <c r="B104" i="2"/>
  <c r="F103" i="2"/>
  <c r="C103" i="2"/>
  <c r="G103" i="2"/>
  <c r="E103" i="2"/>
  <c r="I103" i="2" l="1"/>
  <c r="E104" i="2"/>
  <c r="C104" i="2"/>
  <c r="G104" i="2"/>
  <c r="F104" i="2"/>
  <c r="J106" i="2"/>
  <c r="B105" i="2"/>
  <c r="C105" i="2" l="1"/>
  <c r="E105" i="2"/>
  <c r="F105" i="2"/>
  <c r="G105" i="2"/>
  <c r="J107" i="2"/>
  <c r="B106" i="2"/>
  <c r="I104" i="2"/>
  <c r="J108" i="2" l="1"/>
  <c r="B107" i="2"/>
  <c r="E106" i="2"/>
  <c r="G106" i="2"/>
  <c r="C106" i="2"/>
  <c r="F106" i="2"/>
  <c r="I105" i="2"/>
  <c r="C107" i="2" l="1"/>
  <c r="F107" i="2"/>
  <c r="E107" i="2"/>
  <c r="G107" i="2"/>
  <c r="I106" i="2"/>
  <c r="J109" i="2"/>
  <c r="B108" i="2"/>
  <c r="J110" i="2" l="1"/>
  <c r="B109" i="2"/>
  <c r="I107" i="2"/>
  <c r="C108" i="2"/>
  <c r="E108" i="2"/>
  <c r="G108" i="2"/>
  <c r="F108" i="2"/>
  <c r="I108" i="2" l="1"/>
  <c r="C109" i="2"/>
  <c r="G109" i="2"/>
  <c r="F109" i="2"/>
  <c r="E109" i="2"/>
  <c r="J111" i="2"/>
  <c r="B110" i="2"/>
  <c r="I109" i="2" l="1"/>
  <c r="G110" i="2"/>
  <c r="E110" i="2"/>
  <c r="F110" i="2"/>
  <c r="C110" i="2"/>
  <c r="J112" i="2"/>
  <c r="B111" i="2"/>
  <c r="I110" i="2" l="1"/>
  <c r="G111" i="2"/>
  <c r="F111" i="2"/>
  <c r="C111" i="2"/>
  <c r="E111" i="2"/>
  <c r="J113" i="2"/>
  <c r="B112" i="2"/>
  <c r="I111" i="2" l="1"/>
  <c r="C112" i="2"/>
  <c r="G112" i="2"/>
  <c r="E112" i="2"/>
  <c r="F112" i="2"/>
  <c r="J114" i="2"/>
  <c r="B113" i="2"/>
  <c r="I112" i="2" l="1"/>
  <c r="F113" i="2"/>
  <c r="C113" i="2"/>
  <c r="G113" i="2"/>
  <c r="E113" i="2"/>
  <c r="J115" i="2"/>
  <c r="B114" i="2"/>
  <c r="I113" i="2" l="1"/>
  <c r="G114" i="2"/>
  <c r="E114" i="2"/>
  <c r="C114" i="2"/>
  <c r="F114" i="2"/>
  <c r="J116" i="2"/>
  <c r="B115" i="2"/>
  <c r="G115" i="2" l="1"/>
  <c r="F115" i="2"/>
  <c r="C115" i="2"/>
  <c r="E115" i="2"/>
  <c r="J117" i="2"/>
  <c r="B116" i="2"/>
  <c r="I114" i="2"/>
  <c r="J118" i="2" l="1"/>
  <c r="B117" i="2"/>
  <c r="F116" i="2"/>
  <c r="E116" i="2"/>
  <c r="G116" i="2"/>
  <c r="C116" i="2"/>
  <c r="I115" i="2"/>
  <c r="C117" i="2" l="1"/>
  <c r="E117" i="2"/>
  <c r="G117" i="2"/>
  <c r="F117" i="2"/>
  <c r="I116" i="2"/>
  <c r="J119" i="2"/>
  <c r="B118" i="2"/>
  <c r="E118" i="2" l="1"/>
  <c r="C118" i="2"/>
  <c r="G118" i="2"/>
  <c r="F118" i="2"/>
  <c r="J120" i="2"/>
  <c r="B119" i="2"/>
  <c r="I117" i="2"/>
  <c r="C119" i="2" l="1"/>
  <c r="G119" i="2"/>
  <c r="E119" i="2"/>
  <c r="F119" i="2"/>
  <c r="J121" i="2"/>
  <c r="B120" i="2"/>
  <c r="I118" i="2"/>
  <c r="G120" i="2" l="1"/>
  <c r="E120" i="2"/>
  <c r="F120" i="2"/>
  <c r="C120" i="2"/>
  <c r="I119" i="2"/>
  <c r="J122" i="2"/>
  <c r="B121" i="2"/>
  <c r="I120" i="2" l="1"/>
  <c r="E121" i="2"/>
  <c r="F121" i="2"/>
  <c r="G121" i="2"/>
  <c r="C121" i="2"/>
  <c r="J123" i="2"/>
  <c r="B122" i="2"/>
  <c r="B123" i="2" l="1"/>
  <c r="G122" i="2"/>
  <c r="C122" i="2"/>
  <c r="E122" i="2"/>
  <c r="F122" i="2"/>
  <c r="I121" i="2"/>
  <c r="I122" i="2" l="1"/>
  <c r="G123" i="2"/>
  <c r="C123" i="2"/>
  <c r="E123" i="2"/>
  <c r="F123" i="2"/>
  <c r="I12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612164-9212-4F31-91EF-16A33C2B0F77}" keepAlive="1" name="Zapytanie — temperatury" description="Połączenie z zapytaniem „temperatury” w skoroszycie." type="5" refreshedVersion="8" background="1" saveData="1">
    <dbPr connection="Provider=Microsoft.Mashup.OleDb.1;Data Source=$Workbook$;Location=temperatury;Extended Properties=&quot;&quot;" command="SELECT * FROM [temperatury]"/>
  </connection>
</connections>
</file>

<file path=xl/sharedStrings.xml><?xml version="1.0" encoding="utf-8"?>
<sst xmlns="http://schemas.openxmlformats.org/spreadsheetml/2006/main" count="38" uniqueCount="32">
  <si>
    <t>Data</t>
  </si>
  <si>
    <t>Temperatura</t>
  </si>
  <si>
    <t>Czy ciepły</t>
  </si>
  <si>
    <t>Ciąg</t>
  </si>
  <si>
    <t>5_1</t>
  </si>
  <si>
    <t>Hot-dog</t>
  </si>
  <si>
    <t>Lody</t>
  </si>
  <si>
    <t>Kukurydza</t>
  </si>
  <si>
    <t>Etykiety wierszy</t>
  </si>
  <si>
    <t>Suma końcowa</t>
  </si>
  <si>
    <t>cze</t>
  </si>
  <si>
    <t>lip</t>
  </si>
  <si>
    <t>sie</t>
  </si>
  <si>
    <t>Suma z Hot-dog</t>
  </si>
  <si>
    <t>Suma z Lody</t>
  </si>
  <si>
    <t>Suma z Kukurydza</t>
  </si>
  <si>
    <t>5_2</t>
  </si>
  <si>
    <t>Czerwiec</t>
  </si>
  <si>
    <t>Lipiec</t>
  </si>
  <si>
    <t>Sierpień</t>
  </si>
  <si>
    <t>5_3</t>
  </si>
  <si>
    <t>Utarg</t>
  </si>
  <si>
    <t>Utarg dzienny</t>
  </si>
  <si>
    <t>Łącznie</t>
  </si>
  <si>
    <t>5_4</t>
  </si>
  <si>
    <t>Kal</t>
  </si>
  <si>
    <t>a) 23.09.2022</t>
  </si>
  <si>
    <t>Cena Hot dog:</t>
  </si>
  <si>
    <t>Cena Kukurydza:</t>
  </si>
  <si>
    <t>Cena Lody</t>
  </si>
  <si>
    <t>Dodatek</t>
  </si>
  <si>
    <t>b) o 1zł i 34grosze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</si>
</sst>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4" fontId="0" fillId="0" borderId="1" xfId="0" applyNumberFormat="1" applyFont="1" applyBorder="1"/>
    <xf numFmtId="14" fontId="0" fillId="2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3" xfId="0" applyFont="1" applyFill="1" applyBorder="1"/>
    <xf numFmtId="0" fontId="1" fillId="0" borderId="3" xfId="0" applyFont="1" applyBorder="1" applyAlignment="1">
      <alignment horizontal="left"/>
    </xf>
    <xf numFmtId="0" fontId="1" fillId="0" borderId="3" xfId="0" applyNumberFormat="1" applyFont="1" applyBorder="1"/>
    <xf numFmtId="0" fontId="0" fillId="2" borderId="2" xfId="0" applyNumberFormat="1" applyFont="1" applyFill="1" applyBorder="1"/>
  </cellXfs>
  <cellStyles count="1">
    <cellStyle name="Normalny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 względem</a:t>
            </a:r>
            <a:r>
              <a:rPr lang="pl-PL" baseline="0"/>
              <a:t> miesięcy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100603403955949"/>
          <c:y val="0.22177762798923892"/>
          <c:w val="0.89899396596044057"/>
          <c:h val="0.68720865767224659"/>
        </c:manualLayout>
      </c:layout>
      <c:barChart>
        <c:barDir val="col"/>
        <c:grouping val="clustered"/>
        <c:varyColors val="0"/>
        <c:ser>
          <c:idx val="0"/>
          <c:order val="0"/>
          <c:tx>
            <c:v>Kukurydza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Odopowiedzi!$A$20:$A$22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f>Odopowiedzi!$B$20:$B$22</c:f>
              <c:numCache>
                <c:formatCode>General</c:formatCode>
                <c:ptCount val="3"/>
                <c:pt idx="0">
                  <c:v>2355</c:v>
                </c:pt>
                <c:pt idx="1">
                  <c:v>2448</c:v>
                </c:pt>
                <c:pt idx="2">
                  <c:v>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B-4F26-81B2-9977120ABDFF}"/>
            </c:ext>
          </c:extLst>
        </c:ser>
        <c:ser>
          <c:idx val="1"/>
          <c:order val="1"/>
          <c:tx>
            <c:v>Lody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Odopowiedzi!$A$20:$A$22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f>Odopowiedzi!$C$20:$C$22</c:f>
              <c:numCache>
                <c:formatCode>General</c:formatCode>
                <c:ptCount val="3"/>
                <c:pt idx="0">
                  <c:v>3527</c:v>
                </c:pt>
                <c:pt idx="1">
                  <c:v>3675</c:v>
                </c:pt>
                <c:pt idx="2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B-4F26-81B2-9977120ABDFF}"/>
            </c:ext>
          </c:extLst>
        </c:ser>
        <c:ser>
          <c:idx val="2"/>
          <c:order val="2"/>
          <c:tx>
            <c:v>Hot-Dogi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Odopowiedzi!$A$20:$A$22</c:f>
              <c:strCache>
                <c:ptCount val="3"/>
                <c:pt idx="0">
                  <c:v>Czerwiec</c:v>
                </c:pt>
                <c:pt idx="1">
                  <c:v>Lipiec</c:v>
                </c:pt>
                <c:pt idx="2">
                  <c:v>Sierpień</c:v>
                </c:pt>
              </c:strCache>
            </c:strRef>
          </c:cat>
          <c:val>
            <c:numRef>
              <c:f>Odopowiedzi!$D$20:$D$22</c:f>
              <c:numCache>
                <c:formatCode>General</c:formatCode>
                <c:ptCount val="3"/>
                <c:pt idx="0">
                  <c:v>2639</c:v>
                </c:pt>
                <c:pt idx="1">
                  <c:v>2747</c:v>
                </c:pt>
                <c:pt idx="2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B-4F26-81B2-9977120ABD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7703488"/>
        <c:axId val="1777705568"/>
      </c:barChart>
      <c:catAx>
        <c:axId val="177770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7705568"/>
        <c:crosses val="autoZero"/>
        <c:auto val="1"/>
        <c:lblAlgn val="ctr"/>
        <c:lblOffset val="100"/>
        <c:noMultiLvlLbl val="0"/>
      </c:catAx>
      <c:valAx>
        <c:axId val="1777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770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t"/>
                <a:ea typeface="+mn-ea"/>
                <a:cs typeface="+mn-cs"/>
              </a:defRPr>
            </a:pPr>
            <a:endParaRPr lang="pl-PL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14</xdr:row>
      <xdr:rowOff>76200</xdr:rowOff>
    </xdr:from>
    <xdr:to>
      <xdr:col>15</xdr:col>
      <xdr:colOff>314325</xdr:colOff>
      <xdr:row>32</xdr:row>
      <xdr:rowOff>23812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A4F3167-8695-95C0-52BF-C1E9BAA07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bysiu" refreshedDate="44881.427502893515" createdVersion="8" refreshedVersion="8" minRefreshableVersion="3" recordCount="92" xr:uid="{00A7C3CC-B4AC-4F53-95CE-FF97C449CD01}">
  <cacheSource type="worksheet">
    <worksheetSource name="temperatury"/>
  </cacheSource>
  <cacheFields count="8">
    <cacheField name="Data" numFmtId="14">
      <sharedItems containsSemiMixedTypes="0" containsNonDate="0" containsDate="1" containsString="0" minDate="2022-06-01T00:00:00" maxDate="2022-09-01T00:00:00" count="92"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</sharedItems>
      <fieldGroup par="7" base="0">
        <rangePr groupBy="days" startDate="2022-06-01T00:00:00" endDate="2022-09-01T00:00:00"/>
        <groupItems count="368">
          <s v="&lt;01.06.2022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9.2022"/>
        </groupItems>
      </fieldGroup>
    </cacheField>
    <cacheField name="Temperatura" numFmtId="0">
      <sharedItems containsSemiMixedTypes="0" containsString="0" containsNumber="1" containsInteger="1" minValue="15" maxValue="33"/>
    </cacheField>
    <cacheField name="Czy ciepły" numFmtId="0">
      <sharedItems containsSemiMixedTypes="0" containsString="0" containsNumber="1" containsInteger="1" minValue="0" maxValue="1"/>
    </cacheField>
    <cacheField name="Ciąg" numFmtId="0">
      <sharedItems containsSemiMixedTypes="0" containsString="0" containsNumber="1" containsInteger="1" minValue="0" maxValue="15"/>
    </cacheField>
    <cacheField name="Hot-dog" numFmtId="0">
      <sharedItems containsSemiMixedTypes="0" containsString="0" containsNumber="1" containsInteger="1" minValue="58" maxValue="121"/>
    </cacheField>
    <cacheField name="Lody" numFmtId="0">
      <sharedItems containsSemiMixedTypes="0" containsString="0" containsNumber="1" containsInteger="1" minValue="82" maxValue="157"/>
    </cacheField>
    <cacheField name="Kukurydza" numFmtId="0">
      <sharedItems containsSemiMixedTypes="0" containsString="0" containsNumber="1" containsInteger="1" minValue="58" maxValue="101"/>
    </cacheField>
    <cacheField name="Miesiące" numFmtId="0" databaseField="0">
      <fieldGroup base="0">
        <rangePr groupBy="months" startDate="2022-06-01T00:00:00" endDate="2022-09-01T00:00:00"/>
        <groupItems count="14">
          <s v="&lt;01.06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9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n v="24"/>
    <n v="1"/>
    <n v="1"/>
    <n v="90"/>
    <n v="120"/>
    <n v="80"/>
  </r>
  <r>
    <x v="1"/>
    <n v="25"/>
    <n v="1"/>
    <n v="2"/>
    <n v="93"/>
    <n v="124"/>
    <n v="82"/>
  </r>
  <r>
    <x v="2"/>
    <n v="27"/>
    <n v="1"/>
    <n v="3"/>
    <n v="100"/>
    <n v="132"/>
    <n v="87"/>
  </r>
  <r>
    <x v="3"/>
    <n v="27"/>
    <n v="1"/>
    <n v="4"/>
    <n v="100"/>
    <n v="132"/>
    <n v="87"/>
  </r>
  <r>
    <x v="4"/>
    <n v="27"/>
    <n v="1"/>
    <n v="5"/>
    <n v="100"/>
    <n v="132"/>
    <n v="87"/>
  </r>
  <r>
    <x v="5"/>
    <n v="22"/>
    <n v="1"/>
    <n v="6"/>
    <n v="83"/>
    <n v="111"/>
    <n v="75"/>
  </r>
  <r>
    <x v="6"/>
    <n v="25"/>
    <n v="1"/>
    <n v="7"/>
    <n v="93"/>
    <n v="124"/>
    <n v="82"/>
  </r>
  <r>
    <x v="7"/>
    <n v="25"/>
    <n v="1"/>
    <n v="8"/>
    <n v="93"/>
    <n v="124"/>
    <n v="82"/>
  </r>
  <r>
    <x v="8"/>
    <n v="21"/>
    <n v="1"/>
    <n v="9"/>
    <n v="79"/>
    <n v="107"/>
    <n v="72"/>
  </r>
  <r>
    <x v="9"/>
    <n v="21"/>
    <n v="1"/>
    <n v="10"/>
    <n v="79"/>
    <n v="107"/>
    <n v="72"/>
  </r>
  <r>
    <x v="10"/>
    <n v="19"/>
    <n v="0"/>
    <n v="0"/>
    <n v="72"/>
    <n v="99"/>
    <n v="68"/>
  </r>
  <r>
    <x v="11"/>
    <n v="19"/>
    <n v="0"/>
    <n v="0"/>
    <n v="72"/>
    <n v="99"/>
    <n v="68"/>
  </r>
  <r>
    <x v="12"/>
    <n v="15"/>
    <n v="0"/>
    <n v="0"/>
    <n v="58"/>
    <n v="82"/>
    <n v="58"/>
  </r>
  <r>
    <x v="13"/>
    <n v="21"/>
    <n v="1"/>
    <n v="1"/>
    <n v="79"/>
    <n v="107"/>
    <n v="72"/>
  </r>
  <r>
    <x v="14"/>
    <n v="23"/>
    <n v="1"/>
    <n v="2"/>
    <n v="86"/>
    <n v="115"/>
    <n v="77"/>
  </r>
  <r>
    <x v="15"/>
    <n v="23"/>
    <n v="1"/>
    <n v="3"/>
    <n v="86"/>
    <n v="115"/>
    <n v="77"/>
  </r>
  <r>
    <x v="16"/>
    <n v="16"/>
    <n v="0"/>
    <n v="0"/>
    <n v="62"/>
    <n v="86"/>
    <n v="61"/>
  </r>
  <r>
    <x v="17"/>
    <n v="21"/>
    <n v="1"/>
    <n v="1"/>
    <n v="79"/>
    <n v="107"/>
    <n v="72"/>
  </r>
  <r>
    <x v="18"/>
    <n v="22"/>
    <n v="1"/>
    <n v="2"/>
    <n v="83"/>
    <n v="111"/>
    <n v="75"/>
  </r>
  <r>
    <x v="19"/>
    <n v="22"/>
    <n v="1"/>
    <n v="3"/>
    <n v="83"/>
    <n v="111"/>
    <n v="75"/>
  </r>
  <r>
    <x v="20"/>
    <n v="22"/>
    <n v="1"/>
    <n v="4"/>
    <n v="83"/>
    <n v="111"/>
    <n v="75"/>
  </r>
  <r>
    <x v="21"/>
    <n v="28"/>
    <n v="1"/>
    <n v="5"/>
    <n v="103"/>
    <n v="136"/>
    <n v="89"/>
  </r>
  <r>
    <x v="22"/>
    <n v="31"/>
    <n v="1"/>
    <n v="6"/>
    <n v="114"/>
    <n v="148"/>
    <n v="96"/>
  </r>
  <r>
    <x v="23"/>
    <n v="33"/>
    <n v="1"/>
    <n v="7"/>
    <n v="121"/>
    <n v="157"/>
    <n v="101"/>
  </r>
  <r>
    <x v="24"/>
    <n v="33"/>
    <n v="1"/>
    <n v="8"/>
    <n v="121"/>
    <n v="157"/>
    <n v="101"/>
  </r>
  <r>
    <x v="25"/>
    <n v="23"/>
    <n v="1"/>
    <n v="9"/>
    <n v="86"/>
    <n v="115"/>
    <n v="77"/>
  </r>
  <r>
    <x v="26"/>
    <n v="23"/>
    <n v="1"/>
    <n v="10"/>
    <n v="86"/>
    <n v="115"/>
    <n v="77"/>
  </r>
  <r>
    <x v="27"/>
    <n v="19"/>
    <n v="0"/>
    <n v="0"/>
    <n v="72"/>
    <n v="99"/>
    <n v="68"/>
  </r>
  <r>
    <x v="28"/>
    <n v="24"/>
    <n v="1"/>
    <n v="1"/>
    <n v="90"/>
    <n v="120"/>
    <n v="80"/>
  </r>
  <r>
    <x v="29"/>
    <n v="25"/>
    <n v="1"/>
    <n v="2"/>
    <n v="93"/>
    <n v="124"/>
    <n v="82"/>
  </r>
  <r>
    <x v="30"/>
    <n v="27"/>
    <n v="1"/>
    <n v="3"/>
    <n v="100"/>
    <n v="132"/>
    <n v="87"/>
  </r>
  <r>
    <x v="31"/>
    <n v="27"/>
    <n v="1"/>
    <n v="4"/>
    <n v="100"/>
    <n v="132"/>
    <n v="87"/>
  </r>
  <r>
    <x v="32"/>
    <n v="21"/>
    <n v="1"/>
    <n v="5"/>
    <n v="79"/>
    <n v="107"/>
    <n v="72"/>
  </r>
  <r>
    <x v="33"/>
    <n v="21"/>
    <n v="1"/>
    <n v="6"/>
    <n v="79"/>
    <n v="107"/>
    <n v="72"/>
  </r>
  <r>
    <x v="34"/>
    <n v="25"/>
    <n v="1"/>
    <n v="7"/>
    <n v="93"/>
    <n v="124"/>
    <n v="82"/>
  </r>
  <r>
    <x v="35"/>
    <n v="19"/>
    <n v="0"/>
    <n v="0"/>
    <n v="72"/>
    <n v="99"/>
    <n v="68"/>
  </r>
  <r>
    <x v="36"/>
    <n v="21"/>
    <n v="1"/>
    <n v="1"/>
    <n v="79"/>
    <n v="107"/>
    <n v="72"/>
  </r>
  <r>
    <x v="37"/>
    <n v="24"/>
    <n v="1"/>
    <n v="2"/>
    <n v="90"/>
    <n v="120"/>
    <n v="80"/>
  </r>
  <r>
    <x v="38"/>
    <n v="19"/>
    <n v="0"/>
    <n v="0"/>
    <n v="72"/>
    <n v="99"/>
    <n v="68"/>
  </r>
  <r>
    <x v="39"/>
    <n v="28"/>
    <n v="1"/>
    <n v="1"/>
    <n v="103"/>
    <n v="136"/>
    <n v="89"/>
  </r>
  <r>
    <x v="40"/>
    <n v="27"/>
    <n v="1"/>
    <n v="2"/>
    <n v="100"/>
    <n v="132"/>
    <n v="87"/>
  </r>
  <r>
    <x v="41"/>
    <n v="24"/>
    <n v="1"/>
    <n v="3"/>
    <n v="90"/>
    <n v="120"/>
    <n v="80"/>
  </r>
  <r>
    <x v="42"/>
    <n v="22"/>
    <n v="1"/>
    <n v="4"/>
    <n v="83"/>
    <n v="111"/>
    <n v="75"/>
  </r>
  <r>
    <x v="43"/>
    <n v="17"/>
    <n v="0"/>
    <n v="0"/>
    <n v="65"/>
    <n v="91"/>
    <n v="63"/>
  </r>
  <r>
    <x v="44"/>
    <n v="18"/>
    <n v="0"/>
    <n v="0"/>
    <n v="69"/>
    <n v="95"/>
    <n v="65"/>
  </r>
  <r>
    <x v="45"/>
    <n v="23"/>
    <n v="1"/>
    <n v="1"/>
    <n v="86"/>
    <n v="115"/>
    <n v="77"/>
  </r>
  <r>
    <x v="46"/>
    <n v="23"/>
    <n v="1"/>
    <n v="2"/>
    <n v="86"/>
    <n v="115"/>
    <n v="77"/>
  </r>
  <r>
    <x v="47"/>
    <n v="19"/>
    <n v="0"/>
    <n v="0"/>
    <n v="72"/>
    <n v="99"/>
    <n v="68"/>
  </r>
  <r>
    <x v="48"/>
    <n v="21"/>
    <n v="1"/>
    <n v="1"/>
    <n v="79"/>
    <n v="107"/>
    <n v="72"/>
  </r>
  <r>
    <x v="49"/>
    <n v="25"/>
    <n v="1"/>
    <n v="2"/>
    <n v="93"/>
    <n v="124"/>
    <n v="82"/>
  </r>
  <r>
    <x v="50"/>
    <n v="28"/>
    <n v="1"/>
    <n v="3"/>
    <n v="103"/>
    <n v="136"/>
    <n v="89"/>
  </r>
  <r>
    <x v="51"/>
    <n v="27"/>
    <n v="1"/>
    <n v="4"/>
    <n v="100"/>
    <n v="132"/>
    <n v="87"/>
  </r>
  <r>
    <x v="52"/>
    <n v="23"/>
    <n v="1"/>
    <n v="5"/>
    <n v="86"/>
    <n v="115"/>
    <n v="77"/>
  </r>
  <r>
    <x v="53"/>
    <n v="26"/>
    <n v="1"/>
    <n v="6"/>
    <n v="96"/>
    <n v="128"/>
    <n v="84"/>
  </r>
  <r>
    <x v="54"/>
    <n v="29"/>
    <n v="1"/>
    <n v="7"/>
    <n v="107"/>
    <n v="140"/>
    <n v="91"/>
  </r>
  <r>
    <x v="55"/>
    <n v="26"/>
    <n v="1"/>
    <n v="8"/>
    <n v="96"/>
    <n v="128"/>
    <n v="84"/>
  </r>
  <r>
    <x v="56"/>
    <n v="27"/>
    <n v="1"/>
    <n v="9"/>
    <n v="100"/>
    <n v="132"/>
    <n v="87"/>
  </r>
  <r>
    <x v="57"/>
    <n v="24"/>
    <n v="1"/>
    <n v="10"/>
    <n v="90"/>
    <n v="120"/>
    <n v="80"/>
  </r>
  <r>
    <x v="58"/>
    <n v="26"/>
    <n v="1"/>
    <n v="11"/>
    <n v="96"/>
    <n v="128"/>
    <n v="84"/>
  </r>
  <r>
    <x v="59"/>
    <n v="25"/>
    <n v="1"/>
    <n v="12"/>
    <n v="93"/>
    <n v="124"/>
    <n v="82"/>
  </r>
  <r>
    <x v="60"/>
    <n v="24"/>
    <n v="1"/>
    <n v="13"/>
    <n v="90"/>
    <n v="120"/>
    <n v="80"/>
  </r>
  <r>
    <x v="61"/>
    <n v="22"/>
    <n v="1"/>
    <n v="14"/>
    <n v="83"/>
    <n v="111"/>
    <n v="75"/>
  </r>
  <r>
    <x v="62"/>
    <n v="19"/>
    <n v="0"/>
    <n v="0"/>
    <n v="72"/>
    <n v="99"/>
    <n v="68"/>
  </r>
  <r>
    <x v="63"/>
    <n v="21"/>
    <n v="1"/>
    <n v="1"/>
    <n v="79"/>
    <n v="107"/>
    <n v="72"/>
  </r>
  <r>
    <x v="64"/>
    <n v="26"/>
    <n v="1"/>
    <n v="2"/>
    <n v="96"/>
    <n v="128"/>
    <n v="84"/>
  </r>
  <r>
    <x v="65"/>
    <n v="19"/>
    <n v="0"/>
    <n v="0"/>
    <n v="72"/>
    <n v="99"/>
    <n v="68"/>
  </r>
  <r>
    <x v="66"/>
    <n v="21"/>
    <n v="1"/>
    <n v="1"/>
    <n v="79"/>
    <n v="107"/>
    <n v="72"/>
  </r>
  <r>
    <x v="67"/>
    <n v="23"/>
    <n v="1"/>
    <n v="2"/>
    <n v="86"/>
    <n v="115"/>
    <n v="77"/>
  </r>
  <r>
    <x v="68"/>
    <n v="27"/>
    <n v="1"/>
    <n v="3"/>
    <n v="100"/>
    <n v="132"/>
    <n v="87"/>
  </r>
  <r>
    <x v="69"/>
    <n v="20"/>
    <n v="0"/>
    <n v="0"/>
    <n v="76"/>
    <n v="103"/>
    <n v="70"/>
  </r>
  <r>
    <x v="70"/>
    <n v="18"/>
    <n v="0"/>
    <n v="0"/>
    <n v="69"/>
    <n v="95"/>
    <n v="65"/>
  </r>
  <r>
    <x v="71"/>
    <n v="17"/>
    <n v="0"/>
    <n v="0"/>
    <n v="65"/>
    <n v="91"/>
    <n v="63"/>
  </r>
  <r>
    <x v="72"/>
    <n v="19"/>
    <n v="0"/>
    <n v="0"/>
    <n v="72"/>
    <n v="99"/>
    <n v="68"/>
  </r>
  <r>
    <x v="73"/>
    <n v="26"/>
    <n v="1"/>
    <n v="1"/>
    <n v="96"/>
    <n v="128"/>
    <n v="84"/>
  </r>
  <r>
    <x v="74"/>
    <n v="21"/>
    <n v="1"/>
    <n v="2"/>
    <n v="79"/>
    <n v="107"/>
    <n v="72"/>
  </r>
  <r>
    <x v="75"/>
    <n v="19"/>
    <n v="0"/>
    <n v="0"/>
    <n v="72"/>
    <n v="99"/>
    <n v="68"/>
  </r>
  <r>
    <x v="76"/>
    <n v="19"/>
    <n v="0"/>
    <n v="0"/>
    <n v="72"/>
    <n v="99"/>
    <n v="68"/>
  </r>
  <r>
    <x v="77"/>
    <n v="21"/>
    <n v="1"/>
    <n v="1"/>
    <n v="79"/>
    <n v="107"/>
    <n v="72"/>
  </r>
  <r>
    <x v="78"/>
    <n v="21"/>
    <n v="1"/>
    <n v="2"/>
    <n v="79"/>
    <n v="107"/>
    <n v="72"/>
  </r>
  <r>
    <x v="79"/>
    <n v="24"/>
    <n v="1"/>
    <n v="3"/>
    <n v="90"/>
    <n v="120"/>
    <n v="80"/>
  </r>
  <r>
    <x v="80"/>
    <n v="26"/>
    <n v="1"/>
    <n v="4"/>
    <n v="96"/>
    <n v="128"/>
    <n v="84"/>
  </r>
  <r>
    <x v="81"/>
    <n v="23"/>
    <n v="1"/>
    <n v="5"/>
    <n v="86"/>
    <n v="115"/>
    <n v="77"/>
  </r>
  <r>
    <x v="82"/>
    <n v="23"/>
    <n v="1"/>
    <n v="6"/>
    <n v="86"/>
    <n v="115"/>
    <n v="77"/>
  </r>
  <r>
    <x v="83"/>
    <n v="24"/>
    <n v="1"/>
    <n v="7"/>
    <n v="90"/>
    <n v="120"/>
    <n v="80"/>
  </r>
  <r>
    <x v="84"/>
    <n v="26"/>
    <n v="1"/>
    <n v="8"/>
    <n v="96"/>
    <n v="128"/>
    <n v="84"/>
  </r>
  <r>
    <x v="85"/>
    <n v="28"/>
    <n v="1"/>
    <n v="9"/>
    <n v="103"/>
    <n v="136"/>
    <n v="89"/>
  </r>
  <r>
    <x v="86"/>
    <n v="32"/>
    <n v="1"/>
    <n v="10"/>
    <n v="117"/>
    <n v="153"/>
    <n v="98"/>
  </r>
  <r>
    <x v="87"/>
    <n v="26"/>
    <n v="1"/>
    <n v="11"/>
    <n v="96"/>
    <n v="128"/>
    <n v="84"/>
  </r>
  <r>
    <x v="88"/>
    <n v="32"/>
    <n v="1"/>
    <n v="12"/>
    <n v="117"/>
    <n v="153"/>
    <n v="98"/>
  </r>
  <r>
    <x v="89"/>
    <n v="23"/>
    <n v="1"/>
    <n v="13"/>
    <n v="86"/>
    <n v="115"/>
    <n v="77"/>
  </r>
  <r>
    <x v="90"/>
    <n v="22"/>
    <n v="1"/>
    <n v="14"/>
    <n v="83"/>
    <n v="111"/>
    <n v="75"/>
  </r>
  <r>
    <x v="91"/>
    <n v="25"/>
    <n v="1"/>
    <n v="15"/>
    <n v="93"/>
    <n v="124"/>
    <n v="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457950-72CA-4F93-912C-D0C6713AA0E1}" name="Tabela przestawna4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D7" firstHeaderRow="0" firstDataRow="1" firstDataCol="1"/>
  <pivotFields count="8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7"/>
    <field x="0"/>
  </rowFields>
  <rowItems count="4"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Kukurydza" fld="6" baseField="0" baseItem="0"/>
    <dataField name="Suma z Lody" fld="5" baseField="0" baseItem="0"/>
    <dataField name="Suma z Hot-dog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96FFBF-394A-45A1-B25D-923BF5B37F72}" autoFormatId="16" applyNumberFormats="0" applyBorderFormats="0" applyFontFormats="0" applyPatternFormats="0" applyAlignmentFormats="0" applyWidthHeightFormats="0">
  <queryTableRefresh nextId="11" unboundColumnsRight="8">
    <queryTableFields count="10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97ADCD-5430-4666-A6F2-E3BD8267DEE3}" name="temperatury" displayName="temperatury" ref="A1:J123" tableType="queryTable" totalsRowShown="0">
  <autoFilter ref="A1:J123" xr:uid="{A797ADCD-5430-4666-A6F2-E3BD8267DEE3}">
    <filterColumn colId="0">
      <filters>
        <dateGroupItem year="2022" month="9" dateTimeGrouping="month"/>
      </filters>
    </filterColumn>
  </autoFilter>
  <tableColumns count="10">
    <tableColumn id="1" xr3:uid="{258856A1-773A-4D49-B48C-D98FB927E840}" uniqueName="1" name="Data" queryTableFieldId="1" dataDxfId="0"/>
    <tableColumn id="2" xr3:uid="{23FFE000-12E3-407B-85F6-83D55933026D}" uniqueName="2" name="Temperatura" queryTableFieldId="2"/>
    <tableColumn id="3" xr3:uid="{B81548A4-BA93-41E0-BE75-40486664C1DD}" uniqueName="3" name="Czy ciepły" queryTableFieldId="3">
      <calculatedColumnFormula>IF(temperatury[[#This Row],[Temperatura]]&gt;20,1,0)</calculatedColumnFormula>
    </tableColumn>
    <tableColumn id="4" xr3:uid="{F368712E-4EE6-45A7-8B63-38D8B35BC763}" uniqueName="4" name="Ciąg" queryTableFieldId="4"/>
    <tableColumn id="5" xr3:uid="{DD674B06-64AC-48E8-B87B-56ACB091B76D}" uniqueName="5" name="Hot-dog" queryTableFieldId="5">
      <calculatedColumnFormula>INT(90*(1+ 1/13 * ((temperatury[[#This Row],[Temperatura]]-24)/2)))</calculatedColumnFormula>
    </tableColumn>
    <tableColumn id="6" xr3:uid="{3F93A965-48A1-41C0-920B-2E2F8BF0820C}" uniqueName="6" name="Lody" queryTableFieldId="6">
      <calculatedColumnFormula>INT(120*(1+ 2/29 * ((temperatury[[#This Row],[Temperatura]]-24)/2)))</calculatedColumnFormula>
    </tableColumn>
    <tableColumn id="7" xr3:uid="{689D8507-698B-4530-B6DB-E901D39425C2}" uniqueName="7" name="Kukurydza" queryTableFieldId="7">
      <calculatedColumnFormula>INT(80*(1+ 1/17 * ((temperatury[[#This Row],[Temperatura]]-24)/2)))</calculatedColumnFormula>
    </tableColumn>
    <tableColumn id="8" xr3:uid="{7E498448-DE79-4C4E-8395-06215A51D6BB}" uniqueName="8" name="Utarg dzienny" queryTableFieldId="8">
      <calculatedColumnFormula>temperatury[[#This Row],[Hot-dog]]*7 + temperatury[[#This Row],[Lody]]*5 +  temperatury[[#This Row],[Kukurydza]]*6</calculatedColumnFormula>
    </tableColumn>
    <tableColumn id="9" xr3:uid="{F77A5A72-7802-4781-B047-A0DA81474364}" uniqueName="9" name="Łącznie" queryTableFieldId="9"/>
    <tableColumn id="10" xr3:uid="{FB074682-FC17-414E-83A1-0B87D1CB98B4}" uniqueName="10" name="Kal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B242-3012-448C-A73D-20AC11E72460}">
  <dimension ref="A1:O123"/>
  <sheetViews>
    <sheetView tabSelected="1" topLeftCell="B1" workbookViewId="0">
      <selection activeCell="O1" sqref="O1"/>
    </sheetView>
  </sheetViews>
  <sheetFormatPr defaultRowHeight="15" x14ac:dyDescent="0.25"/>
  <cols>
    <col min="1" max="1" width="11.140625" bestFit="1" customWidth="1"/>
    <col min="2" max="2" width="14.7109375" bestFit="1" customWidth="1"/>
    <col min="3" max="3" width="12" bestFit="1" customWidth="1"/>
    <col min="5" max="5" width="10.42578125" bestFit="1" customWidth="1"/>
    <col min="6" max="6" width="7.42578125" bestFit="1" customWidth="1"/>
    <col min="7" max="7" width="12.42578125" bestFit="1" customWidth="1"/>
    <col min="8" max="8" width="15.7109375" bestFit="1" customWidth="1"/>
    <col min="9" max="9" width="9.7109375" bestFit="1" customWidth="1"/>
    <col min="10" max="10" width="6" bestFit="1" customWidth="1"/>
    <col min="14" max="14" width="15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22</v>
      </c>
      <c r="I1" t="s">
        <v>23</v>
      </c>
      <c r="J1" t="s">
        <v>25</v>
      </c>
      <c r="N1" t="s">
        <v>30</v>
      </c>
      <c r="O1">
        <v>1.34</v>
      </c>
    </row>
    <row r="2" spans="1:15" hidden="1" x14ac:dyDescent="0.25">
      <c r="A2" s="1">
        <v>44713</v>
      </c>
      <c r="B2">
        <v>24</v>
      </c>
      <c r="C2">
        <f>IF(temperatury[[#This Row],[Temperatura]]&gt;20,1,0)</f>
        <v>1</v>
      </c>
      <c r="D2">
        <v>1</v>
      </c>
      <c r="E2">
        <f>INT(90*(1+ 1/13 * ((temperatury[[#This Row],[Temperatura]]-24)/2)))</f>
        <v>90</v>
      </c>
      <c r="F2">
        <f>INT(120*(1+ 2/29 * ((temperatury[[#This Row],[Temperatura]]-24)/2)))</f>
        <v>120</v>
      </c>
      <c r="G2">
        <f>INT(80*(1+ 1/17 * ((temperatury[[#This Row],[Temperatura]]-24)/2)))</f>
        <v>80</v>
      </c>
      <c r="H2">
        <f>temperatury[[#This Row],[Hot-dog]]*7 + temperatury[[#This Row],[Lody]]*5 +  temperatury[[#This Row],[Kukurydza]]*6</f>
        <v>1710</v>
      </c>
      <c r="I2">
        <f>temperatury[[#This Row],[Hot-dog]]*7 + temperatury[[#This Row],[Lody]]*5 +  temperatury[[#This Row],[Kukurydza]]*6</f>
        <v>1710</v>
      </c>
    </row>
    <row r="3" spans="1:15" hidden="1" x14ac:dyDescent="0.25">
      <c r="A3" s="1">
        <v>44714</v>
      </c>
      <c r="B3">
        <v>25</v>
      </c>
      <c r="C3">
        <f>IF(temperatury[[#This Row],[Temperatura]]&gt;20,1,0)</f>
        <v>1</v>
      </c>
      <c r="D3">
        <f>IF(temperatury[[#This Row],[Czy ciepły]]=1,D2+1,0)</f>
        <v>2</v>
      </c>
      <c r="E3">
        <f>INT(90*(1+ 1/13 * ((temperatury[[#This Row],[Temperatura]]-24)/2)))</f>
        <v>93</v>
      </c>
      <c r="F3">
        <f>INT(120*(1+ 2/29 * ((temperatury[[#This Row],[Temperatura]]-24)/2)))</f>
        <v>124</v>
      </c>
      <c r="G3">
        <f>INT(80*(1+ 1/17 * ((temperatury[[#This Row],[Temperatura]]-24)/2)))</f>
        <v>82</v>
      </c>
      <c r="H3">
        <f>temperatury[[#This Row],[Hot-dog]]*7 + temperatury[[#This Row],[Lody]]*5 +  temperatury[[#This Row],[Kukurydza]]*6</f>
        <v>1763</v>
      </c>
      <c r="I3">
        <f>SUM(temperatury[[#This Row],[Utarg dzienny]]+I2)</f>
        <v>3473</v>
      </c>
    </row>
    <row r="4" spans="1:15" hidden="1" x14ac:dyDescent="0.25">
      <c r="A4" s="1">
        <v>44715</v>
      </c>
      <c r="B4">
        <v>27</v>
      </c>
      <c r="C4">
        <f>IF(temperatury[[#This Row],[Temperatura]]&gt;20,1,0)</f>
        <v>1</v>
      </c>
      <c r="D4">
        <f>IF(temperatury[[#This Row],[Czy ciepły]]=1,D3+1,0)</f>
        <v>3</v>
      </c>
      <c r="E4">
        <f>INT(90*(1+ 1/13 * ((temperatury[[#This Row],[Temperatura]]-24)/2)))</f>
        <v>100</v>
      </c>
      <c r="F4">
        <f>INT(120*(1+ 2/29 * ((temperatury[[#This Row],[Temperatura]]-24)/2)))</f>
        <v>132</v>
      </c>
      <c r="G4">
        <f>INT(80*(1+ 1/17 * ((temperatury[[#This Row],[Temperatura]]-24)/2)))</f>
        <v>87</v>
      </c>
      <c r="H4">
        <f>temperatury[[#This Row],[Hot-dog]]*7 + temperatury[[#This Row],[Lody]]*5 +  temperatury[[#This Row],[Kukurydza]]*6</f>
        <v>1882</v>
      </c>
      <c r="I4">
        <f>SUM(temperatury[[#This Row],[Utarg dzienny]]+I3)</f>
        <v>5355</v>
      </c>
    </row>
    <row r="5" spans="1:15" hidden="1" x14ac:dyDescent="0.25">
      <c r="A5" s="1">
        <v>44716</v>
      </c>
      <c r="B5">
        <v>27</v>
      </c>
      <c r="C5">
        <f>IF(temperatury[[#This Row],[Temperatura]]&gt;20,1,0)</f>
        <v>1</v>
      </c>
      <c r="D5">
        <f>IF(temperatury[[#This Row],[Czy ciepły]]=1,D4+1,0)</f>
        <v>4</v>
      </c>
      <c r="E5">
        <f>INT(90*(1+ 1/13 * ((temperatury[[#This Row],[Temperatura]]-24)/2)))</f>
        <v>100</v>
      </c>
      <c r="F5">
        <f>INT(120*(1+ 2/29 * ((temperatury[[#This Row],[Temperatura]]-24)/2)))</f>
        <v>132</v>
      </c>
      <c r="G5">
        <f>INT(80*(1+ 1/17 * ((temperatury[[#This Row],[Temperatura]]-24)/2)))</f>
        <v>87</v>
      </c>
      <c r="H5">
        <f>temperatury[[#This Row],[Hot-dog]]*7 + temperatury[[#This Row],[Lody]]*5 +  temperatury[[#This Row],[Kukurydza]]*6</f>
        <v>1882</v>
      </c>
      <c r="I5">
        <f>SUM(temperatury[[#This Row],[Utarg dzienny]]+I4)</f>
        <v>7237</v>
      </c>
    </row>
    <row r="6" spans="1:15" hidden="1" x14ac:dyDescent="0.25">
      <c r="A6" s="1">
        <v>44717</v>
      </c>
      <c r="B6">
        <v>27</v>
      </c>
      <c r="C6">
        <f>IF(temperatury[[#This Row],[Temperatura]]&gt;20,1,0)</f>
        <v>1</v>
      </c>
      <c r="D6">
        <f>IF(temperatury[[#This Row],[Czy ciepły]]=1,D5+1,0)</f>
        <v>5</v>
      </c>
      <c r="E6">
        <f>INT(90*(1+ 1/13 * ((temperatury[[#This Row],[Temperatura]]-24)/2)))</f>
        <v>100</v>
      </c>
      <c r="F6">
        <f>INT(120*(1+ 2/29 * ((temperatury[[#This Row],[Temperatura]]-24)/2)))</f>
        <v>132</v>
      </c>
      <c r="G6">
        <f>INT(80*(1+ 1/17 * ((temperatury[[#This Row],[Temperatura]]-24)/2)))</f>
        <v>87</v>
      </c>
      <c r="H6">
        <f>temperatury[[#This Row],[Hot-dog]]*7 + temperatury[[#This Row],[Lody]]*5 +  temperatury[[#This Row],[Kukurydza]]*6</f>
        <v>1882</v>
      </c>
      <c r="I6">
        <f>SUM(temperatury[[#This Row],[Utarg dzienny]]+I5)</f>
        <v>9119</v>
      </c>
    </row>
    <row r="7" spans="1:15" hidden="1" x14ac:dyDescent="0.25">
      <c r="A7" s="1">
        <v>44718</v>
      </c>
      <c r="B7">
        <v>22</v>
      </c>
      <c r="C7">
        <f>IF(temperatury[[#This Row],[Temperatura]]&gt;20,1,0)</f>
        <v>1</v>
      </c>
      <c r="D7">
        <f>IF(temperatury[[#This Row],[Czy ciepły]]=1,D6+1,0)</f>
        <v>6</v>
      </c>
      <c r="E7">
        <f>INT(90*(1+ 1/13 * ((temperatury[[#This Row],[Temperatura]]-24)/2)))</f>
        <v>83</v>
      </c>
      <c r="F7">
        <f>INT(120*(1+ 2/29 * ((temperatury[[#This Row],[Temperatura]]-24)/2)))</f>
        <v>111</v>
      </c>
      <c r="G7">
        <f>INT(80*(1+ 1/17 * ((temperatury[[#This Row],[Temperatura]]-24)/2)))</f>
        <v>75</v>
      </c>
      <c r="H7">
        <f>temperatury[[#This Row],[Hot-dog]]*7 + temperatury[[#This Row],[Lody]]*5 +  temperatury[[#This Row],[Kukurydza]]*6</f>
        <v>1586</v>
      </c>
      <c r="I7">
        <f>SUM(temperatury[[#This Row],[Utarg dzienny]]+I6)</f>
        <v>10705</v>
      </c>
    </row>
    <row r="8" spans="1:15" hidden="1" x14ac:dyDescent="0.25">
      <c r="A8" s="1">
        <v>44719</v>
      </c>
      <c r="B8">
        <v>25</v>
      </c>
      <c r="C8">
        <f>IF(temperatury[[#This Row],[Temperatura]]&gt;20,1,0)</f>
        <v>1</v>
      </c>
      <c r="D8">
        <f>IF(temperatury[[#This Row],[Czy ciepły]]=1,D7+1,0)</f>
        <v>7</v>
      </c>
      <c r="E8">
        <f>INT(90*(1+ 1/13 * ((temperatury[[#This Row],[Temperatura]]-24)/2)))</f>
        <v>93</v>
      </c>
      <c r="F8">
        <f>INT(120*(1+ 2/29 * ((temperatury[[#This Row],[Temperatura]]-24)/2)))</f>
        <v>124</v>
      </c>
      <c r="G8">
        <f>INT(80*(1+ 1/17 * ((temperatury[[#This Row],[Temperatura]]-24)/2)))</f>
        <v>82</v>
      </c>
      <c r="H8">
        <f>temperatury[[#This Row],[Hot-dog]]*7 + temperatury[[#This Row],[Lody]]*5 +  temperatury[[#This Row],[Kukurydza]]*6</f>
        <v>1763</v>
      </c>
      <c r="I8">
        <f>SUM(temperatury[[#This Row],[Utarg dzienny]]+I7)</f>
        <v>12468</v>
      </c>
    </row>
    <row r="9" spans="1:15" hidden="1" x14ac:dyDescent="0.25">
      <c r="A9" s="1">
        <v>44720</v>
      </c>
      <c r="B9">
        <v>25</v>
      </c>
      <c r="C9">
        <f>IF(temperatury[[#This Row],[Temperatura]]&gt;20,1,0)</f>
        <v>1</v>
      </c>
      <c r="D9">
        <f>IF(temperatury[[#This Row],[Czy ciepły]]=1,D8+1,0)</f>
        <v>8</v>
      </c>
      <c r="E9">
        <f>INT(90*(1+ 1/13 * ((temperatury[[#This Row],[Temperatura]]-24)/2)))</f>
        <v>93</v>
      </c>
      <c r="F9">
        <f>INT(120*(1+ 2/29 * ((temperatury[[#This Row],[Temperatura]]-24)/2)))</f>
        <v>124</v>
      </c>
      <c r="G9">
        <f>INT(80*(1+ 1/17 * ((temperatury[[#This Row],[Temperatura]]-24)/2)))</f>
        <v>82</v>
      </c>
      <c r="H9">
        <f>temperatury[[#This Row],[Hot-dog]]*7 + temperatury[[#This Row],[Lody]]*5 +  temperatury[[#This Row],[Kukurydza]]*6</f>
        <v>1763</v>
      </c>
      <c r="I9">
        <f>SUM(temperatury[[#This Row],[Utarg dzienny]]+I8)</f>
        <v>14231</v>
      </c>
    </row>
    <row r="10" spans="1:15" hidden="1" x14ac:dyDescent="0.25">
      <c r="A10" s="1">
        <v>44721</v>
      </c>
      <c r="B10">
        <v>21</v>
      </c>
      <c r="C10">
        <f>IF(temperatury[[#This Row],[Temperatura]]&gt;20,1,0)</f>
        <v>1</v>
      </c>
      <c r="D10">
        <f>IF(temperatury[[#This Row],[Czy ciepły]]=1,D9+1,0)</f>
        <v>9</v>
      </c>
      <c r="E10">
        <f>INT(90*(1+ 1/13 * ((temperatury[[#This Row],[Temperatura]]-24)/2)))</f>
        <v>79</v>
      </c>
      <c r="F10">
        <f>INT(120*(1+ 2/29 * ((temperatury[[#This Row],[Temperatura]]-24)/2)))</f>
        <v>107</v>
      </c>
      <c r="G10">
        <f>INT(80*(1+ 1/17 * ((temperatury[[#This Row],[Temperatura]]-24)/2)))</f>
        <v>72</v>
      </c>
      <c r="H10">
        <f>temperatury[[#This Row],[Hot-dog]]*7 + temperatury[[#This Row],[Lody]]*5 +  temperatury[[#This Row],[Kukurydza]]*6</f>
        <v>1520</v>
      </c>
      <c r="I10">
        <f>SUM(temperatury[[#This Row],[Utarg dzienny]]+I9)</f>
        <v>15751</v>
      </c>
    </row>
    <row r="11" spans="1:15" hidden="1" x14ac:dyDescent="0.25">
      <c r="A11" s="1">
        <v>44722</v>
      </c>
      <c r="B11">
        <v>21</v>
      </c>
      <c r="C11">
        <f>IF(temperatury[[#This Row],[Temperatura]]&gt;20,1,0)</f>
        <v>1</v>
      </c>
      <c r="D11">
        <f>IF(temperatury[[#This Row],[Czy ciepły]]=1,D10+1,0)</f>
        <v>10</v>
      </c>
      <c r="E11">
        <f>INT(90*(1+ 1/13 * ((temperatury[[#This Row],[Temperatura]]-24)/2)))</f>
        <v>79</v>
      </c>
      <c r="F11">
        <f>INT(120*(1+ 2/29 * ((temperatury[[#This Row],[Temperatura]]-24)/2)))</f>
        <v>107</v>
      </c>
      <c r="G11">
        <f>INT(80*(1+ 1/17 * ((temperatury[[#This Row],[Temperatura]]-24)/2)))</f>
        <v>72</v>
      </c>
      <c r="H11">
        <f>temperatury[[#This Row],[Hot-dog]]*7 + temperatury[[#This Row],[Lody]]*5 +  temperatury[[#This Row],[Kukurydza]]*6</f>
        <v>1520</v>
      </c>
      <c r="I11">
        <f>SUM(temperatury[[#This Row],[Utarg dzienny]]+I10)</f>
        <v>17271</v>
      </c>
    </row>
    <row r="12" spans="1:15" hidden="1" x14ac:dyDescent="0.25">
      <c r="A12" s="1">
        <v>44723</v>
      </c>
      <c r="B12">
        <v>19</v>
      </c>
      <c r="C12">
        <f>IF(temperatury[[#This Row],[Temperatura]]&gt;20,1,0)</f>
        <v>0</v>
      </c>
      <c r="D12">
        <f>IF(temperatury[[#This Row],[Czy ciepły]]=1,D11+1,0)</f>
        <v>0</v>
      </c>
      <c r="E12">
        <f>INT(90*(1+ 1/13 * ((temperatury[[#This Row],[Temperatura]]-24)/2)))</f>
        <v>72</v>
      </c>
      <c r="F12">
        <f>INT(120*(1+ 2/29 * ((temperatury[[#This Row],[Temperatura]]-24)/2)))</f>
        <v>99</v>
      </c>
      <c r="G12">
        <f>INT(80*(1+ 1/17 * ((temperatury[[#This Row],[Temperatura]]-24)/2)))</f>
        <v>68</v>
      </c>
      <c r="H12">
        <f>temperatury[[#This Row],[Hot-dog]]*7 + temperatury[[#This Row],[Lody]]*5 +  temperatury[[#This Row],[Kukurydza]]*6</f>
        <v>1407</v>
      </c>
      <c r="I12">
        <f>SUM(temperatury[[#This Row],[Utarg dzienny]]+I11)</f>
        <v>18678</v>
      </c>
    </row>
    <row r="13" spans="1:15" hidden="1" x14ac:dyDescent="0.25">
      <c r="A13" s="1">
        <v>44724</v>
      </c>
      <c r="B13">
        <v>19</v>
      </c>
      <c r="C13">
        <f>IF(temperatury[[#This Row],[Temperatura]]&gt;20,1,0)</f>
        <v>0</v>
      </c>
      <c r="D13">
        <f>IF(temperatury[[#This Row],[Czy ciepły]]=1,D12+1,0)</f>
        <v>0</v>
      </c>
      <c r="E13">
        <f>INT(90*(1+ 1/13 * ((temperatury[[#This Row],[Temperatura]]-24)/2)))</f>
        <v>72</v>
      </c>
      <c r="F13">
        <f>INT(120*(1+ 2/29 * ((temperatury[[#This Row],[Temperatura]]-24)/2)))</f>
        <v>99</v>
      </c>
      <c r="G13">
        <f>INT(80*(1+ 1/17 * ((temperatury[[#This Row],[Temperatura]]-24)/2)))</f>
        <v>68</v>
      </c>
      <c r="H13">
        <f>temperatury[[#This Row],[Hot-dog]]*7 + temperatury[[#This Row],[Lody]]*5 +  temperatury[[#This Row],[Kukurydza]]*6</f>
        <v>1407</v>
      </c>
      <c r="I13">
        <f>SUM(temperatury[[#This Row],[Utarg dzienny]]+I12)</f>
        <v>20085</v>
      </c>
    </row>
    <row r="14" spans="1:15" hidden="1" x14ac:dyDescent="0.25">
      <c r="A14" s="1">
        <v>44725</v>
      </c>
      <c r="B14">
        <v>15</v>
      </c>
      <c r="C14">
        <f>IF(temperatury[[#This Row],[Temperatura]]&gt;20,1,0)</f>
        <v>0</v>
      </c>
      <c r="D14">
        <f>IF(temperatury[[#This Row],[Czy ciepły]]=1,D13+1,0)</f>
        <v>0</v>
      </c>
      <c r="E14">
        <f>INT(90*(1+ 1/13 * ((temperatury[[#This Row],[Temperatura]]-24)/2)))</f>
        <v>58</v>
      </c>
      <c r="F14">
        <f>INT(120*(1+ 2/29 * ((temperatury[[#This Row],[Temperatura]]-24)/2)))</f>
        <v>82</v>
      </c>
      <c r="G14">
        <f>INT(80*(1+ 1/17 * ((temperatury[[#This Row],[Temperatura]]-24)/2)))</f>
        <v>58</v>
      </c>
      <c r="H14">
        <f>temperatury[[#This Row],[Hot-dog]]*7 + temperatury[[#This Row],[Lody]]*5 +  temperatury[[#This Row],[Kukurydza]]*6</f>
        <v>1164</v>
      </c>
      <c r="I14">
        <f>SUM(temperatury[[#This Row],[Utarg dzienny]]+I13)</f>
        <v>21249</v>
      </c>
    </row>
    <row r="15" spans="1:15" hidden="1" x14ac:dyDescent="0.25">
      <c r="A15" s="1">
        <v>44726</v>
      </c>
      <c r="B15">
        <v>21</v>
      </c>
      <c r="C15">
        <f>IF(temperatury[[#This Row],[Temperatura]]&gt;20,1,0)</f>
        <v>1</v>
      </c>
      <c r="D15">
        <f>IF(temperatury[[#This Row],[Czy ciepły]]=1,D14+1,0)</f>
        <v>1</v>
      </c>
      <c r="E15">
        <f>INT(90*(1+ 1/13 * ((temperatury[[#This Row],[Temperatura]]-24)/2)))</f>
        <v>79</v>
      </c>
      <c r="F15">
        <f>INT(120*(1+ 2/29 * ((temperatury[[#This Row],[Temperatura]]-24)/2)))</f>
        <v>107</v>
      </c>
      <c r="G15">
        <f>INT(80*(1+ 1/17 * ((temperatury[[#This Row],[Temperatura]]-24)/2)))</f>
        <v>72</v>
      </c>
      <c r="H15">
        <f>temperatury[[#This Row],[Hot-dog]]*7 + temperatury[[#This Row],[Lody]]*5 +  temperatury[[#This Row],[Kukurydza]]*6</f>
        <v>1520</v>
      </c>
      <c r="I15">
        <f>SUM(temperatury[[#This Row],[Utarg dzienny]]+I14)</f>
        <v>22769</v>
      </c>
    </row>
    <row r="16" spans="1:15" hidden="1" x14ac:dyDescent="0.25">
      <c r="A16" s="1">
        <v>44727</v>
      </c>
      <c r="B16">
        <v>23</v>
      </c>
      <c r="C16">
        <f>IF(temperatury[[#This Row],[Temperatura]]&gt;20,1,0)</f>
        <v>1</v>
      </c>
      <c r="D16">
        <f>IF(temperatury[[#This Row],[Czy ciepły]]=1,D15+1,0)</f>
        <v>2</v>
      </c>
      <c r="E16">
        <f>INT(90*(1+ 1/13 * ((temperatury[[#This Row],[Temperatura]]-24)/2)))</f>
        <v>86</v>
      </c>
      <c r="F16">
        <f>INT(120*(1+ 2/29 * ((temperatury[[#This Row],[Temperatura]]-24)/2)))</f>
        <v>115</v>
      </c>
      <c r="G16">
        <f>INT(80*(1+ 1/17 * ((temperatury[[#This Row],[Temperatura]]-24)/2)))</f>
        <v>77</v>
      </c>
      <c r="H16">
        <f>temperatury[[#This Row],[Hot-dog]]*7 + temperatury[[#This Row],[Lody]]*5 +  temperatury[[#This Row],[Kukurydza]]*6</f>
        <v>1639</v>
      </c>
      <c r="I16">
        <f>SUM(temperatury[[#This Row],[Utarg dzienny]]+I15)</f>
        <v>24408</v>
      </c>
    </row>
    <row r="17" spans="1:9" hidden="1" x14ac:dyDescent="0.25">
      <c r="A17" s="1">
        <v>44728</v>
      </c>
      <c r="B17">
        <v>23</v>
      </c>
      <c r="C17">
        <f>IF(temperatury[[#This Row],[Temperatura]]&gt;20,1,0)</f>
        <v>1</v>
      </c>
      <c r="D17">
        <f>IF(temperatury[[#This Row],[Czy ciepły]]=1,D16+1,0)</f>
        <v>3</v>
      </c>
      <c r="E17">
        <f>INT(90*(1+ 1/13 * ((temperatury[[#This Row],[Temperatura]]-24)/2)))</f>
        <v>86</v>
      </c>
      <c r="F17">
        <f>INT(120*(1+ 2/29 * ((temperatury[[#This Row],[Temperatura]]-24)/2)))</f>
        <v>115</v>
      </c>
      <c r="G17">
        <f>INT(80*(1+ 1/17 * ((temperatury[[#This Row],[Temperatura]]-24)/2)))</f>
        <v>77</v>
      </c>
      <c r="H17">
        <f>temperatury[[#This Row],[Hot-dog]]*7 + temperatury[[#This Row],[Lody]]*5 +  temperatury[[#This Row],[Kukurydza]]*6</f>
        <v>1639</v>
      </c>
      <c r="I17">
        <f>SUM(temperatury[[#This Row],[Utarg dzienny]]+I16)</f>
        <v>26047</v>
      </c>
    </row>
    <row r="18" spans="1:9" hidden="1" x14ac:dyDescent="0.25">
      <c r="A18" s="1">
        <v>44729</v>
      </c>
      <c r="B18">
        <v>16</v>
      </c>
      <c r="C18">
        <f>IF(temperatury[[#This Row],[Temperatura]]&gt;20,1,0)</f>
        <v>0</v>
      </c>
      <c r="D18">
        <f>IF(temperatury[[#This Row],[Czy ciepły]]=1,D17+1,0)</f>
        <v>0</v>
      </c>
      <c r="E18">
        <f>INT(90*(1+ 1/13 * ((temperatury[[#This Row],[Temperatura]]-24)/2)))</f>
        <v>62</v>
      </c>
      <c r="F18">
        <f>INT(120*(1+ 2/29 * ((temperatury[[#This Row],[Temperatura]]-24)/2)))</f>
        <v>86</v>
      </c>
      <c r="G18">
        <f>INT(80*(1+ 1/17 * ((temperatury[[#This Row],[Temperatura]]-24)/2)))</f>
        <v>61</v>
      </c>
      <c r="H18">
        <f>temperatury[[#This Row],[Hot-dog]]*7 + temperatury[[#This Row],[Lody]]*5 +  temperatury[[#This Row],[Kukurydza]]*6</f>
        <v>1230</v>
      </c>
      <c r="I18">
        <f>SUM(temperatury[[#This Row],[Utarg dzienny]]+I17)</f>
        <v>27277</v>
      </c>
    </row>
    <row r="19" spans="1:9" hidden="1" x14ac:dyDescent="0.25">
      <c r="A19" s="1">
        <v>44730</v>
      </c>
      <c r="B19">
        <v>21</v>
      </c>
      <c r="C19">
        <f>IF(temperatury[[#This Row],[Temperatura]]&gt;20,1,0)</f>
        <v>1</v>
      </c>
      <c r="D19">
        <f>IF(temperatury[[#This Row],[Czy ciepły]]=1,D18+1,0)</f>
        <v>1</v>
      </c>
      <c r="E19">
        <f>INT(90*(1+ 1/13 * ((temperatury[[#This Row],[Temperatura]]-24)/2)))</f>
        <v>79</v>
      </c>
      <c r="F19">
        <f>INT(120*(1+ 2/29 * ((temperatury[[#This Row],[Temperatura]]-24)/2)))</f>
        <v>107</v>
      </c>
      <c r="G19">
        <f>INT(80*(1+ 1/17 * ((temperatury[[#This Row],[Temperatura]]-24)/2)))</f>
        <v>72</v>
      </c>
      <c r="H19">
        <f>temperatury[[#This Row],[Hot-dog]]*7 + temperatury[[#This Row],[Lody]]*5 +  temperatury[[#This Row],[Kukurydza]]*6</f>
        <v>1520</v>
      </c>
      <c r="I19">
        <f>SUM(temperatury[[#This Row],[Utarg dzienny]]+I18)</f>
        <v>28797</v>
      </c>
    </row>
    <row r="20" spans="1:9" hidden="1" x14ac:dyDescent="0.25">
      <c r="A20" s="1">
        <v>44731</v>
      </c>
      <c r="B20">
        <v>22</v>
      </c>
      <c r="C20">
        <f>IF(temperatury[[#This Row],[Temperatura]]&gt;20,1,0)</f>
        <v>1</v>
      </c>
      <c r="D20">
        <f>IF(temperatury[[#This Row],[Czy ciepły]]=1,D19+1,0)</f>
        <v>2</v>
      </c>
      <c r="E20">
        <f>INT(90*(1+ 1/13 * ((temperatury[[#This Row],[Temperatura]]-24)/2)))</f>
        <v>83</v>
      </c>
      <c r="F20">
        <f>INT(120*(1+ 2/29 * ((temperatury[[#This Row],[Temperatura]]-24)/2)))</f>
        <v>111</v>
      </c>
      <c r="G20">
        <f>INT(80*(1+ 1/17 * ((temperatury[[#This Row],[Temperatura]]-24)/2)))</f>
        <v>75</v>
      </c>
      <c r="H20">
        <f>temperatury[[#This Row],[Hot-dog]]*7 + temperatury[[#This Row],[Lody]]*5 +  temperatury[[#This Row],[Kukurydza]]*6</f>
        <v>1586</v>
      </c>
      <c r="I20">
        <f>SUM(temperatury[[#This Row],[Utarg dzienny]]+I19)</f>
        <v>30383</v>
      </c>
    </row>
    <row r="21" spans="1:9" hidden="1" x14ac:dyDescent="0.25">
      <c r="A21" s="1">
        <v>44732</v>
      </c>
      <c r="B21">
        <v>22</v>
      </c>
      <c r="C21">
        <f>IF(temperatury[[#This Row],[Temperatura]]&gt;20,1,0)</f>
        <v>1</v>
      </c>
      <c r="D21">
        <f>IF(temperatury[[#This Row],[Czy ciepły]]=1,D20+1,0)</f>
        <v>3</v>
      </c>
      <c r="E21">
        <f>INT(90*(1+ 1/13 * ((temperatury[[#This Row],[Temperatura]]-24)/2)))</f>
        <v>83</v>
      </c>
      <c r="F21">
        <f>INT(120*(1+ 2/29 * ((temperatury[[#This Row],[Temperatura]]-24)/2)))</f>
        <v>111</v>
      </c>
      <c r="G21">
        <f>INT(80*(1+ 1/17 * ((temperatury[[#This Row],[Temperatura]]-24)/2)))</f>
        <v>75</v>
      </c>
      <c r="H21">
        <f>temperatury[[#This Row],[Hot-dog]]*7 + temperatury[[#This Row],[Lody]]*5 +  temperatury[[#This Row],[Kukurydza]]*6</f>
        <v>1586</v>
      </c>
      <c r="I21">
        <f>SUM(temperatury[[#This Row],[Utarg dzienny]]+I20)</f>
        <v>31969</v>
      </c>
    </row>
    <row r="22" spans="1:9" hidden="1" x14ac:dyDescent="0.25">
      <c r="A22" s="1">
        <v>44733</v>
      </c>
      <c r="B22">
        <v>22</v>
      </c>
      <c r="C22">
        <f>IF(temperatury[[#This Row],[Temperatura]]&gt;20,1,0)</f>
        <v>1</v>
      </c>
      <c r="D22">
        <f>IF(temperatury[[#This Row],[Czy ciepły]]=1,D21+1,0)</f>
        <v>4</v>
      </c>
      <c r="E22">
        <f>INT(90*(1+ 1/13 * ((temperatury[[#This Row],[Temperatura]]-24)/2)))</f>
        <v>83</v>
      </c>
      <c r="F22">
        <f>INT(120*(1+ 2/29 * ((temperatury[[#This Row],[Temperatura]]-24)/2)))</f>
        <v>111</v>
      </c>
      <c r="G22">
        <f>INT(80*(1+ 1/17 * ((temperatury[[#This Row],[Temperatura]]-24)/2)))</f>
        <v>75</v>
      </c>
      <c r="H22">
        <f>temperatury[[#This Row],[Hot-dog]]*7 + temperatury[[#This Row],[Lody]]*5 +  temperatury[[#This Row],[Kukurydza]]*6</f>
        <v>1586</v>
      </c>
      <c r="I22">
        <f>SUM(temperatury[[#This Row],[Utarg dzienny]]+I21)</f>
        <v>33555</v>
      </c>
    </row>
    <row r="23" spans="1:9" hidden="1" x14ac:dyDescent="0.25">
      <c r="A23" s="1">
        <v>44734</v>
      </c>
      <c r="B23">
        <v>28</v>
      </c>
      <c r="C23">
        <f>IF(temperatury[[#This Row],[Temperatura]]&gt;20,1,0)</f>
        <v>1</v>
      </c>
      <c r="D23">
        <f>IF(temperatury[[#This Row],[Czy ciepły]]=1,D22+1,0)</f>
        <v>5</v>
      </c>
      <c r="E23">
        <f>INT(90*(1+ 1/13 * ((temperatury[[#This Row],[Temperatura]]-24)/2)))</f>
        <v>103</v>
      </c>
      <c r="F23">
        <f>INT(120*(1+ 2/29 * ((temperatury[[#This Row],[Temperatura]]-24)/2)))</f>
        <v>136</v>
      </c>
      <c r="G23">
        <f>INT(80*(1+ 1/17 * ((temperatury[[#This Row],[Temperatura]]-24)/2)))</f>
        <v>89</v>
      </c>
      <c r="H23">
        <f>temperatury[[#This Row],[Hot-dog]]*7 + temperatury[[#This Row],[Lody]]*5 +  temperatury[[#This Row],[Kukurydza]]*6</f>
        <v>1935</v>
      </c>
      <c r="I23">
        <f>SUM(temperatury[[#This Row],[Utarg dzienny]]+I22)</f>
        <v>35490</v>
      </c>
    </row>
    <row r="24" spans="1:9" hidden="1" x14ac:dyDescent="0.25">
      <c r="A24" s="1">
        <v>44735</v>
      </c>
      <c r="B24">
        <v>31</v>
      </c>
      <c r="C24">
        <f>IF(temperatury[[#This Row],[Temperatura]]&gt;20,1,0)</f>
        <v>1</v>
      </c>
      <c r="D24">
        <f>IF(temperatury[[#This Row],[Czy ciepły]]=1,D23+1,0)</f>
        <v>6</v>
      </c>
      <c r="E24">
        <f>INT(90*(1+ 1/13 * ((temperatury[[#This Row],[Temperatura]]-24)/2)))</f>
        <v>114</v>
      </c>
      <c r="F24">
        <f>INT(120*(1+ 2/29 * ((temperatury[[#This Row],[Temperatura]]-24)/2)))</f>
        <v>148</v>
      </c>
      <c r="G24">
        <f>INT(80*(1+ 1/17 * ((temperatury[[#This Row],[Temperatura]]-24)/2)))</f>
        <v>96</v>
      </c>
      <c r="H24">
        <f>temperatury[[#This Row],[Hot-dog]]*7 + temperatury[[#This Row],[Lody]]*5 +  temperatury[[#This Row],[Kukurydza]]*6</f>
        <v>2114</v>
      </c>
      <c r="I24">
        <f>SUM(temperatury[[#This Row],[Utarg dzienny]]+I23)</f>
        <v>37604</v>
      </c>
    </row>
    <row r="25" spans="1:9" hidden="1" x14ac:dyDescent="0.25">
      <c r="A25" s="1">
        <v>44736</v>
      </c>
      <c r="B25">
        <v>33</v>
      </c>
      <c r="C25">
        <f>IF(temperatury[[#This Row],[Temperatura]]&gt;20,1,0)</f>
        <v>1</v>
      </c>
      <c r="D25">
        <f>IF(temperatury[[#This Row],[Czy ciepły]]=1,D24+1,0)</f>
        <v>7</v>
      </c>
      <c r="E25">
        <f>INT(90*(1+ 1/13 * ((temperatury[[#This Row],[Temperatura]]-24)/2)))</f>
        <v>121</v>
      </c>
      <c r="F25">
        <f>INT(120*(1+ 2/29 * ((temperatury[[#This Row],[Temperatura]]-24)/2)))</f>
        <v>157</v>
      </c>
      <c r="G25">
        <f>INT(80*(1+ 1/17 * ((temperatury[[#This Row],[Temperatura]]-24)/2)))</f>
        <v>101</v>
      </c>
      <c r="H25">
        <f>temperatury[[#This Row],[Hot-dog]]*7 + temperatury[[#This Row],[Lody]]*5 +  temperatury[[#This Row],[Kukurydza]]*6</f>
        <v>2238</v>
      </c>
      <c r="I25">
        <f>SUM(temperatury[[#This Row],[Utarg dzienny]]+I24)</f>
        <v>39842</v>
      </c>
    </row>
    <row r="26" spans="1:9" hidden="1" x14ac:dyDescent="0.25">
      <c r="A26" s="1">
        <v>44737</v>
      </c>
      <c r="B26">
        <v>33</v>
      </c>
      <c r="C26">
        <f>IF(temperatury[[#This Row],[Temperatura]]&gt;20,1,0)</f>
        <v>1</v>
      </c>
      <c r="D26">
        <f>IF(temperatury[[#This Row],[Czy ciepły]]=1,D25+1,0)</f>
        <v>8</v>
      </c>
      <c r="E26">
        <f>INT(90*(1+ 1/13 * ((temperatury[[#This Row],[Temperatura]]-24)/2)))</f>
        <v>121</v>
      </c>
      <c r="F26">
        <f>INT(120*(1+ 2/29 * ((temperatury[[#This Row],[Temperatura]]-24)/2)))</f>
        <v>157</v>
      </c>
      <c r="G26">
        <f>INT(80*(1+ 1/17 * ((temperatury[[#This Row],[Temperatura]]-24)/2)))</f>
        <v>101</v>
      </c>
      <c r="H26">
        <f>temperatury[[#This Row],[Hot-dog]]*7 + temperatury[[#This Row],[Lody]]*5 +  temperatury[[#This Row],[Kukurydza]]*6</f>
        <v>2238</v>
      </c>
      <c r="I26">
        <f>SUM(temperatury[[#This Row],[Utarg dzienny]]+I25)</f>
        <v>42080</v>
      </c>
    </row>
    <row r="27" spans="1:9" hidden="1" x14ac:dyDescent="0.25">
      <c r="A27" s="1">
        <v>44738</v>
      </c>
      <c r="B27">
        <v>23</v>
      </c>
      <c r="C27">
        <f>IF(temperatury[[#This Row],[Temperatura]]&gt;20,1,0)</f>
        <v>1</v>
      </c>
      <c r="D27">
        <f>IF(temperatury[[#This Row],[Czy ciepły]]=1,D26+1,0)</f>
        <v>9</v>
      </c>
      <c r="E27">
        <f>INT(90*(1+ 1/13 * ((temperatury[[#This Row],[Temperatura]]-24)/2)))</f>
        <v>86</v>
      </c>
      <c r="F27">
        <f>INT(120*(1+ 2/29 * ((temperatury[[#This Row],[Temperatura]]-24)/2)))</f>
        <v>115</v>
      </c>
      <c r="G27">
        <f>INT(80*(1+ 1/17 * ((temperatury[[#This Row],[Temperatura]]-24)/2)))</f>
        <v>77</v>
      </c>
      <c r="H27">
        <f>temperatury[[#This Row],[Hot-dog]]*7 + temperatury[[#This Row],[Lody]]*5 +  temperatury[[#This Row],[Kukurydza]]*6</f>
        <v>1639</v>
      </c>
      <c r="I27">
        <f>SUM(temperatury[[#This Row],[Utarg dzienny]]+I26)</f>
        <v>43719</v>
      </c>
    </row>
    <row r="28" spans="1:9" hidden="1" x14ac:dyDescent="0.25">
      <c r="A28" s="1">
        <v>44739</v>
      </c>
      <c r="B28">
        <v>23</v>
      </c>
      <c r="C28">
        <f>IF(temperatury[[#This Row],[Temperatura]]&gt;20,1,0)</f>
        <v>1</v>
      </c>
      <c r="D28">
        <f>IF(temperatury[[#This Row],[Czy ciepły]]=1,D27+1,0)</f>
        <v>10</v>
      </c>
      <c r="E28">
        <f>INT(90*(1+ 1/13 * ((temperatury[[#This Row],[Temperatura]]-24)/2)))</f>
        <v>86</v>
      </c>
      <c r="F28">
        <f>INT(120*(1+ 2/29 * ((temperatury[[#This Row],[Temperatura]]-24)/2)))</f>
        <v>115</v>
      </c>
      <c r="G28">
        <f>INT(80*(1+ 1/17 * ((temperatury[[#This Row],[Temperatura]]-24)/2)))</f>
        <v>77</v>
      </c>
      <c r="H28">
        <f>temperatury[[#This Row],[Hot-dog]]*7 + temperatury[[#This Row],[Lody]]*5 +  temperatury[[#This Row],[Kukurydza]]*6</f>
        <v>1639</v>
      </c>
      <c r="I28">
        <f>SUM(temperatury[[#This Row],[Utarg dzienny]]+I27)</f>
        <v>45358</v>
      </c>
    </row>
    <row r="29" spans="1:9" hidden="1" x14ac:dyDescent="0.25">
      <c r="A29" s="1">
        <v>44740</v>
      </c>
      <c r="B29">
        <v>19</v>
      </c>
      <c r="C29">
        <f>IF(temperatury[[#This Row],[Temperatura]]&gt;20,1,0)</f>
        <v>0</v>
      </c>
      <c r="D29">
        <f>IF(temperatury[[#This Row],[Czy ciepły]]=1,D28+1,0)</f>
        <v>0</v>
      </c>
      <c r="E29">
        <f>INT(90*(1+ 1/13 * ((temperatury[[#This Row],[Temperatura]]-24)/2)))</f>
        <v>72</v>
      </c>
      <c r="F29">
        <f>INT(120*(1+ 2/29 * ((temperatury[[#This Row],[Temperatura]]-24)/2)))</f>
        <v>99</v>
      </c>
      <c r="G29">
        <f>INT(80*(1+ 1/17 * ((temperatury[[#This Row],[Temperatura]]-24)/2)))</f>
        <v>68</v>
      </c>
      <c r="H29">
        <f>temperatury[[#This Row],[Hot-dog]]*7 + temperatury[[#This Row],[Lody]]*5 +  temperatury[[#This Row],[Kukurydza]]*6</f>
        <v>1407</v>
      </c>
      <c r="I29">
        <f>SUM(temperatury[[#This Row],[Utarg dzienny]]+I28)</f>
        <v>46765</v>
      </c>
    </row>
    <row r="30" spans="1:9" hidden="1" x14ac:dyDescent="0.25">
      <c r="A30" s="1">
        <v>44741</v>
      </c>
      <c r="B30">
        <v>24</v>
      </c>
      <c r="C30">
        <f>IF(temperatury[[#This Row],[Temperatura]]&gt;20,1,0)</f>
        <v>1</v>
      </c>
      <c r="D30">
        <f>IF(temperatury[[#This Row],[Czy ciepły]]=1,D29+1,0)</f>
        <v>1</v>
      </c>
      <c r="E30">
        <f>INT(90*(1+ 1/13 * ((temperatury[[#This Row],[Temperatura]]-24)/2)))</f>
        <v>90</v>
      </c>
      <c r="F30">
        <f>INT(120*(1+ 2/29 * ((temperatury[[#This Row],[Temperatura]]-24)/2)))</f>
        <v>120</v>
      </c>
      <c r="G30">
        <f>INT(80*(1+ 1/17 * ((temperatury[[#This Row],[Temperatura]]-24)/2)))</f>
        <v>80</v>
      </c>
      <c r="H30">
        <f>temperatury[[#This Row],[Hot-dog]]*7 + temperatury[[#This Row],[Lody]]*5 +  temperatury[[#This Row],[Kukurydza]]*6</f>
        <v>1710</v>
      </c>
      <c r="I30">
        <f>SUM(temperatury[[#This Row],[Utarg dzienny]]+I29)</f>
        <v>48475</v>
      </c>
    </row>
    <row r="31" spans="1:9" hidden="1" x14ac:dyDescent="0.25">
      <c r="A31" s="1">
        <v>44742</v>
      </c>
      <c r="B31">
        <v>25</v>
      </c>
      <c r="C31">
        <f>IF(temperatury[[#This Row],[Temperatura]]&gt;20,1,0)</f>
        <v>1</v>
      </c>
      <c r="D31">
        <f>IF(temperatury[[#This Row],[Czy ciepły]]=1,D30+1,0)</f>
        <v>2</v>
      </c>
      <c r="E31">
        <f>INT(90*(1+ 1/13 * ((temperatury[[#This Row],[Temperatura]]-24)/2)))</f>
        <v>93</v>
      </c>
      <c r="F31">
        <f>INT(120*(1+ 2/29 * ((temperatury[[#This Row],[Temperatura]]-24)/2)))</f>
        <v>124</v>
      </c>
      <c r="G31">
        <f>INT(80*(1+ 1/17 * ((temperatury[[#This Row],[Temperatura]]-24)/2)))</f>
        <v>82</v>
      </c>
      <c r="H31">
        <f>temperatury[[#This Row],[Hot-dog]]*7 + temperatury[[#This Row],[Lody]]*5 +  temperatury[[#This Row],[Kukurydza]]*6</f>
        <v>1763</v>
      </c>
      <c r="I31">
        <f>SUM(temperatury[[#This Row],[Utarg dzienny]]+I30)</f>
        <v>50238</v>
      </c>
    </row>
    <row r="32" spans="1:9" hidden="1" x14ac:dyDescent="0.25">
      <c r="A32" s="1">
        <v>44743</v>
      </c>
      <c r="B32">
        <v>27</v>
      </c>
      <c r="C32">
        <f>IF(temperatury[[#This Row],[Temperatura]]&gt;20,1,0)</f>
        <v>1</v>
      </c>
      <c r="D32">
        <f>IF(temperatury[[#This Row],[Czy ciepły]]=1,D31+1,0)</f>
        <v>3</v>
      </c>
      <c r="E32">
        <f>INT(90*(1+ 1/13 * ((temperatury[[#This Row],[Temperatura]]-24)/2)))</f>
        <v>100</v>
      </c>
      <c r="F32">
        <f>INT(120*(1+ 2/29 * ((temperatury[[#This Row],[Temperatura]]-24)/2)))</f>
        <v>132</v>
      </c>
      <c r="G32">
        <f>INT(80*(1+ 1/17 * ((temperatury[[#This Row],[Temperatura]]-24)/2)))</f>
        <v>87</v>
      </c>
      <c r="H32">
        <f>temperatury[[#This Row],[Hot-dog]]*7 + temperatury[[#This Row],[Lody]]*5 +  temperatury[[#This Row],[Kukurydza]]*6</f>
        <v>1882</v>
      </c>
      <c r="I32">
        <f>SUM(temperatury[[#This Row],[Utarg dzienny]]+I31)</f>
        <v>52120</v>
      </c>
    </row>
    <row r="33" spans="1:9" hidden="1" x14ac:dyDescent="0.25">
      <c r="A33" s="1">
        <v>44744</v>
      </c>
      <c r="B33">
        <v>27</v>
      </c>
      <c r="C33">
        <f>IF(temperatury[[#This Row],[Temperatura]]&gt;20,1,0)</f>
        <v>1</v>
      </c>
      <c r="D33">
        <f>IF(temperatury[[#This Row],[Czy ciepły]]=1,D32+1,0)</f>
        <v>4</v>
      </c>
      <c r="E33">
        <f>INT(90*(1+ 1/13 * ((temperatury[[#This Row],[Temperatura]]-24)/2)))</f>
        <v>100</v>
      </c>
      <c r="F33">
        <f>INT(120*(1+ 2/29 * ((temperatury[[#This Row],[Temperatura]]-24)/2)))</f>
        <v>132</v>
      </c>
      <c r="G33">
        <f>INT(80*(1+ 1/17 * ((temperatury[[#This Row],[Temperatura]]-24)/2)))</f>
        <v>87</v>
      </c>
      <c r="H33">
        <f>temperatury[[#This Row],[Hot-dog]]*7 + temperatury[[#This Row],[Lody]]*5 +  temperatury[[#This Row],[Kukurydza]]*6</f>
        <v>1882</v>
      </c>
      <c r="I33">
        <f>SUM(temperatury[[#This Row],[Utarg dzienny]]+I32)</f>
        <v>54002</v>
      </c>
    </row>
    <row r="34" spans="1:9" hidden="1" x14ac:dyDescent="0.25">
      <c r="A34" s="1">
        <v>44745</v>
      </c>
      <c r="B34">
        <v>21</v>
      </c>
      <c r="C34">
        <f>IF(temperatury[[#This Row],[Temperatura]]&gt;20,1,0)</f>
        <v>1</v>
      </c>
      <c r="D34">
        <f>IF(temperatury[[#This Row],[Czy ciepły]]=1,D33+1,0)</f>
        <v>5</v>
      </c>
      <c r="E34">
        <f>INT(90*(1+ 1/13 * ((temperatury[[#This Row],[Temperatura]]-24)/2)))</f>
        <v>79</v>
      </c>
      <c r="F34">
        <f>INT(120*(1+ 2/29 * ((temperatury[[#This Row],[Temperatura]]-24)/2)))</f>
        <v>107</v>
      </c>
      <c r="G34">
        <f>INT(80*(1+ 1/17 * ((temperatury[[#This Row],[Temperatura]]-24)/2)))</f>
        <v>72</v>
      </c>
      <c r="H34">
        <f>temperatury[[#This Row],[Hot-dog]]*7 + temperatury[[#This Row],[Lody]]*5 +  temperatury[[#This Row],[Kukurydza]]*6</f>
        <v>1520</v>
      </c>
      <c r="I34">
        <f>SUM(temperatury[[#This Row],[Utarg dzienny]]+I33)</f>
        <v>55522</v>
      </c>
    </row>
    <row r="35" spans="1:9" hidden="1" x14ac:dyDescent="0.25">
      <c r="A35" s="1">
        <v>44746</v>
      </c>
      <c r="B35">
        <v>21</v>
      </c>
      <c r="C35">
        <f>IF(temperatury[[#This Row],[Temperatura]]&gt;20,1,0)</f>
        <v>1</v>
      </c>
      <c r="D35">
        <f>IF(temperatury[[#This Row],[Czy ciepły]]=1,D34+1,0)</f>
        <v>6</v>
      </c>
      <c r="E35">
        <f>INT(90*(1+ 1/13 * ((temperatury[[#This Row],[Temperatura]]-24)/2)))</f>
        <v>79</v>
      </c>
      <c r="F35">
        <f>INT(120*(1+ 2/29 * ((temperatury[[#This Row],[Temperatura]]-24)/2)))</f>
        <v>107</v>
      </c>
      <c r="G35">
        <f>INT(80*(1+ 1/17 * ((temperatury[[#This Row],[Temperatura]]-24)/2)))</f>
        <v>72</v>
      </c>
      <c r="H35">
        <f>temperatury[[#This Row],[Hot-dog]]*7 + temperatury[[#This Row],[Lody]]*5 +  temperatury[[#This Row],[Kukurydza]]*6</f>
        <v>1520</v>
      </c>
      <c r="I35">
        <f>SUM(temperatury[[#This Row],[Utarg dzienny]]+I34)</f>
        <v>57042</v>
      </c>
    </row>
    <row r="36" spans="1:9" hidden="1" x14ac:dyDescent="0.25">
      <c r="A36" s="1">
        <v>44747</v>
      </c>
      <c r="B36">
        <v>25</v>
      </c>
      <c r="C36">
        <f>IF(temperatury[[#This Row],[Temperatura]]&gt;20,1,0)</f>
        <v>1</v>
      </c>
      <c r="D36">
        <f>IF(temperatury[[#This Row],[Czy ciepły]]=1,D35+1,0)</f>
        <v>7</v>
      </c>
      <c r="E36">
        <f>INT(90*(1+ 1/13 * ((temperatury[[#This Row],[Temperatura]]-24)/2)))</f>
        <v>93</v>
      </c>
      <c r="F36">
        <f>INT(120*(1+ 2/29 * ((temperatury[[#This Row],[Temperatura]]-24)/2)))</f>
        <v>124</v>
      </c>
      <c r="G36">
        <f>INT(80*(1+ 1/17 * ((temperatury[[#This Row],[Temperatura]]-24)/2)))</f>
        <v>82</v>
      </c>
      <c r="H36">
        <f>temperatury[[#This Row],[Hot-dog]]*7 + temperatury[[#This Row],[Lody]]*5 +  temperatury[[#This Row],[Kukurydza]]*6</f>
        <v>1763</v>
      </c>
      <c r="I36">
        <f>SUM(temperatury[[#This Row],[Utarg dzienny]]+I35)</f>
        <v>58805</v>
      </c>
    </row>
    <row r="37" spans="1:9" hidden="1" x14ac:dyDescent="0.25">
      <c r="A37" s="1">
        <v>44748</v>
      </c>
      <c r="B37">
        <v>19</v>
      </c>
      <c r="C37">
        <f>IF(temperatury[[#This Row],[Temperatura]]&gt;20,1,0)</f>
        <v>0</v>
      </c>
      <c r="D37">
        <f>IF(temperatury[[#This Row],[Czy ciepły]]=1,D36+1,0)</f>
        <v>0</v>
      </c>
      <c r="E37">
        <f>INT(90*(1+ 1/13 * ((temperatury[[#This Row],[Temperatura]]-24)/2)))</f>
        <v>72</v>
      </c>
      <c r="F37">
        <f>INT(120*(1+ 2/29 * ((temperatury[[#This Row],[Temperatura]]-24)/2)))</f>
        <v>99</v>
      </c>
      <c r="G37">
        <f>INT(80*(1+ 1/17 * ((temperatury[[#This Row],[Temperatura]]-24)/2)))</f>
        <v>68</v>
      </c>
      <c r="H37">
        <f>temperatury[[#This Row],[Hot-dog]]*7 + temperatury[[#This Row],[Lody]]*5 +  temperatury[[#This Row],[Kukurydza]]*6</f>
        <v>1407</v>
      </c>
      <c r="I37">
        <f>SUM(temperatury[[#This Row],[Utarg dzienny]]+I36)</f>
        <v>60212</v>
      </c>
    </row>
    <row r="38" spans="1:9" hidden="1" x14ac:dyDescent="0.25">
      <c r="A38" s="1">
        <v>44749</v>
      </c>
      <c r="B38">
        <v>21</v>
      </c>
      <c r="C38">
        <f>IF(temperatury[[#This Row],[Temperatura]]&gt;20,1,0)</f>
        <v>1</v>
      </c>
      <c r="D38">
        <f>IF(temperatury[[#This Row],[Czy ciepły]]=1,D37+1,0)</f>
        <v>1</v>
      </c>
      <c r="E38">
        <f>INT(90*(1+ 1/13 * ((temperatury[[#This Row],[Temperatura]]-24)/2)))</f>
        <v>79</v>
      </c>
      <c r="F38">
        <f>INT(120*(1+ 2/29 * ((temperatury[[#This Row],[Temperatura]]-24)/2)))</f>
        <v>107</v>
      </c>
      <c r="G38">
        <f>INT(80*(1+ 1/17 * ((temperatury[[#This Row],[Temperatura]]-24)/2)))</f>
        <v>72</v>
      </c>
      <c r="H38">
        <f>temperatury[[#This Row],[Hot-dog]]*7 + temperatury[[#This Row],[Lody]]*5 +  temperatury[[#This Row],[Kukurydza]]*6</f>
        <v>1520</v>
      </c>
      <c r="I38">
        <f>SUM(temperatury[[#This Row],[Utarg dzienny]]+I37)</f>
        <v>61732</v>
      </c>
    </row>
    <row r="39" spans="1:9" hidden="1" x14ac:dyDescent="0.25">
      <c r="A39" s="1">
        <v>44750</v>
      </c>
      <c r="B39">
        <v>24</v>
      </c>
      <c r="C39">
        <f>IF(temperatury[[#This Row],[Temperatura]]&gt;20,1,0)</f>
        <v>1</v>
      </c>
      <c r="D39">
        <f>IF(temperatury[[#This Row],[Czy ciepły]]=1,D38+1,0)</f>
        <v>2</v>
      </c>
      <c r="E39">
        <f>INT(90*(1+ 1/13 * ((temperatury[[#This Row],[Temperatura]]-24)/2)))</f>
        <v>90</v>
      </c>
      <c r="F39">
        <f>INT(120*(1+ 2/29 * ((temperatury[[#This Row],[Temperatura]]-24)/2)))</f>
        <v>120</v>
      </c>
      <c r="G39">
        <f>INT(80*(1+ 1/17 * ((temperatury[[#This Row],[Temperatura]]-24)/2)))</f>
        <v>80</v>
      </c>
      <c r="H39">
        <f>temperatury[[#This Row],[Hot-dog]]*7 + temperatury[[#This Row],[Lody]]*5 +  temperatury[[#This Row],[Kukurydza]]*6</f>
        <v>1710</v>
      </c>
      <c r="I39">
        <f>SUM(temperatury[[#This Row],[Utarg dzienny]]+I38)</f>
        <v>63442</v>
      </c>
    </row>
    <row r="40" spans="1:9" hidden="1" x14ac:dyDescent="0.25">
      <c r="A40" s="1">
        <v>44751</v>
      </c>
      <c r="B40">
        <v>19</v>
      </c>
      <c r="C40">
        <f>IF(temperatury[[#This Row],[Temperatura]]&gt;20,1,0)</f>
        <v>0</v>
      </c>
      <c r="D40">
        <f>IF(temperatury[[#This Row],[Czy ciepły]]=1,D39+1,0)</f>
        <v>0</v>
      </c>
      <c r="E40">
        <f>INT(90*(1+ 1/13 * ((temperatury[[#This Row],[Temperatura]]-24)/2)))</f>
        <v>72</v>
      </c>
      <c r="F40">
        <f>INT(120*(1+ 2/29 * ((temperatury[[#This Row],[Temperatura]]-24)/2)))</f>
        <v>99</v>
      </c>
      <c r="G40">
        <f>INT(80*(1+ 1/17 * ((temperatury[[#This Row],[Temperatura]]-24)/2)))</f>
        <v>68</v>
      </c>
      <c r="H40">
        <f>temperatury[[#This Row],[Hot-dog]]*7 + temperatury[[#This Row],[Lody]]*5 +  temperatury[[#This Row],[Kukurydza]]*6</f>
        <v>1407</v>
      </c>
      <c r="I40">
        <f>SUM(temperatury[[#This Row],[Utarg dzienny]]+I39)</f>
        <v>64849</v>
      </c>
    </row>
    <row r="41" spans="1:9" hidden="1" x14ac:dyDescent="0.25">
      <c r="A41" s="1">
        <v>44752</v>
      </c>
      <c r="B41">
        <v>28</v>
      </c>
      <c r="C41">
        <f>IF(temperatury[[#This Row],[Temperatura]]&gt;20,1,0)</f>
        <v>1</v>
      </c>
      <c r="D41">
        <f>IF(temperatury[[#This Row],[Czy ciepły]]=1,D40+1,0)</f>
        <v>1</v>
      </c>
      <c r="E41">
        <f>INT(90*(1+ 1/13 * ((temperatury[[#This Row],[Temperatura]]-24)/2)))</f>
        <v>103</v>
      </c>
      <c r="F41">
        <f>INT(120*(1+ 2/29 * ((temperatury[[#This Row],[Temperatura]]-24)/2)))</f>
        <v>136</v>
      </c>
      <c r="G41">
        <f>INT(80*(1+ 1/17 * ((temperatury[[#This Row],[Temperatura]]-24)/2)))</f>
        <v>89</v>
      </c>
      <c r="H41">
        <f>temperatury[[#This Row],[Hot-dog]]*7 + temperatury[[#This Row],[Lody]]*5 +  temperatury[[#This Row],[Kukurydza]]*6</f>
        <v>1935</v>
      </c>
      <c r="I41">
        <f>SUM(temperatury[[#This Row],[Utarg dzienny]]+I40)</f>
        <v>66784</v>
      </c>
    </row>
    <row r="42" spans="1:9" hidden="1" x14ac:dyDescent="0.25">
      <c r="A42" s="1">
        <v>44753</v>
      </c>
      <c r="B42">
        <v>27</v>
      </c>
      <c r="C42">
        <f>IF(temperatury[[#This Row],[Temperatura]]&gt;20,1,0)</f>
        <v>1</v>
      </c>
      <c r="D42">
        <f>IF(temperatury[[#This Row],[Czy ciepły]]=1,D41+1,0)</f>
        <v>2</v>
      </c>
      <c r="E42">
        <f>INT(90*(1+ 1/13 * ((temperatury[[#This Row],[Temperatura]]-24)/2)))</f>
        <v>100</v>
      </c>
      <c r="F42">
        <f>INT(120*(1+ 2/29 * ((temperatury[[#This Row],[Temperatura]]-24)/2)))</f>
        <v>132</v>
      </c>
      <c r="G42">
        <f>INT(80*(1+ 1/17 * ((temperatury[[#This Row],[Temperatura]]-24)/2)))</f>
        <v>87</v>
      </c>
      <c r="H42">
        <f>temperatury[[#This Row],[Hot-dog]]*7 + temperatury[[#This Row],[Lody]]*5 +  temperatury[[#This Row],[Kukurydza]]*6</f>
        <v>1882</v>
      </c>
      <c r="I42">
        <f>SUM(temperatury[[#This Row],[Utarg dzienny]]+I41)</f>
        <v>68666</v>
      </c>
    </row>
    <row r="43" spans="1:9" hidden="1" x14ac:dyDescent="0.25">
      <c r="A43" s="1">
        <v>44754</v>
      </c>
      <c r="B43">
        <v>24</v>
      </c>
      <c r="C43">
        <f>IF(temperatury[[#This Row],[Temperatura]]&gt;20,1,0)</f>
        <v>1</v>
      </c>
      <c r="D43">
        <f>IF(temperatury[[#This Row],[Czy ciepły]]=1,D42+1,0)</f>
        <v>3</v>
      </c>
      <c r="E43">
        <f>INT(90*(1+ 1/13 * ((temperatury[[#This Row],[Temperatura]]-24)/2)))</f>
        <v>90</v>
      </c>
      <c r="F43">
        <f>INT(120*(1+ 2/29 * ((temperatury[[#This Row],[Temperatura]]-24)/2)))</f>
        <v>120</v>
      </c>
      <c r="G43">
        <f>INT(80*(1+ 1/17 * ((temperatury[[#This Row],[Temperatura]]-24)/2)))</f>
        <v>80</v>
      </c>
      <c r="H43">
        <f>temperatury[[#This Row],[Hot-dog]]*7 + temperatury[[#This Row],[Lody]]*5 +  temperatury[[#This Row],[Kukurydza]]*6</f>
        <v>1710</v>
      </c>
      <c r="I43">
        <f>SUM(temperatury[[#This Row],[Utarg dzienny]]+I42)</f>
        <v>70376</v>
      </c>
    </row>
    <row r="44" spans="1:9" hidden="1" x14ac:dyDescent="0.25">
      <c r="A44" s="1">
        <v>44755</v>
      </c>
      <c r="B44">
        <v>22</v>
      </c>
      <c r="C44">
        <f>IF(temperatury[[#This Row],[Temperatura]]&gt;20,1,0)</f>
        <v>1</v>
      </c>
      <c r="D44">
        <f>IF(temperatury[[#This Row],[Czy ciepły]]=1,D43+1,0)</f>
        <v>4</v>
      </c>
      <c r="E44">
        <f>INT(90*(1+ 1/13 * ((temperatury[[#This Row],[Temperatura]]-24)/2)))</f>
        <v>83</v>
      </c>
      <c r="F44">
        <f>INT(120*(1+ 2/29 * ((temperatury[[#This Row],[Temperatura]]-24)/2)))</f>
        <v>111</v>
      </c>
      <c r="G44">
        <f>INT(80*(1+ 1/17 * ((temperatury[[#This Row],[Temperatura]]-24)/2)))</f>
        <v>75</v>
      </c>
      <c r="H44">
        <f>temperatury[[#This Row],[Hot-dog]]*7 + temperatury[[#This Row],[Lody]]*5 +  temperatury[[#This Row],[Kukurydza]]*6</f>
        <v>1586</v>
      </c>
      <c r="I44">
        <f>SUM(temperatury[[#This Row],[Utarg dzienny]]+I43)</f>
        <v>71962</v>
      </c>
    </row>
    <row r="45" spans="1:9" hidden="1" x14ac:dyDescent="0.25">
      <c r="A45" s="1">
        <v>44756</v>
      </c>
      <c r="B45">
        <v>17</v>
      </c>
      <c r="C45">
        <f>IF(temperatury[[#This Row],[Temperatura]]&gt;20,1,0)</f>
        <v>0</v>
      </c>
      <c r="D45">
        <f>IF(temperatury[[#This Row],[Czy ciepły]]=1,D44+1,0)</f>
        <v>0</v>
      </c>
      <c r="E45">
        <f>INT(90*(1+ 1/13 * ((temperatury[[#This Row],[Temperatura]]-24)/2)))</f>
        <v>65</v>
      </c>
      <c r="F45">
        <f>INT(120*(1+ 2/29 * ((temperatury[[#This Row],[Temperatura]]-24)/2)))</f>
        <v>91</v>
      </c>
      <c r="G45">
        <f>INT(80*(1+ 1/17 * ((temperatury[[#This Row],[Temperatura]]-24)/2)))</f>
        <v>63</v>
      </c>
      <c r="H45">
        <f>temperatury[[#This Row],[Hot-dog]]*7 + temperatury[[#This Row],[Lody]]*5 +  temperatury[[#This Row],[Kukurydza]]*6</f>
        <v>1288</v>
      </c>
      <c r="I45">
        <f>SUM(temperatury[[#This Row],[Utarg dzienny]]+I44)</f>
        <v>73250</v>
      </c>
    </row>
    <row r="46" spans="1:9" hidden="1" x14ac:dyDescent="0.25">
      <c r="A46" s="1">
        <v>44757</v>
      </c>
      <c r="B46">
        <v>18</v>
      </c>
      <c r="C46">
        <f>IF(temperatury[[#This Row],[Temperatura]]&gt;20,1,0)</f>
        <v>0</v>
      </c>
      <c r="D46">
        <f>IF(temperatury[[#This Row],[Czy ciepły]]=1,D45+1,0)</f>
        <v>0</v>
      </c>
      <c r="E46">
        <f>INT(90*(1+ 1/13 * ((temperatury[[#This Row],[Temperatura]]-24)/2)))</f>
        <v>69</v>
      </c>
      <c r="F46">
        <f>INT(120*(1+ 2/29 * ((temperatury[[#This Row],[Temperatura]]-24)/2)))</f>
        <v>95</v>
      </c>
      <c r="G46">
        <f>INT(80*(1+ 1/17 * ((temperatury[[#This Row],[Temperatura]]-24)/2)))</f>
        <v>65</v>
      </c>
      <c r="H46">
        <f>temperatury[[#This Row],[Hot-dog]]*7 + temperatury[[#This Row],[Lody]]*5 +  temperatury[[#This Row],[Kukurydza]]*6</f>
        <v>1348</v>
      </c>
      <c r="I46">
        <f>SUM(temperatury[[#This Row],[Utarg dzienny]]+I45)</f>
        <v>74598</v>
      </c>
    </row>
    <row r="47" spans="1:9" hidden="1" x14ac:dyDescent="0.25">
      <c r="A47" s="1">
        <v>44758</v>
      </c>
      <c r="B47">
        <v>23</v>
      </c>
      <c r="C47">
        <f>IF(temperatury[[#This Row],[Temperatura]]&gt;20,1,0)</f>
        <v>1</v>
      </c>
      <c r="D47">
        <f>IF(temperatury[[#This Row],[Czy ciepły]]=1,D46+1,0)</f>
        <v>1</v>
      </c>
      <c r="E47">
        <f>INT(90*(1+ 1/13 * ((temperatury[[#This Row],[Temperatura]]-24)/2)))</f>
        <v>86</v>
      </c>
      <c r="F47">
        <f>INT(120*(1+ 2/29 * ((temperatury[[#This Row],[Temperatura]]-24)/2)))</f>
        <v>115</v>
      </c>
      <c r="G47">
        <f>INT(80*(1+ 1/17 * ((temperatury[[#This Row],[Temperatura]]-24)/2)))</f>
        <v>77</v>
      </c>
      <c r="H47">
        <f>temperatury[[#This Row],[Hot-dog]]*7 + temperatury[[#This Row],[Lody]]*5 +  temperatury[[#This Row],[Kukurydza]]*6</f>
        <v>1639</v>
      </c>
      <c r="I47">
        <f>SUM(temperatury[[#This Row],[Utarg dzienny]]+I46)</f>
        <v>76237</v>
      </c>
    </row>
    <row r="48" spans="1:9" hidden="1" x14ac:dyDescent="0.25">
      <c r="A48" s="1">
        <v>44759</v>
      </c>
      <c r="B48">
        <v>23</v>
      </c>
      <c r="C48">
        <f>IF(temperatury[[#This Row],[Temperatura]]&gt;20,1,0)</f>
        <v>1</v>
      </c>
      <c r="D48">
        <f>IF(temperatury[[#This Row],[Czy ciepły]]=1,D47+1,0)</f>
        <v>2</v>
      </c>
      <c r="E48">
        <f>INT(90*(1+ 1/13 * ((temperatury[[#This Row],[Temperatura]]-24)/2)))</f>
        <v>86</v>
      </c>
      <c r="F48">
        <f>INT(120*(1+ 2/29 * ((temperatury[[#This Row],[Temperatura]]-24)/2)))</f>
        <v>115</v>
      </c>
      <c r="G48">
        <f>INT(80*(1+ 1/17 * ((temperatury[[#This Row],[Temperatura]]-24)/2)))</f>
        <v>77</v>
      </c>
      <c r="H48">
        <f>temperatury[[#This Row],[Hot-dog]]*7 + temperatury[[#This Row],[Lody]]*5 +  temperatury[[#This Row],[Kukurydza]]*6</f>
        <v>1639</v>
      </c>
      <c r="I48">
        <f>SUM(temperatury[[#This Row],[Utarg dzienny]]+I47)</f>
        <v>77876</v>
      </c>
    </row>
    <row r="49" spans="1:9" hidden="1" x14ac:dyDescent="0.25">
      <c r="A49" s="1">
        <v>44760</v>
      </c>
      <c r="B49">
        <v>19</v>
      </c>
      <c r="C49">
        <f>IF(temperatury[[#This Row],[Temperatura]]&gt;20,1,0)</f>
        <v>0</v>
      </c>
      <c r="D49">
        <f>IF(temperatury[[#This Row],[Czy ciepły]]=1,D48+1,0)</f>
        <v>0</v>
      </c>
      <c r="E49">
        <f>INT(90*(1+ 1/13 * ((temperatury[[#This Row],[Temperatura]]-24)/2)))</f>
        <v>72</v>
      </c>
      <c r="F49">
        <f>INT(120*(1+ 2/29 * ((temperatury[[#This Row],[Temperatura]]-24)/2)))</f>
        <v>99</v>
      </c>
      <c r="G49">
        <f>INT(80*(1+ 1/17 * ((temperatury[[#This Row],[Temperatura]]-24)/2)))</f>
        <v>68</v>
      </c>
      <c r="H49">
        <f>temperatury[[#This Row],[Hot-dog]]*7 + temperatury[[#This Row],[Lody]]*5 +  temperatury[[#This Row],[Kukurydza]]*6</f>
        <v>1407</v>
      </c>
      <c r="I49">
        <f>SUM(temperatury[[#This Row],[Utarg dzienny]]+I48)</f>
        <v>79283</v>
      </c>
    </row>
    <row r="50" spans="1:9" hidden="1" x14ac:dyDescent="0.25">
      <c r="A50" s="1">
        <v>44761</v>
      </c>
      <c r="B50">
        <v>21</v>
      </c>
      <c r="C50">
        <f>IF(temperatury[[#This Row],[Temperatura]]&gt;20,1,0)</f>
        <v>1</v>
      </c>
      <c r="D50">
        <f>IF(temperatury[[#This Row],[Czy ciepły]]=1,D49+1,0)</f>
        <v>1</v>
      </c>
      <c r="E50">
        <f>INT(90*(1+ 1/13 * ((temperatury[[#This Row],[Temperatura]]-24)/2)))</f>
        <v>79</v>
      </c>
      <c r="F50">
        <f>INT(120*(1+ 2/29 * ((temperatury[[#This Row],[Temperatura]]-24)/2)))</f>
        <v>107</v>
      </c>
      <c r="G50">
        <f>INT(80*(1+ 1/17 * ((temperatury[[#This Row],[Temperatura]]-24)/2)))</f>
        <v>72</v>
      </c>
      <c r="H50">
        <f>temperatury[[#This Row],[Hot-dog]]*7 + temperatury[[#This Row],[Lody]]*5 +  temperatury[[#This Row],[Kukurydza]]*6</f>
        <v>1520</v>
      </c>
      <c r="I50">
        <f>SUM(temperatury[[#This Row],[Utarg dzienny]]+I49)</f>
        <v>80803</v>
      </c>
    </row>
    <row r="51" spans="1:9" hidden="1" x14ac:dyDescent="0.25">
      <c r="A51" s="1">
        <v>44762</v>
      </c>
      <c r="B51">
        <v>25</v>
      </c>
      <c r="C51">
        <f>IF(temperatury[[#This Row],[Temperatura]]&gt;20,1,0)</f>
        <v>1</v>
      </c>
      <c r="D51">
        <f>IF(temperatury[[#This Row],[Czy ciepły]]=1,D50+1,0)</f>
        <v>2</v>
      </c>
      <c r="E51">
        <f>INT(90*(1+ 1/13 * ((temperatury[[#This Row],[Temperatura]]-24)/2)))</f>
        <v>93</v>
      </c>
      <c r="F51">
        <f>INT(120*(1+ 2/29 * ((temperatury[[#This Row],[Temperatura]]-24)/2)))</f>
        <v>124</v>
      </c>
      <c r="G51">
        <f>INT(80*(1+ 1/17 * ((temperatury[[#This Row],[Temperatura]]-24)/2)))</f>
        <v>82</v>
      </c>
      <c r="H51">
        <f>temperatury[[#This Row],[Hot-dog]]*7 + temperatury[[#This Row],[Lody]]*5 +  temperatury[[#This Row],[Kukurydza]]*6</f>
        <v>1763</v>
      </c>
      <c r="I51">
        <f>SUM(temperatury[[#This Row],[Utarg dzienny]]+I50)</f>
        <v>82566</v>
      </c>
    </row>
    <row r="52" spans="1:9" hidden="1" x14ac:dyDescent="0.25">
      <c r="A52" s="1">
        <v>44763</v>
      </c>
      <c r="B52">
        <v>28</v>
      </c>
      <c r="C52">
        <f>IF(temperatury[[#This Row],[Temperatura]]&gt;20,1,0)</f>
        <v>1</v>
      </c>
      <c r="D52">
        <f>IF(temperatury[[#This Row],[Czy ciepły]]=1,D51+1,0)</f>
        <v>3</v>
      </c>
      <c r="E52">
        <f>INT(90*(1+ 1/13 * ((temperatury[[#This Row],[Temperatura]]-24)/2)))</f>
        <v>103</v>
      </c>
      <c r="F52">
        <f>INT(120*(1+ 2/29 * ((temperatury[[#This Row],[Temperatura]]-24)/2)))</f>
        <v>136</v>
      </c>
      <c r="G52">
        <f>INT(80*(1+ 1/17 * ((temperatury[[#This Row],[Temperatura]]-24)/2)))</f>
        <v>89</v>
      </c>
      <c r="H52">
        <f>temperatury[[#This Row],[Hot-dog]]*7 + temperatury[[#This Row],[Lody]]*5 +  temperatury[[#This Row],[Kukurydza]]*6</f>
        <v>1935</v>
      </c>
      <c r="I52">
        <f>SUM(temperatury[[#This Row],[Utarg dzienny]]+I51)</f>
        <v>84501</v>
      </c>
    </row>
    <row r="53" spans="1:9" hidden="1" x14ac:dyDescent="0.25">
      <c r="A53" s="1">
        <v>44764</v>
      </c>
      <c r="B53">
        <v>27</v>
      </c>
      <c r="C53">
        <f>IF(temperatury[[#This Row],[Temperatura]]&gt;20,1,0)</f>
        <v>1</v>
      </c>
      <c r="D53">
        <f>IF(temperatury[[#This Row],[Czy ciepły]]=1,D52+1,0)</f>
        <v>4</v>
      </c>
      <c r="E53">
        <f>INT(90*(1+ 1/13 * ((temperatury[[#This Row],[Temperatura]]-24)/2)))</f>
        <v>100</v>
      </c>
      <c r="F53">
        <f>INT(120*(1+ 2/29 * ((temperatury[[#This Row],[Temperatura]]-24)/2)))</f>
        <v>132</v>
      </c>
      <c r="G53">
        <f>INT(80*(1+ 1/17 * ((temperatury[[#This Row],[Temperatura]]-24)/2)))</f>
        <v>87</v>
      </c>
      <c r="H53">
        <f>temperatury[[#This Row],[Hot-dog]]*7 + temperatury[[#This Row],[Lody]]*5 +  temperatury[[#This Row],[Kukurydza]]*6</f>
        <v>1882</v>
      </c>
      <c r="I53">
        <f>SUM(temperatury[[#This Row],[Utarg dzienny]]+I52)</f>
        <v>86383</v>
      </c>
    </row>
    <row r="54" spans="1:9" hidden="1" x14ac:dyDescent="0.25">
      <c r="A54" s="1">
        <v>44765</v>
      </c>
      <c r="B54">
        <v>23</v>
      </c>
      <c r="C54">
        <f>IF(temperatury[[#This Row],[Temperatura]]&gt;20,1,0)</f>
        <v>1</v>
      </c>
      <c r="D54">
        <f>IF(temperatury[[#This Row],[Czy ciepły]]=1,D53+1,0)</f>
        <v>5</v>
      </c>
      <c r="E54">
        <f>INT(90*(1+ 1/13 * ((temperatury[[#This Row],[Temperatura]]-24)/2)))</f>
        <v>86</v>
      </c>
      <c r="F54">
        <f>INT(120*(1+ 2/29 * ((temperatury[[#This Row],[Temperatura]]-24)/2)))</f>
        <v>115</v>
      </c>
      <c r="G54">
        <f>INT(80*(1+ 1/17 * ((temperatury[[#This Row],[Temperatura]]-24)/2)))</f>
        <v>77</v>
      </c>
      <c r="H54">
        <f>temperatury[[#This Row],[Hot-dog]]*7 + temperatury[[#This Row],[Lody]]*5 +  temperatury[[#This Row],[Kukurydza]]*6</f>
        <v>1639</v>
      </c>
      <c r="I54">
        <f>SUM(temperatury[[#This Row],[Utarg dzienny]]+I53)</f>
        <v>88022</v>
      </c>
    </row>
    <row r="55" spans="1:9" hidden="1" x14ac:dyDescent="0.25">
      <c r="A55" s="1">
        <v>44766</v>
      </c>
      <c r="B55">
        <v>26</v>
      </c>
      <c r="C55">
        <f>IF(temperatury[[#This Row],[Temperatura]]&gt;20,1,0)</f>
        <v>1</v>
      </c>
      <c r="D55">
        <f>IF(temperatury[[#This Row],[Czy ciepły]]=1,D54+1,0)</f>
        <v>6</v>
      </c>
      <c r="E55">
        <f>INT(90*(1+ 1/13 * ((temperatury[[#This Row],[Temperatura]]-24)/2)))</f>
        <v>96</v>
      </c>
      <c r="F55">
        <f>INT(120*(1+ 2/29 * ((temperatury[[#This Row],[Temperatura]]-24)/2)))</f>
        <v>128</v>
      </c>
      <c r="G55">
        <f>INT(80*(1+ 1/17 * ((temperatury[[#This Row],[Temperatura]]-24)/2)))</f>
        <v>84</v>
      </c>
      <c r="H55">
        <f>temperatury[[#This Row],[Hot-dog]]*7 + temperatury[[#This Row],[Lody]]*5 +  temperatury[[#This Row],[Kukurydza]]*6</f>
        <v>1816</v>
      </c>
      <c r="I55">
        <f>SUM(temperatury[[#This Row],[Utarg dzienny]]+I54)</f>
        <v>89838</v>
      </c>
    </row>
    <row r="56" spans="1:9" hidden="1" x14ac:dyDescent="0.25">
      <c r="A56" s="1">
        <v>44767</v>
      </c>
      <c r="B56">
        <v>29</v>
      </c>
      <c r="C56">
        <f>IF(temperatury[[#This Row],[Temperatura]]&gt;20,1,0)</f>
        <v>1</v>
      </c>
      <c r="D56">
        <f>IF(temperatury[[#This Row],[Czy ciepły]]=1,D55+1,0)</f>
        <v>7</v>
      </c>
      <c r="E56">
        <f>INT(90*(1+ 1/13 * ((temperatury[[#This Row],[Temperatura]]-24)/2)))</f>
        <v>107</v>
      </c>
      <c r="F56">
        <f>INT(120*(1+ 2/29 * ((temperatury[[#This Row],[Temperatura]]-24)/2)))</f>
        <v>140</v>
      </c>
      <c r="G56">
        <f>INT(80*(1+ 1/17 * ((temperatury[[#This Row],[Temperatura]]-24)/2)))</f>
        <v>91</v>
      </c>
      <c r="H56">
        <f>temperatury[[#This Row],[Hot-dog]]*7 + temperatury[[#This Row],[Lody]]*5 +  temperatury[[#This Row],[Kukurydza]]*6</f>
        <v>1995</v>
      </c>
      <c r="I56">
        <f>SUM(temperatury[[#This Row],[Utarg dzienny]]+I55)</f>
        <v>91833</v>
      </c>
    </row>
    <row r="57" spans="1:9" hidden="1" x14ac:dyDescent="0.25">
      <c r="A57" s="1">
        <v>44768</v>
      </c>
      <c r="B57">
        <v>26</v>
      </c>
      <c r="C57">
        <f>IF(temperatury[[#This Row],[Temperatura]]&gt;20,1,0)</f>
        <v>1</v>
      </c>
      <c r="D57">
        <f>IF(temperatury[[#This Row],[Czy ciepły]]=1,D56+1,0)</f>
        <v>8</v>
      </c>
      <c r="E57">
        <f>INT(90*(1+ 1/13 * ((temperatury[[#This Row],[Temperatura]]-24)/2)))</f>
        <v>96</v>
      </c>
      <c r="F57">
        <f>INT(120*(1+ 2/29 * ((temperatury[[#This Row],[Temperatura]]-24)/2)))</f>
        <v>128</v>
      </c>
      <c r="G57">
        <f>INT(80*(1+ 1/17 * ((temperatury[[#This Row],[Temperatura]]-24)/2)))</f>
        <v>84</v>
      </c>
      <c r="H57">
        <f>temperatury[[#This Row],[Hot-dog]]*7 + temperatury[[#This Row],[Lody]]*5 +  temperatury[[#This Row],[Kukurydza]]*6</f>
        <v>1816</v>
      </c>
      <c r="I57">
        <f>SUM(temperatury[[#This Row],[Utarg dzienny]]+I56)</f>
        <v>93649</v>
      </c>
    </row>
    <row r="58" spans="1:9" hidden="1" x14ac:dyDescent="0.25">
      <c r="A58" s="1">
        <v>44769</v>
      </c>
      <c r="B58">
        <v>27</v>
      </c>
      <c r="C58">
        <f>IF(temperatury[[#This Row],[Temperatura]]&gt;20,1,0)</f>
        <v>1</v>
      </c>
      <c r="D58">
        <f>IF(temperatury[[#This Row],[Czy ciepły]]=1,D57+1,0)</f>
        <v>9</v>
      </c>
      <c r="E58">
        <f>INT(90*(1+ 1/13 * ((temperatury[[#This Row],[Temperatura]]-24)/2)))</f>
        <v>100</v>
      </c>
      <c r="F58">
        <f>INT(120*(1+ 2/29 * ((temperatury[[#This Row],[Temperatura]]-24)/2)))</f>
        <v>132</v>
      </c>
      <c r="G58">
        <f>INT(80*(1+ 1/17 * ((temperatury[[#This Row],[Temperatura]]-24)/2)))</f>
        <v>87</v>
      </c>
      <c r="H58">
        <f>temperatury[[#This Row],[Hot-dog]]*7 + temperatury[[#This Row],[Lody]]*5 +  temperatury[[#This Row],[Kukurydza]]*6</f>
        <v>1882</v>
      </c>
      <c r="I58">
        <f>SUM(temperatury[[#This Row],[Utarg dzienny]]+I57)</f>
        <v>95531</v>
      </c>
    </row>
    <row r="59" spans="1:9" hidden="1" x14ac:dyDescent="0.25">
      <c r="A59" s="1">
        <v>44770</v>
      </c>
      <c r="B59">
        <v>24</v>
      </c>
      <c r="C59">
        <f>IF(temperatury[[#This Row],[Temperatura]]&gt;20,1,0)</f>
        <v>1</v>
      </c>
      <c r="D59">
        <f>IF(temperatury[[#This Row],[Czy ciepły]]=1,D58+1,0)</f>
        <v>10</v>
      </c>
      <c r="E59">
        <f>INT(90*(1+ 1/13 * ((temperatury[[#This Row],[Temperatura]]-24)/2)))</f>
        <v>90</v>
      </c>
      <c r="F59">
        <f>INT(120*(1+ 2/29 * ((temperatury[[#This Row],[Temperatura]]-24)/2)))</f>
        <v>120</v>
      </c>
      <c r="G59">
        <f>INT(80*(1+ 1/17 * ((temperatury[[#This Row],[Temperatura]]-24)/2)))</f>
        <v>80</v>
      </c>
      <c r="H59">
        <f>temperatury[[#This Row],[Hot-dog]]*7 + temperatury[[#This Row],[Lody]]*5 +  temperatury[[#This Row],[Kukurydza]]*6</f>
        <v>1710</v>
      </c>
      <c r="I59">
        <f>SUM(temperatury[[#This Row],[Utarg dzienny]]+I58)</f>
        <v>97241</v>
      </c>
    </row>
    <row r="60" spans="1:9" hidden="1" x14ac:dyDescent="0.25">
      <c r="A60" s="1">
        <v>44771</v>
      </c>
      <c r="B60">
        <v>26</v>
      </c>
      <c r="C60">
        <f>IF(temperatury[[#This Row],[Temperatura]]&gt;20,1,0)</f>
        <v>1</v>
      </c>
      <c r="D60">
        <f>IF(temperatury[[#This Row],[Czy ciepły]]=1,D59+1,0)</f>
        <v>11</v>
      </c>
      <c r="E60">
        <f>INT(90*(1+ 1/13 * ((temperatury[[#This Row],[Temperatura]]-24)/2)))</f>
        <v>96</v>
      </c>
      <c r="F60">
        <f>INT(120*(1+ 2/29 * ((temperatury[[#This Row],[Temperatura]]-24)/2)))</f>
        <v>128</v>
      </c>
      <c r="G60">
        <f>INT(80*(1+ 1/17 * ((temperatury[[#This Row],[Temperatura]]-24)/2)))</f>
        <v>84</v>
      </c>
      <c r="H60">
        <f>temperatury[[#This Row],[Hot-dog]]*7 + temperatury[[#This Row],[Lody]]*5 +  temperatury[[#This Row],[Kukurydza]]*6</f>
        <v>1816</v>
      </c>
      <c r="I60">
        <f>SUM(temperatury[[#This Row],[Utarg dzienny]]+I59)</f>
        <v>99057</v>
      </c>
    </row>
    <row r="61" spans="1:9" hidden="1" x14ac:dyDescent="0.25">
      <c r="A61" s="1">
        <v>44772</v>
      </c>
      <c r="B61">
        <v>25</v>
      </c>
      <c r="C61">
        <f>IF(temperatury[[#This Row],[Temperatura]]&gt;20,1,0)</f>
        <v>1</v>
      </c>
      <c r="D61">
        <f>IF(temperatury[[#This Row],[Czy ciepły]]=1,D60+1,0)</f>
        <v>12</v>
      </c>
      <c r="E61">
        <f>INT(90*(1+ 1/13 * ((temperatury[[#This Row],[Temperatura]]-24)/2)))</f>
        <v>93</v>
      </c>
      <c r="F61">
        <f>INT(120*(1+ 2/29 * ((temperatury[[#This Row],[Temperatura]]-24)/2)))</f>
        <v>124</v>
      </c>
      <c r="G61">
        <f>INT(80*(1+ 1/17 * ((temperatury[[#This Row],[Temperatura]]-24)/2)))</f>
        <v>82</v>
      </c>
      <c r="H61">
        <f>temperatury[[#This Row],[Hot-dog]]*7 + temperatury[[#This Row],[Lody]]*5 +  temperatury[[#This Row],[Kukurydza]]*6</f>
        <v>1763</v>
      </c>
      <c r="I61">
        <f>SUM(temperatury[[#This Row],[Utarg dzienny]]+I60)</f>
        <v>100820</v>
      </c>
    </row>
    <row r="62" spans="1:9" hidden="1" x14ac:dyDescent="0.25">
      <c r="A62" s="1">
        <v>44773</v>
      </c>
      <c r="B62">
        <v>24</v>
      </c>
      <c r="C62">
        <f>IF(temperatury[[#This Row],[Temperatura]]&gt;20,1,0)</f>
        <v>1</v>
      </c>
      <c r="D62">
        <f>IF(temperatury[[#This Row],[Czy ciepły]]=1,D61+1,0)</f>
        <v>13</v>
      </c>
      <c r="E62">
        <f>INT(90*(1+ 1/13 * ((temperatury[[#This Row],[Temperatura]]-24)/2)))</f>
        <v>90</v>
      </c>
      <c r="F62">
        <f>INT(120*(1+ 2/29 * ((temperatury[[#This Row],[Temperatura]]-24)/2)))</f>
        <v>120</v>
      </c>
      <c r="G62">
        <f>INT(80*(1+ 1/17 * ((temperatury[[#This Row],[Temperatura]]-24)/2)))</f>
        <v>80</v>
      </c>
      <c r="H62">
        <f>temperatury[[#This Row],[Hot-dog]]*7 + temperatury[[#This Row],[Lody]]*5 +  temperatury[[#This Row],[Kukurydza]]*6</f>
        <v>1710</v>
      </c>
      <c r="I62">
        <f>SUM(temperatury[[#This Row],[Utarg dzienny]]+I61)</f>
        <v>102530</v>
      </c>
    </row>
    <row r="63" spans="1:9" hidden="1" x14ac:dyDescent="0.25">
      <c r="A63" s="1">
        <v>44774</v>
      </c>
      <c r="B63">
        <v>22</v>
      </c>
      <c r="C63">
        <f>IF(temperatury[[#This Row],[Temperatura]]&gt;20,1,0)</f>
        <v>1</v>
      </c>
      <c r="D63">
        <f>IF(temperatury[[#This Row],[Czy ciepły]]=1,D62+1,0)</f>
        <v>14</v>
      </c>
      <c r="E63">
        <f>INT(90*(1+ 1/13 * ((temperatury[[#This Row],[Temperatura]]-24)/2)))</f>
        <v>83</v>
      </c>
      <c r="F63">
        <f>INT(120*(1+ 2/29 * ((temperatury[[#This Row],[Temperatura]]-24)/2)))</f>
        <v>111</v>
      </c>
      <c r="G63">
        <f>INT(80*(1+ 1/17 * ((temperatury[[#This Row],[Temperatura]]-24)/2)))</f>
        <v>75</v>
      </c>
      <c r="H63">
        <f>temperatury[[#This Row],[Hot-dog]]*7 + temperatury[[#This Row],[Lody]]*5 +  temperatury[[#This Row],[Kukurydza]]*6</f>
        <v>1586</v>
      </c>
      <c r="I63">
        <f>SUM(temperatury[[#This Row],[Utarg dzienny]]+I62)</f>
        <v>104116</v>
      </c>
    </row>
    <row r="64" spans="1:9" hidden="1" x14ac:dyDescent="0.25">
      <c r="A64" s="1">
        <v>44775</v>
      </c>
      <c r="B64">
        <v>19</v>
      </c>
      <c r="C64">
        <f>IF(temperatury[[#This Row],[Temperatura]]&gt;20,1,0)</f>
        <v>0</v>
      </c>
      <c r="D64">
        <f>IF(temperatury[[#This Row],[Czy ciepły]]=1,D63+1,0)</f>
        <v>0</v>
      </c>
      <c r="E64">
        <f>INT(90*(1+ 1/13 * ((temperatury[[#This Row],[Temperatura]]-24)/2)))</f>
        <v>72</v>
      </c>
      <c r="F64">
        <f>INT(120*(1+ 2/29 * ((temperatury[[#This Row],[Temperatura]]-24)/2)))</f>
        <v>99</v>
      </c>
      <c r="G64">
        <f>INT(80*(1+ 1/17 * ((temperatury[[#This Row],[Temperatura]]-24)/2)))</f>
        <v>68</v>
      </c>
      <c r="H64">
        <f>temperatury[[#This Row],[Hot-dog]]*7 + temperatury[[#This Row],[Lody]]*5 +  temperatury[[#This Row],[Kukurydza]]*6</f>
        <v>1407</v>
      </c>
      <c r="I64">
        <f>SUM(temperatury[[#This Row],[Utarg dzienny]]+I63)</f>
        <v>105523</v>
      </c>
    </row>
    <row r="65" spans="1:9" hidden="1" x14ac:dyDescent="0.25">
      <c r="A65" s="1">
        <v>44776</v>
      </c>
      <c r="B65">
        <v>21</v>
      </c>
      <c r="C65">
        <f>IF(temperatury[[#This Row],[Temperatura]]&gt;20,1,0)</f>
        <v>1</v>
      </c>
      <c r="D65">
        <f>IF(temperatury[[#This Row],[Czy ciepły]]=1,D64+1,0)</f>
        <v>1</v>
      </c>
      <c r="E65">
        <f>INT(90*(1+ 1/13 * ((temperatury[[#This Row],[Temperatura]]-24)/2)))</f>
        <v>79</v>
      </c>
      <c r="F65">
        <f>INT(120*(1+ 2/29 * ((temperatury[[#This Row],[Temperatura]]-24)/2)))</f>
        <v>107</v>
      </c>
      <c r="G65">
        <f>INT(80*(1+ 1/17 * ((temperatury[[#This Row],[Temperatura]]-24)/2)))</f>
        <v>72</v>
      </c>
      <c r="H65">
        <f>temperatury[[#This Row],[Hot-dog]]*7 + temperatury[[#This Row],[Lody]]*5 +  temperatury[[#This Row],[Kukurydza]]*6</f>
        <v>1520</v>
      </c>
      <c r="I65">
        <f>SUM(temperatury[[#This Row],[Utarg dzienny]]+I64)</f>
        <v>107043</v>
      </c>
    </row>
    <row r="66" spans="1:9" hidden="1" x14ac:dyDescent="0.25">
      <c r="A66" s="1">
        <v>44777</v>
      </c>
      <c r="B66">
        <v>26</v>
      </c>
      <c r="C66">
        <f>IF(temperatury[[#This Row],[Temperatura]]&gt;20,1,0)</f>
        <v>1</v>
      </c>
      <c r="D66">
        <f>IF(temperatury[[#This Row],[Czy ciepły]]=1,D65+1,0)</f>
        <v>2</v>
      </c>
      <c r="E66">
        <f>INT(90*(1+ 1/13 * ((temperatury[[#This Row],[Temperatura]]-24)/2)))</f>
        <v>96</v>
      </c>
      <c r="F66">
        <f>INT(120*(1+ 2/29 * ((temperatury[[#This Row],[Temperatura]]-24)/2)))</f>
        <v>128</v>
      </c>
      <c r="G66">
        <f>INT(80*(1+ 1/17 * ((temperatury[[#This Row],[Temperatura]]-24)/2)))</f>
        <v>84</v>
      </c>
      <c r="H66">
        <f>temperatury[[#This Row],[Hot-dog]]*7 + temperatury[[#This Row],[Lody]]*5 +  temperatury[[#This Row],[Kukurydza]]*6</f>
        <v>1816</v>
      </c>
      <c r="I66">
        <f>SUM(temperatury[[#This Row],[Utarg dzienny]]+I65)</f>
        <v>108859</v>
      </c>
    </row>
    <row r="67" spans="1:9" hidden="1" x14ac:dyDescent="0.25">
      <c r="A67" s="1">
        <v>44778</v>
      </c>
      <c r="B67">
        <v>19</v>
      </c>
      <c r="C67">
        <f>IF(temperatury[[#This Row],[Temperatura]]&gt;20,1,0)</f>
        <v>0</v>
      </c>
      <c r="D67">
        <f>IF(temperatury[[#This Row],[Czy ciepły]]=1,D66+1,0)</f>
        <v>0</v>
      </c>
      <c r="E67">
        <f>INT(90*(1+ 1/13 * ((temperatury[[#This Row],[Temperatura]]-24)/2)))</f>
        <v>72</v>
      </c>
      <c r="F67">
        <f>INT(120*(1+ 2/29 * ((temperatury[[#This Row],[Temperatura]]-24)/2)))</f>
        <v>99</v>
      </c>
      <c r="G67">
        <f>INT(80*(1+ 1/17 * ((temperatury[[#This Row],[Temperatura]]-24)/2)))</f>
        <v>68</v>
      </c>
      <c r="H67">
        <f>temperatury[[#This Row],[Hot-dog]]*7 + temperatury[[#This Row],[Lody]]*5 +  temperatury[[#This Row],[Kukurydza]]*6</f>
        <v>1407</v>
      </c>
      <c r="I67">
        <f>SUM(temperatury[[#This Row],[Utarg dzienny]]+I66)</f>
        <v>110266</v>
      </c>
    </row>
    <row r="68" spans="1:9" hidden="1" x14ac:dyDescent="0.25">
      <c r="A68" s="1">
        <v>44779</v>
      </c>
      <c r="B68">
        <v>21</v>
      </c>
      <c r="C68">
        <f>IF(temperatury[[#This Row],[Temperatura]]&gt;20,1,0)</f>
        <v>1</v>
      </c>
      <c r="D68">
        <f>IF(temperatury[[#This Row],[Czy ciepły]]=1,D67+1,0)</f>
        <v>1</v>
      </c>
      <c r="E68">
        <f>INT(90*(1+ 1/13 * ((temperatury[[#This Row],[Temperatura]]-24)/2)))</f>
        <v>79</v>
      </c>
      <c r="F68">
        <f>INT(120*(1+ 2/29 * ((temperatury[[#This Row],[Temperatura]]-24)/2)))</f>
        <v>107</v>
      </c>
      <c r="G68">
        <f>INT(80*(1+ 1/17 * ((temperatury[[#This Row],[Temperatura]]-24)/2)))</f>
        <v>72</v>
      </c>
      <c r="H68">
        <f>temperatury[[#This Row],[Hot-dog]]*7 + temperatury[[#This Row],[Lody]]*5 +  temperatury[[#This Row],[Kukurydza]]*6</f>
        <v>1520</v>
      </c>
      <c r="I68">
        <f>SUM(temperatury[[#This Row],[Utarg dzienny]]+I67)</f>
        <v>111786</v>
      </c>
    </row>
    <row r="69" spans="1:9" hidden="1" x14ac:dyDescent="0.25">
      <c r="A69" s="1">
        <v>44780</v>
      </c>
      <c r="B69">
        <v>23</v>
      </c>
      <c r="C69">
        <f>IF(temperatury[[#This Row],[Temperatura]]&gt;20,1,0)</f>
        <v>1</v>
      </c>
      <c r="D69">
        <f>IF(temperatury[[#This Row],[Czy ciepły]]=1,D68+1,0)</f>
        <v>2</v>
      </c>
      <c r="E69">
        <f>INT(90*(1+ 1/13 * ((temperatury[[#This Row],[Temperatura]]-24)/2)))</f>
        <v>86</v>
      </c>
      <c r="F69">
        <f>INT(120*(1+ 2/29 * ((temperatury[[#This Row],[Temperatura]]-24)/2)))</f>
        <v>115</v>
      </c>
      <c r="G69">
        <f>INT(80*(1+ 1/17 * ((temperatury[[#This Row],[Temperatura]]-24)/2)))</f>
        <v>77</v>
      </c>
      <c r="H69">
        <f>temperatury[[#This Row],[Hot-dog]]*7 + temperatury[[#This Row],[Lody]]*5 +  temperatury[[#This Row],[Kukurydza]]*6</f>
        <v>1639</v>
      </c>
      <c r="I69">
        <f>SUM(temperatury[[#This Row],[Utarg dzienny]]+I68)</f>
        <v>113425</v>
      </c>
    </row>
    <row r="70" spans="1:9" hidden="1" x14ac:dyDescent="0.25">
      <c r="A70" s="1">
        <v>44781</v>
      </c>
      <c r="B70">
        <v>27</v>
      </c>
      <c r="C70">
        <f>IF(temperatury[[#This Row],[Temperatura]]&gt;20,1,0)</f>
        <v>1</v>
      </c>
      <c r="D70">
        <f>IF(temperatury[[#This Row],[Czy ciepły]]=1,D69+1,0)</f>
        <v>3</v>
      </c>
      <c r="E70">
        <f>INT(90*(1+ 1/13 * ((temperatury[[#This Row],[Temperatura]]-24)/2)))</f>
        <v>100</v>
      </c>
      <c r="F70">
        <f>INT(120*(1+ 2/29 * ((temperatury[[#This Row],[Temperatura]]-24)/2)))</f>
        <v>132</v>
      </c>
      <c r="G70">
        <f>INT(80*(1+ 1/17 * ((temperatury[[#This Row],[Temperatura]]-24)/2)))</f>
        <v>87</v>
      </c>
      <c r="H70">
        <f>temperatury[[#This Row],[Hot-dog]]*7 + temperatury[[#This Row],[Lody]]*5 +  temperatury[[#This Row],[Kukurydza]]*6</f>
        <v>1882</v>
      </c>
      <c r="I70">
        <f>SUM(temperatury[[#This Row],[Utarg dzienny]]+I69)</f>
        <v>115307</v>
      </c>
    </row>
    <row r="71" spans="1:9" hidden="1" x14ac:dyDescent="0.25">
      <c r="A71" s="1">
        <v>44782</v>
      </c>
      <c r="B71">
        <v>20</v>
      </c>
      <c r="C71">
        <f>IF(temperatury[[#This Row],[Temperatura]]&gt;20,1,0)</f>
        <v>0</v>
      </c>
      <c r="D71">
        <f>IF(temperatury[[#This Row],[Czy ciepły]]=1,D70+1,0)</f>
        <v>0</v>
      </c>
      <c r="E71">
        <f>INT(90*(1+ 1/13 * ((temperatury[[#This Row],[Temperatura]]-24)/2)))</f>
        <v>76</v>
      </c>
      <c r="F71">
        <f>INT(120*(1+ 2/29 * ((temperatury[[#This Row],[Temperatura]]-24)/2)))</f>
        <v>103</v>
      </c>
      <c r="G71">
        <f>INT(80*(1+ 1/17 * ((temperatury[[#This Row],[Temperatura]]-24)/2)))</f>
        <v>70</v>
      </c>
      <c r="H71">
        <f>temperatury[[#This Row],[Hot-dog]]*7 + temperatury[[#This Row],[Lody]]*5 +  temperatury[[#This Row],[Kukurydza]]*6</f>
        <v>1467</v>
      </c>
      <c r="I71">
        <f>SUM(temperatury[[#This Row],[Utarg dzienny]]+I70)</f>
        <v>116774</v>
      </c>
    </row>
    <row r="72" spans="1:9" hidden="1" x14ac:dyDescent="0.25">
      <c r="A72" s="1">
        <v>44783</v>
      </c>
      <c r="B72">
        <v>18</v>
      </c>
      <c r="C72">
        <f>IF(temperatury[[#This Row],[Temperatura]]&gt;20,1,0)</f>
        <v>0</v>
      </c>
      <c r="D72">
        <f>IF(temperatury[[#This Row],[Czy ciepły]]=1,D71+1,0)</f>
        <v>0</v>
      </c>
      <c r="E72">
        <f>INT(90*(1+ 1/13 * ((temperatury[[#This Row],[Temperatura]]-24)/2)))</f>
        <v>69</v>
      </c>
      <c r="F72">
        <f>INT(120*(1+ 2/29 * ((temperatury[[#This Row],[Temperatura]]-24)/2)))</f>
        <v>95</v>
      </c>
      <c r="G72">
        <f>INT(80*(1+ 1/17 * ((temperatury[[#This Row],[Temperatura]]-24)/2)))</f>
        <v>65</v>
      </c>
      <c r="H72">
        <f>temperatury[[#This Row],[Hot-dog]]*7 + temperatury[[#This Row],[Lody]]*5 +  temperatury[[#This Row],[Kukurydza]]*6</f>
        <v>1348</v>
      </c>
      <c r="I72">
        <f>SUM(temperatury[[#This Row],[Utarg dzienny]]+I71)</f>
        <v>118122</v>
      </c>
    </row>
    <row r="73" spans="1:9" hidden="1" x14ac:dyDescent="0.25">
      <c r="A73" s="1">
        <v>44784</v>
      </c>
      <c r="B73">
        <v>17</v>
      </c>
      <c r="C73">
        <f>IF(temperatury[[#This Row],[Temperatura]]&gt;20,1,0)</f>
        <v>0</v>
      </c>
      <c r="D73">
        <f>IF(temperatury[[#This Row],[Czy ciepły]]=1,D72+1,0)</f>
        <v>0</v>
      </c>
      <c r="E73">
        <f>INT(90*(1+ 1/13 * ((temperatury[[#This Row],[Temperatura]]-24)/2)))</f>
        <v>65</v>
      </c>
      <c r="F73">
        <f>INT(120*(1+ 2/29 * ((temperatury[[#This Row],[Temperatura]]-24)/2)))</f>
        <v>91</v>
      </c>
      <c r="G73">
        <f>INT(80*(1+ 1/17 * ((temperatury[[#This Row],[Temperatura]]-24)/2)))</f>
        <v>63</v>
      </c>
      <c r="H73">
        <f>temperatury[[#This Row],[Hot-dog]]*7 + temperatury[[#This Row],[Lody]]*5 +  temperatury[[#This Row],[Kukurydza]]*6</f>
        <v>1288</v>
      </c>
      <c r="I73">
        <f>SUM(temperatury[[#This Row],[Utarg dzienny]]+I72)</f>
        <v>119410</v>
      </c>
    </row>
    <row r="74" spans="1:9" hidden="1" x14ac:dyDescent="0.25">
      <c r="A74" s="1">
        <v>44785</v>
      </c>
      <c r="B74">
        <v>19</v>
      </c>
      <c r="C74">
        <f>IF(temperatury[[#This Row],[Temperatura]]&gt;20,1,0)</f>
        <v>0</v>
      </c>
      <c r="D74">
        <f>IF(temperatury[[#This Row],[Czy ciepły]]=1,D73+1,0)</f>
        <v>0</v>
      </c>
      <c r="E74">
        <f>INT(90*(1+ 1/13 * ((temperatury[[#This Row],[Temperatura]]-24)/2)))</f>
        <v>72</v>
      </c>
      <c r="F74">
        <f>INT(120*(1+ 2/29 * ((temperatury[[#This Row],[Temperatura]]-24)/2)))</f>
        <v>99</v>
      </c>
      <c r="G74">
        <f>INT(80*(1+ 1/17 * ((temperatury[[#This Row],[Temperatura]]-24)/2)))</f>
        <v>68</v>
      </c>
      <c r="H74">
        <f>temperatury[[#This Row],[Hot-dog]]*7 + temperatury[[#This Row],[Lody]]*5 +  temperatury[[#This Row],[Kukurydza]]*6</f>
        <v>1407</v>
      </c>
      <c r="I74">
        <f>SUM(temperatury[[#This Row],[Utarg dzienny]]+I73)</f>
        <v>120817</v>
      </c>
    </row>
    <row r="75" spans="1:9" hidden="1" x14ac:dyDescent="0.25">
      <c r="A75" s="1">
        <v>44786</v>
      </c>
      <c r="B75">
        <v>26</v>
      </c>
      <c r="C75">
        <f>IF(temperatury[[#This Row],[Temperatura]]&gt;20,1,0)</f>
        <v>1</v>
      </c>
      <c r="D75">
        <f>IF(temperatury[[#This Row],[Czy ciepły]]=1,D74+1,0)</f>
        <v>1</v>
      </c>
      <c r="E75">
        <f>INT(90*(1+ 1/13 * ((temperatury[[#This Row],[Temperatura]]-24)/2)))</f>
        <v>96</v>
      </c>
      <c r="F75">
        <f>INT(120*(1+ 2/29 * ((temperatury[[#This Row],[Temperatura]]-24)/2)))</f>
        <v>128</v>
      </c>
      <c r="G75">
        <f>INT(80*(1+ 1/17 * ((temperatury[[#This Row],[Temperatura]]-24)/2)))</f>
        <v>84</v>
      </c>
      <c r="H75">
        <f>temperatury[[#This Row],[Hot-dog]]*7 + temperatury[[#This Row],[Lody]]*5 +  temperatury[[#This Row],[Kukurydza]]*6</f>
        <v>1816</v>
      </c>
      <c r="I75">
        <f>SUM(temperatury[[#This Row],[Utarg dzienny]]+I74)</f>
        <v>122633</v>
      </c>
    </row>
    <row r="76" spans="1:9" hidden="1" x14ac:dyDescent="0.25">
      <c r="A76" s="1">
        <v>44787</v>
      </c>
      <c r="B76">
        <v>21</v>
      </c>
      <c r="C76">
        <f>IF(temperatury[[#This Row],[Temperatura]]&gt;20,1,0)</f>
        <v>1</v>
      </c>
      <c r="D76">
        <f>IF(temperatury[[#This Row],[Czy ciepły]]=1,D75+1,0)</f>
        <v>2</v>
      </c>
      <c r="E76">
        <f>INT(90*(1+ 1/13 * ((temperatury[[#This Row],[Temperatura]]-24)/2)))</f>
        <v>79</v>
      </c>
      <c r="F76">
        <f>INT(120*(1+ 2/29 * ((temperatury[[#This Row],[Temperatura]]-24)/2)))</f>
        <v>107</v>
      </c>
      <c r="G76">
        <f>INT(80*(1+ 1/17 * ((temperatury[[#This Row],[Temperatura]]-24)/2)))</f>
        <v>72</v>
      </c>
      <c r="H76">
        <f>temperatury[[#This Row],[Hot-dog]]*7 + temperatury[[#This Row],[Lody]]*5 +  temperatury[[#This Row],[Kukurydza]]*6</f>
        <v>1520</v>
      </c>
      <c r="I76">
        <f>SUM(temperatury[[#This Row],[Utarg dzienny]]+I75)</f>
        <v>124153</v>
      </c>
    </row>
    <row r="77" spans="1:9" hidden="1" x14ac:dyDescent="0.25">
      <c r="A77" s="1">
        <v>44788</v>
      </c>
      <c r="B77">
        <v>19</v>
      </c>
      <c r="C77">
        <f>IF(temperatury[[#This Row],[Temperatura]]&gt;20,1,0)</f>
        <v>0</v>
      </c>
      <c r="D77">
        <f>IF(temperatury[[#This Row],[Czy ciepły]]=1,D76+1,0)</f>
        <v>0</v>
      </c>
      <c r="E77">
        <f>INT(90*(1+ 1/13 * ((temperatury[[#This Row],[Temperatura]]-24)/2)))</f>
        <v>72</v>
      </c>
      <c r="F77">
        <f>INT(120*(1+ 2/29 * ((temperatury[[#This Row],[Temperatura]]-24)/2)))</f>
        <v>99</v>
      </c>
      <c r="G77">
        <f>INT(80*(1+ 1/17 * ((temperatury[[#This Row],[Temperatura]]-24)/2)))</f>
        <v>68</v>
      </c>
      <c r="H77">
        <f>temperatury[[#This Row],[Hot-dog]]*7 + temperatury[[#This Row],[Lody]]*5 +  temperatury[[#This Row],[Kukurydza]]*6</f>
        <v>1407</v>
      </c>
      <c r="I77">
        <f>SUM(temperatury[[#This Row],[Utarg dzienny]]+I76)</f>
        <v>125560</v>
      </c>
    </row>
    <row r="78" spans="1:9" hidden="1" x14ac:dyDescent="0.25">
      <c r="A78" s="1">
        <v>44789</v>
      </c>
      <c r="B78">
        <v>19</v>
      </c>
      <c r="C78">
        <f>IF(temperatury[[#This Row],[Temperatura]]&gt;20,1,0)</f>
        <v>0</v>
      </c>
      <c r="D78">
        <f>IF(temperatury[[#This Row],[Czy ciepły]]=1,D77+1,0)</f>
        <v>0</v>
      </c>
      <c r="E78">
        <f>INT(90*(1+ 1/13 * ((temperatury[[#This Row],[Temperatura]]-24)/2)))</f>
        <v>72</v>
      </c>
      <c r="F78">
        <f>INT(120*(1+ 2/29 * ((temperatury[[#This Row],[Temperatura]]-24)/2)))</f>
        <v>99</v>
      </c>
      <c r="G78">
        <f>INT(80*(1+ 1/17 * ((temperatury[[#This Row],[Temperatura]]-24)/2)))</f>
        <v>68</v>
      </c>
      <c r="H78">
        <f>temperatury[[#This Row],[Hot-dog]]*7 + temperatury[[#This Row],[Lody]]*5 +  temperatury[[#This Row],[Kukurydza]]*6</f>
        <v>1407</v>
      </c>
      <c r="I78">
        <f>SUM(temperatury[[#This Row],[Utarg dzienny]]+I77)</f>
        <v>126967</v>
      </c>
    </row>
    <row r="79" spans="1:9" hidden="1" x14ac:dyDescent="0.25">
      <c r="A79" s="1">
        <v>44790</v>
      </c>
      <c r="B79">
        <v>21</v>
      </c>
      <c r="C79">
        <f>IF(temperatury[[#This Row],[Temperatura]]&gt;20,1,0)</f>
        <v>1</v>
      </c>
      <c r="D79">
        <f>IF(temperatury[[#This Row],[Czy ciepły]]=1,D78+1,0)</f>
        <v>1</v>
      </c>
      <c r="E79">
        <f>INT(90*(1+ 1/13 * ((temperatury[[#This Row],[Temperatura]]-24)/2)))</f>
        <v>79</v>
      </c>
      <c r="F79">
        <f>INT(120*(1+ 2/29 * ((temperatury[[#This Row],[Temperatura]]-24)/2)))</f>
        <v>107</v>
      </c>
      <c r="G79">
        <f>INT(80*(1+ 1/17 * ((temperatury[[#This Row],[Temperatura]]-24)/2)))</f>
        <v>72</v>
      </c>
      <c r="H79">
        <f>temperatury[[#This Row],[Hot-dog]]*7 + temperatury[[#This Row],[Lody]]*5 +  temperatury[[#This Row],[Kukurydza]]*6</f>
        <v>1520</v>
      </c>
      <c r="I79">
        <f>SUM(temperatury[[#This Row],[Utarg dzienny]]+I78)</f>
        <v>128487</v>
      </c>
    </row>
    <row r="80" spans="1:9" hidden="1" x14ac:dyDescent="0.25">
      <c r="A80" s="1">
        <v>44791</v>
      </c>
      <c r="B80">
        <v>21</v>
      </c>
      <c r="C80">
        <f>IF(temperatury[[#This Row],[Temperatura]]&gt;20,1,0)</f>
        <v>1</v>
      </c>
      <c r="D80">
        <f>IF(temperatury[[#This Row],[Czy ciepły]]=1,D79+1,0)</f>
        <v>2</v>
      </c>
      <c r="E80">
        <f>INT(90*(1+ 1/13 * ((temperatury[[#This Row],[Temperatura]]-24)/2)))</f>
        <v>79</v>
      </c>
      <c r="F80">
        <f>INT(120*(1+ 2/29 * ((temperatury[[#This Row],[Temperatura]]-24)/2)))</f>
        <v>107</v>
      </c>
      <c r="G80">
        <f>INT(80*(1+ 1/17 * ((temperatury[[#This Row],[Temperatura]]-24)/2)))</f>
        <v>72</v>
      </c>
      <c r="H80">
        <f>temperatury[[#This Row],[Hot-dog]]*7 + temperatury[[#This Row],[Lody]]*5 +  temperatury[[#This Row],[Kukurydza]]*6</f>
        <v>1520</v>
      </c>
      <c r="I80">
        <f>SUM(temperatury[[#This Row],[Utarg dzienny]]+I79)</f>
        <v>130007</v>
      </c>
    </row>
    <row r="81" spans="1:15" hidden="1" x14ac:dyDescent="0.25">
      <c r="A81" s="1">
        <v>44792</v>
      </c>
      <c r="B81">
        <v>24</v>
      </c>
      <c r="C81">
        <f>IF(temperatury[[#This Row],[Temperatura]]&gt;20,1,0)</f>
        <v>1</v>
      </c>
      <c r="D81">
        <f>IF(temperatury[[#This Row],[Czy ciepły]]=1,D80+1,0)</f>
        <v>3</v>
      </c>
      <c r="E81">
        <f>INT(90*(1+ 1/13 * ((temperatury[[#This Row],[Temperatura]]-24)/2)))</f>
        <v>90</v>
      </c>
      <c r="F81">
        <f>INT(120*(1+ 2/29 * ((temperatury[[#This Row],[Temperatura]]-24)/2)))</f>
        <v>120</v>
      </c>
      <c r="G81">
        <f>INT(80*(1+ 1/17 * ((temperatury[[#This Row],[Temperatura]]-24)/2)))</f>
        <v>80</v>
      </c>
      <c r="H81">
        <f>temperatury[[#This Row],[Hot-dog]]*7 + temperatury[[#This Row],[Lody]]*5 +  temperatury[[#This Row],[Kukurydza]]*6</f>
        <v>1710</v>
      </c>
      <c r="I81">
        <f>SUM(temperatury[[#This Row],[Utarg dzienny]]+I80)</f>
        <v>131717</v>
      </c>
    </row>
    <row r="82" spans="1:15" hidden="1" x14ac:dyDescent="0.25">
      <c r="A82" s="1">
        <v>44793</v>
      </c>
      <c r="B82">
        <v>26</v>
      </c>
      <c r="C82">
        <f>IF(temperatury[[#This Row],[Temperatura]]&gt;20,1,0)</f>
        <v>1</v>
      </c>
      <c r="D82">
        <f>IF(temperatury[[#This Row],[Czy ciepły]]=1,D81+1,0)</f>
        <v>4</v>
      </c>
      <c r="E82">
        <f>INT(90*(1+ 1/13 * ((temperatury[[#This Row],[Temperatura]]-24)/2)))</f>
        <v>96</v>
      </c>
      <c r="F82">
        <f>INT(120*(1+ 2/29 * ((temperatury[[#This Row],[Temperatura]]-24)/2)))</f>
        <v>128</v>
      </c>
      <c r="G82">
        <f>INT(80*(1+ 1/17 * ((temperatury[[#This Row],[Temperatura]]-24)/2)))</f>
        <v>84</v>
      </c>
      <c r="H82">
        <f>temperatury[[#This Row],[Hot-dog]]*7 + temperatury[[#This Row],[Lody]]*5 +  temperatury[[#This Row],[Kukurydza]]*6</f>
        <v>1816</v>
      </c>
      <c r="I82">
        <f>SUM(temperatury[[#This Row],[Utarg dzienny]]+I81)</f>
        <v>133533</v>
      </c>
    </row>
    <row r="83" spans="1:15" hidden="1" x14ac:dyDescent="0.25">
      <c r="A83" s="1">
        <v>44794</v>
      </c>
      <c r="B83">
        <v>23</v>
      </c>
      <c r="C83">
        <f>IF(temperatury[[#This Row],[Temperatura]]&gt;20,1,0)</f>
        <v>1</v>
      </c>
      <c r="D83">
        <f>IF(temperatury[[#This Row],[Czy ciepły]]=1,D82+1,0)</f>
        <v>5</v>
      </c>
      <c r="E83">
        <f>INT(90*(1+ 1/13 * ((temperatury[[#This Row],[Temperatura]]-24)/2)))</f>
        <v>86</v>
      </c>
      <c r="F83">
        <f>INT(120*(1+ 2/29 * ((temperatury[[#This Row],[Temperatura]]-24)/2)))</f>
        <v>115</v>
      </c>
      <c r="G83">
        <f>INT(80*(1+ 1/17 * ((temperatury[[#This Row],[Temperatura]]-24)/2)))</f>
        <v>77</v>
      </c>
      <c r="H83">
        <f>temperatury[[#This Row],[Hot-dog]]*7 + temperatury[[#This Row],[Lody]]*5 +  temperatury[[#This Row],[Kukurydza]]*6</f>
        <v>1639</v>
      </c>
      <c r="I83">
        <f>SUM(temperatury[[#This Row],[Utarg dzienny]]+I82)</f>
        <v>135172</v>
      </c>
    </row>
    <row r="84" spans="1:15" hidden="1" x14ac:dyDescent="0.25">
      <c r="A84" s="1">
        <v>44795</v>
      </c>
      <c r="B84">
        <v>23</v>
      </c>
      <c r="C84">
        <f>IF(temperatury[[#This Row],[Temperatura]]&gt;20,1,0)</f>
        <v>1</v>
      </c>
      <c r="D84">
        <f>IF(temperatury[[#This Row],[Czy ciepły]]=1,D83+1,0)</f>
        <v>6</v>
      </c>
      <c r="E84">
        <f>INT(90*(1+ 1/13 * ((temperatury[[#This Row],[Temperatura]]-24)/2)))</f>
        <v>86</v>
      </c>
      <c r="F84">
        <f>INT(120*(1+ 2/29 * ((temperatury[[#This Row],[Temperatura]]-24)/2)))</f>
        <v>115</v>
      </c>
      <c r="G84">
        <f>INT(80*(1+ 1/17 * ((temperatury[[#This Row],[Temperatura]]-24)/2)))</f>
        <v>77</v>
      </c>
      <c r="H84">
        <f>temperatury[[#This Row],[Hot-dog]]*7 + temperatury[[#This Row],[Lody]]*5 +  temperatury[[#This Row],[Kukurydza]]*6</f>
        <v>1639</v>
      </c>
      <c r="I84">
        <f>SUM(temperatury[[#This Row],[Utarg dzienny]]+I83)</f>
        <v>136811</v>
      </c>
    </row>
    <row r="85" spans="1:15" hidden="1" x14ac:dyDescent="0.25">
      <c r="A85" s="1">
        <v>44796</v>
      </c>
      <c r="B85">
        <v>24</v>
      </c>
      <c r="C85">
        <f>IF(temperatury[[#This Row],[Temperatura]]&gt;20,1,0)</f>
        <v>1</v>
      </c>
      <c r="D85">
        <f>IF(temperatury[[#This Row],[Czy ciepły]]=1,D84+1,0)</f>
        <v>7</v>
      </c>
      <c r="E85">
        <f>INT(90*(1+ 1/13 * ((temperatury[[#This Row],[Temperatura]]-24)/2)))</f>
        <v>90</v>
      </c>
      <c r="F85">
        <f>INT(120*(1+ 2/29 * ((temperatury[[#This Row],[Temperatura]]-24)/2)))</f>
        <v>120</v>
      </c>
      <c r="G85">
        <f>INT(80*(1+ 1/17 * ((temperatury[[#This Row],[Temperatura]]-24)/2)))</f>
        <v>80</v>
      </c>
      <c r="H85">
        <f>temperatury[[#This Row],[Hot-dog]]*7 + temperatury[[#This Row],[Lody]]*5 +  temperatury[[#This Row],[Kukurydza]]*6</f>
        <v>1710</v>
      </c>
      <c r="I85">
        <f>SUM(temperatury[[#This Row],[Utarg dzienny]]+I84)</f>
        <v>138521</v>
      </c>
    </row>
    <row r="86" spans="1:15" hidden="1" x14ac:dyDescent="0.25">
      <c r="A86" s="1">
        <v>44797</v>
      </c>
      <c r="B86">
        <v>26</v>
      </c>
      <c r="C86">
        <f>IF(temperatury[[#This Row],[Temperatura]]&gt;20,1,0)</f>
        <v>1</v>
      </c>
      <c r="D86">
        <f>IF(temperatury[[#This Row],[Czy ciepły]]=1,D85+1,0)</f>
        <v>8</v>
      </c>
      <c r="E86">
        <f>INT(90*(1+ 1/13 * ((temperatury[[#This Row],[Temperatura]]-24)/2)))</f>
        <v>96</v>
      </c>
      <c r="F86">
        <f>INT(120*(1+ 2/29 * ((temperatury[[#This Row],[Temperatura]]-24)/2)))</f>
        <v>128</v>
      </c>
      <c r="G86">
        <f>INT(80*(1+ 1/17 * ((temperatury[[#This Row],[Temperatura]]-24)/2)))</f>
        <v>84</v>
      </c>
      <c r="H86">
        <f>temperatury[[#This Row],[Hot-dog]]*7 + temperatury[[#This Row],[Lody]]*5 +  temperatury[[#This Row],[Kukurydza]]*6</f>
        <v>1816</v>
      </c>
      <c r="I86">
        <f>SUM(temperatury[[#This Row],[Utarg dzienny]]+I85)</f>
        <v>140337</v>
      </c>
    </row>
    <row r="87" spans="1:15" hidden="1" x14ac:dyDescent="0.25">
      <c r="A87" s="1">
        <v>44798</v>
      </c>
      <c r="B87">
        <v>28</v>
      </c>
      <c r="C87">
        <f>IF(temperatury[[#This Row],[Temperatura]]&gt;20,1,0)</f>
        <v>1</v>
      </c>
      <c r="D87">
        <f>IF(temperatury[[#This Row],[Czy ciepły]]=1,D86+1,0)</f>
        <v>9</v>
      </c>
      <c r="E87">
        <f>INT(90*(1+ 1/13 * ((temperatury[[#This Row],[Temperatura]]-24)/2)))</f>
        <v>103</v>
      </c>
      <c r="F87">
        <f>INT(120*(1+ 2/29 * ((temperatury[[#This Row],[Temperatura]]-24)/2)))</f>
        <v>136</v>
      </c>
      <c r="G87">
        <f>INT(80*(1+ 1/17 * ((temperatury[[#This Row],[Temperatura]]-24)/2)))</f>
        <v>89</v>
      </c>
      <c r="H87">
        <f>temperatury[[#This Row],[Hot-dog]]*7 + temperatury[[#This Row],[Lody]]*5 +  temperatury[[#This Row],[Kukurydza]]*6</f>
        <v>1935</v>
      </c>
      <c r="I87">
        <f>SUM(temperatury[[#This Row],[Utarg dzienny]]+I86)</f>
        <v>142272</v>
      </c>
    </row>
    <row r="88" spans="1:15" hidden="1" x14ac:dyDescent="0.25">
      <c r="A88" s="1">
        <v>44799</v>
      </c>
      <c r="B88">
        <v>32</v>
      </c>
      <c r="C88">
        <f>IF(temperatury[[#This Row],[Temperatura]]&gt;20,1,0)</f>
        <v>1</v>
      </c>
      <c r="D88">
        <f>IF(temperatury[[#This Row],[Czy ciepły]]=1,D87+1,0)</f>
        <v>10</v>
      </c>
      <c r="E88">
        <f>INT(90*(1+ 1/13 * ((temperatury[[#This Row],[Temperatura]]-24)/2)))</f>
        <v>117</v>
      </c>
      <c r="F88">
        <f>INT(120*(1+ 2/29 * ((temperatury[[#This Row],[Temperatura]]-24)/2)))</f>
        <v>153</v>
      </c>
      <c r="G88">
        <f>INT(80*(1+ 1/17 * ((temperatury[[#This Row],[Temperatura]]-24)/2)))</f>
        <v>98</v>
      </c>
      <c r="H88">
        <f>temperatury[[#This Row],[Hot-dog]]*7 + temperatury[[#This Row],[Lody]]*5 +  temperatury[[#This Row],[Kukurydza]]*6</f>
        <v>2172</v>
      </c>
      <c r="I88">
        <f>SUM(temperatury[[#This Row],[Utarg dzienny]]+I87)</f>
        <v>144444</v>
      </c>
    </row>
    <row r="89" spans="1:15" hidden="1" x14ac:dyDescent="0.25">
      <c r="A89" s="1">
        <v>44800</v>
      </c>
      <c r="B89">
        <v>26</v>
      </c>
      <c r="C89">
        <f>IF(temperatury[[#This Row],[Temperatura]]&gt;20,1,0)</f>
        <v>1</v>
      </c>
      <c r="D89">
        <f>IF(temperatury[[#This Row],[Czy ciepły]]=1,D88+1,0)</f>
        <v>11</v>
      </c>
      <c r="E89">
        <f>INT(90*(1+ 1/13 * ((temperatury[[#This Row],[Temperatura]]-24)/2)))</f>
        <v>96</v>
      </c>
      <c r="F89">
        <f>INT(120*(1+ 2/29 * ((temperatury[[#This Row],[Temperatura]]-24)/2)))</f>
        <v>128</v>
      </c>
      <c r="G89">
        <f>INT(80*(1+ 1/17 * ((temperatury[[#This Row],[Temperatura]]-24)/2)))</f>
        <v>84</v>
      </c>
      <c r="H89">
        <f>temperatury[[#This Row],[Hot-dog]]*7 + temperatury[[#This Row],[Lody]]*5 +  temperatury[[#This Row],[Kukurydza]]*6</f>
        <v>1816</v>
      </c>
      <c r="I89">
        <f>SUM(temperatury[[#This Row],[Utarg dzienny]]+I88)</f>
        <v>146260</v>
      </c>
    </row>
    <row r="90" spans="1:15" hidden="1" x14ac:dyDescent="0.25">
      <c r="A90" s="1">
        <v>44801</v>
      </c>
      <c r="B90">
        <v>32</v>
      </c>
      <c r="C90">
        <f>IF(temperatury[[#This Row],[Temperatura]]&gt;20,1,0)</f>
        <v>1</v>
      </c>
      <c r="D90">
        <f>IF(temperatury[[#This Row],[Czy ciepły]]=1,D89+1,0)</f>
        <v>12</v>
      </c>
      <c r="E90">
        <f>INT(90*(1+ 1/13 * ((temperatury[[#This Row],[Temperatura]]-24)/2)))</f>
        <v>117</v>
      </c>
      <c r="F90">
        <f>INT(120*(1+ 2/29 * ((temperatury[[#This Row],[Temperatura]]-24)/2)))</f>
        <v>153</v>
      </c>
      <c r="G90">
        <f>INT(80*(1+ 1/17 * ((temperatury[[#This Row],[Temperatura]]-24)/2)))</f>
        <v>98</v>
      </c>
      <c r="H90">
        <f>temperatury[[#This Row],[Hot-dog]]*7 + temperatury[[#This Row],[Lody]]*5 +  temperatury[[#This Row],[Kukurydza]]*6</f>
        <v>2172</v>
      </c>
      <c r="I90">
        <f>SUM(temperatury[[#This Row],[Utarg dzienny]]+I89)</f>
        <v>148432</v>
      </c>
    </row>
    <row r="91" spans="1:15" hidden="1" x14ac:dyDescent="0.25">
      <c r="A91" s="1">
        <v>44802</v>
      </c>
      <c r="B91">
        <v>23</v>
      </c>
      <c r="C91">
        <f>IF(temperatury[[#This Row],[Temperatura]]&gt;20,1,0)</f>
        <v>1</v>
      </c>
      <c r="D91">
        <f>IF(temperatury[[#This Row],[Czy ciepły]]=1,D90+1,0)</f>
        <v>13</v>
      </c>
      <c r="E91">
        <f>INT(90*(1+ 1/13 * ((temperatury[[#This Row],[Temperatura]]-24)/2)))</f>
        <v>86</v>
      </c>
      <c r="F91">
        <f>INT(120*(1+ 2/29 * ((temperatury[[#This Row],[Temperatura]]-24)/2)))</f>
        <v>115</v>
      </c>
      <c r="G91">
        <f>INT(80*(1+ 1/17 * ((temperatury[[#This Row],[Temperatura]]-24)/2)))</f>
        <v>77</v>
      </c>
      <c r="H91">
        <f>temperatury[[#This Row],[Hot-dog]]*7 + temperatury[[#This Row],[Lody]]*5 +  temperatury[[#This Row],[Kukurydza]]*6</f>
        <v>1639</v>
      </c>
      <c r="I91">
        <f>SUM(temperatury[[#This Row],[Utarg dzienny]]+I90)</f>
        <v>150071</v>
      </c>
    </row>
    <row r="92" spans="1:15" hidden="1" x14ac:dyDescent="0.25">
      <c r="A92" s="1">
        <v>44803</v>
      </c>
      <c r="B92">
        <v>22</v>
      </c>
      <c r="C92">
        <f>IF(temperatury[[#This Row],[Temperatura]]&gt;20,1,0)</f>
        <v>1</v>
      </c>
      <c r="D92">
        <f>IF(temperatury[[#This Row],[Czy ciepły]]=1,D91+1,0)</f>
        <v>14</v>
      </c>
      <c r="E92">
        <f>INT(90*(1+ 1/13 * ((temperatury[[#This Row],[Temperatura]]-24)/2)))</f>
        <v>83</v>
      </c>
      <c r="F92">
        <f>INT(120*(1+ 2/29 * ((temperatury[[#This Row],[Temperatura]]-24)/2)))</f>
        <v>111</v>
      </c>
      <c r="G92">
        <f>INT(80*(1+ 1/17 * ((temperatury[[#This Row],[Temperatura]]-24)/2)))</f>
        <v>75</v>
      </c>
      <c r="H92">
        <f>temperatury[[#This Row],[Hot-dog]]*7 + temperatury[[#This Row],[Lody]]*5 +  temperatury[[#This Row],[Kukurydza]]*6</f>
        <v>1586</v>
      </c>
      <c r="I92">
        <f>SUM(temperatury[[#This Row],[Utarg dzienny]]+I91)</f>
        <v>151657</v>
      </c>
    </row>
    <row r="93" spans="1:15" hidden="1" x14ac:dyDescent="0.25">
      <c r="A93" s="1">
        <v>44804</v>
      </c>
      <c r="B93">
        <v>25</v>
      </c>
      <c r="C93">
        <f>IF(temperatury[[#This Row],[Temperatura]]&gt;20,1,0)</f>
        <v>1</v>
      </c>
      <c r="D93">
        <f>IF(temperatury[[#This Row],[Czy ciepły]]=1,D92+1,0)</f>
        <v>15</v>
      </c>
      <c r="E93">
        <f>INT(90*(1+ 1/13 * ((temperatury[[#This Row],[Temperatura]]-24)/2)))</f>
        <v>93</v>
      </c>
      <c r="F93">
        <f>INT(120*(1+ 2/29 * ((temperatury[[#This Row],[Temperatura]]-24)/2)))</f>
        <v>124</v>
      </c>
      <c r="G93">
        <f>INT(80*(1+ 1/17 * ((temperatury[[#This Row],[Temperatura]]-24)/2)))</f>
        <v>82</v>
      </c>
      <c r="H93">
        <f>temperatury[[#This Row],[Hot-dog]]*7 + temperatury[[#This Row],[Lody]]*5 +  temperatury[[#This Row],[Kukurydza]]*6</f>
        <v>1763</v>
      </c>
      <c r="I93">
        <f>SUM(temperatury[[#This Row],[Utarg dzienny]]+I92)</f>
        <v>153420</v>
      </c>
    </row>
    <row r="94" spans="1:15" x14ac:dyDescent="0.25">
      <c r="A94" s="1">
        <v>44805</v>
      </c>
      <c r="B94">
        <f>ROUNDUP(temperatury[[#This Row],[Kal]],0)</f>
        <v>23</v>
      </c>
      <c r="C94">
        <f>IF(temperatury[[#This Row],[Temperatura]]&gt;20,1,0)</f>
        <v>1</v>
      </c>
      <c r="E94">
        <f>INT(90*(1+ 1/13 * ((temperatury[[#This Row],[Temperatura]]-24)/2)))</f>
        <v>86</v>
      </c>
      <c r="F94">
        <f>INT(120*(1+ 2/29 * ((temperatury[[#This Row],[Temperatura]]-24)/2)))</f>
        <v>115</v>
      </c>
      <c r="G94">
        <f>INT(80*(1+ 1/17 * ((temperatury[[#This Row],[Temperatura]]-24)/2)))</f>
        <v>77</v>
      </c>
      <c r="H94">
        <f>temperatury[[#This Row],[Hot-dog]]*$O$94 + temperatury[[#This Row],[Lody]]*$O$96 +  temperatury[[#This Row],[Kukurydza]]*$O$95</f>
        <v>2011.52</v>
      </c>
      <c r="I94">
        <f>SUM(temperatury[[#This Row],[Utarg dzienny]]+I93)</f>
        <v>155431.51999999999</v>
      </c>
      <c r="J94">
        <v>23</v>
      </c>
      <c r="N94" t="s">
        <v>27</v>
      </c>
      <c r="O94">
        <f>7+O1</f>
        <v>8.34</v>
      </c>
    </row>
    <row r="95" spans="1:15" x14ac:dyDescent="0.25">
      <c r="A95" s="1">
        <v>44806</v>
      </c>
      <c r="B95">
        <f>ROUNDUP(temperatury[[#This Row],[Kal]],0)</f>
        <v>23</v>
      </c>
      <c r="C95">
        <f>IF(temperatury[[#This Row],[Temperatura]]&gt;20,1,0)</f>
        <v>1</v>
      </c>
      <c r="E95">
        <f>INT(90*(1+ 1/13 * ((temperatury[[#This Row],[Temperatura]]-24)/2)))</f>
        <v>86</v>
      </c>
      <c r="F95">
        <f>INT(120*(1+ 2/29 * ((temperatury[[#This Row],[Temperatura]]-24)/2)))</f>
        <v>115</v>
      </c>
      <c r="G95">
        <f>INT(80*(1+ 1/17 * ((temperatury[[#This Row],[Temperatura]]-24)/2)))</f>
        <v>77</v>
      </c>
      <c r="H95">
        <f>temperatury[[#This Row],[Hot-dog]]*$O$94 + temperatury[[#This Row],[Lody]]*$O$96 +  temperatury[[#This Row],[Kukurydza]]*$O$95</f>
        <v>2011.52</v>
      </c>
      <c r="I95">
        <f>SUM(temperatury[[#This Row],[Utarg dzienny]]+I94)</f>
        <v>157443.03999999998</v>
      </c>
      <c r="J95">
        <f>J94-0.5</f>
        <v>22.5</v>
      </c>
      <c r="N95" t="s">
        <v>28</v>
      </c>
      <c r="O95">
        <f>6+O1</f>
        <v>7.34</v>
      </c>
    </row>
    <row r="96" spans="1:15" x14ac:dyDescent="0.25">
      <c r="A96" s="1">
        <v>44807</v>
      </c>
      <c r="B96">
        <f>ROUNDUP(temperatury[[#This Row],[Kal]],0)</f>
        <v>22</v>
      </c>
      <c r="C96">
        <f>IF(temperatury[[#This Row],[Temperatura]]&gt;20,1,0)</f>
        <v>1</v>
      </c>
      <c r="E96">
        <f>INT(90*(1+ 1/13 * ((temperatury[[#This Row],[Temperatura]]-24)/2)))</f>
        <v>83</v>
      </c>
      <c r="F96">
        <f>INT(120*(1+ 2/29 * ((temperatury[[#This Row],[Temperatura]]-24)/2)))</f>
        <v>111</v>
      </c>
      <c r="G96">
        <f>INT(80*(1+ 1/17 * ((temperatury[[#This Row],[Temperatura]]-24)/2)))</f>
        <v>75</v>
      </c>
      <c r="H96">
        <f>temperatury[[#This Row],[Hot-dog]]*$O$94 + temperatury[[#This Row],[Lody]]*$O$96 +  temperatury[[#This Row],[Kukurydza]]*$O$95</f>
        <v>1946.46</v>
      </c>
      <c r="I96">
        <f>SUM(temperatury[[#This Row],[Utarg dzienny]]+I95)</f>
        <v>159389.49999999997</v>
      </c>
      <c r="J96">
        <f t="shared" ref="J96:J123" si="0">J95-0.5</f>
        <v>22</v>
      </c>
      <c r="N96" t="s">
        <v>29</v>
      </c>
      <c r="O96">
        <f>5+O1</f>
        <v>6.34</v>
      </c>
    </row>
    <row r="97" spans="1:10" x14ac:dyDescent="0.25">
      <c r="A97" s="1">
        <v>44808</v>
      </c>
      <c r="B97">
        <f>ROUNDUP(temperatury[[#This Row],[Kal]],0)</f>
        <v>22</v>
      </c>
      <c r="C97">
        <f>IF(temperatury[[#This Row],[Temperatura]]&gt;20,1,0)</f>
        <v>1</v>
      </c>
      <c r="E97">
        <f>INT(90*(1+ 1/13 * ((temperatury[[#This Row],[Temperatura]]-24)/2)))</f>
        <v>83</v>
      </c>
      <c r="F97">
        <f>INT(120*(1+ 2/29 * ((temperatury[[#This Row],[Temperatura]]-24)/2)))</f>
        <v>111</v>
      </c>
      <c r="G97">
        <f>INT(80*(1+ 1/17 * ((temperatury[[#This Row],[Temperatura]]-24)/2)))</f>
        <v>75</v>
      </c>
      <c r="H97">
        <f>temperatury[[#This Row],[Hot-dog]]*$O$94 + temperatury[[#This Row],[Lody]]*$O$96 +  temperatury[[#This Row],[Kukurydza]]*$O$95</f>
        <v>1946.46</v>
      </c>
      <c r="I97">
        <f>SUM(temperatury[[#This Row],[Utarg dzienny]]+I96)</f>
        <v>161335.95999999996</v>
      </c>
      <c r="J97">
        <f t="shared" si="0"/>
        <v>21.5</v>
      </c>
    </row>
    <row r="98" spans="1:10" x14ac:dyDescent="0.25">
      <c r="A98" s="1">
        <v>44809</v>
      </c>
      <c r="B98">
        <f>ROUNDUP(temperatury[[#This Row],[Kal]],0)</f>
        <v>21</v>
      </c>
      <c r="C98">
        <f>IF(temperatury[[#This Row],[Temperatura]]&gt;20,1,0)</f>
        <v>1</v>
      </c>
      <c r="E98">
        <f>INT(90*(1+ 1/13 * ((temperatury[[#This Row],[Temperatura]]-24)/2)))</f>
        <v>79</v>
      </c>
      <c r="F98">
        <f>INT(120*(1+ 2/29 * ((temperatury[[#This Row],[Temperatura]]-24)/2)))</f>
        <v>107</v>
      </c>
      <c r="G98">
        <f>INT(80*(1+ 1/17 * ((temperatury[[#This Row],[Temperatura]]-24)/2)))</f>
        <v>72</v>
      </c>
      <c r="H98">
        <f>temperatury[[#This Row],[Hot-dog]]*$O$94 + temperatury[[#This Row],[Lody]]*$O$96 +  temperatury[[#This Row],[Kukurydza]]*$O$95</f>
        <v>1865.72</v>
      </c>
      <c r="I98">
        <f>SUM(temperatury[[#This Row],[Utarg dzienny]]+I97)</f>
        <v>163201.67999999996</v>
      </c>
      <c r="J98">
        <f t="shared" si="0"/>
        <v>21</v>
      </c>
    </row>
    <row r="99" spans="1:10" x14ac:dyDescent="0.25">
      <c r="A99" s="1">
        <v>44810</v>
      </c>
      <c r="B99">
        <f>ROUNDUP(temperatury[[#This Row],[Kal]],0)</f>
        <v>21</v>
      </c>
      <c r="C99">
        <f>IF(temperatury[[#This Row],[Temperatura]]&gt;20,1,0)</f>
        <v>1</v>
      </c>
      <c r="E99">
        <f>INT(90*(1+ 1/13 * ((temperatury[[#This Row],[Temperatura]]-24)/2)))</f>
        <v>79</v>
      </c>
      <c r="F99">
        <f>INT(120*(1+ 2/29 * ((temperatury[[#This Row],[Temperatura]]-24)/2)))</f>
        <v>107</v>
      </c>
      <c r="G99">
        <f>INT(80*(1+ 1/17 * ((temperatury[[#This Row],[Temperatura]]-24)/2)))</f>
        <v>72</v>
      </c>
      <c r="H99">
        <f>temperatury[[#This Row],[Hot-dog]]*$O$94 + temperatury[[#This Row],[Lody]]*$O$96 +  temperatury[[#This Row],[Kukurydza]]*$O$95</f>
        <v>1865.72</v>
      </c>
      <c r="I99">
        <f>SUM(temperatury[[#This Row],[Utarg dzienny]]+I98)</f>
        <v>165067.39999999997</v>
      </c>
      <c r="J99">
        <f t="shared" si="0"/>
        <v>20.5</v>
      </c>
    </row>
    <row r="100" spans="1:10" x14ac:dyDescent="0.25">
      <c r="A100" s="1">
        <v>44811</v>
      </c>
      <c r="B100">
        <f>ROUNDUP(temperatury[[#This Row],[Kal]],0)</f>
        <v>20</v>
      </c>
      <c r="C100">
        <f>IF(temperatury[[#This Row],[Temperatura]]&gt;20,1,0)</f>
        <v>0</v>
      </c>
      <c r="E100">
        <f>INT(90*(1+ 1/13 * ((temperatury[[#This Row],[Temperatura]]-24)/2)))</f>
        <v>76</v>
      </c>
      <c r="F100">
        <f>INT(120*(1+ 2/29 * ((temperatury[[#This Row],[Temperatura]]-24)/2)))</f>
        <v>103</v>
      </c>
      <c r="G100">
        <f>INT(80*(1+ 1/17 * ((temperatury[[#This Row],[Temperatura]]-24)/2)))</f>
        <v>70</v>
      </c>
      <c r="H100">
        <f>temperatury[[#This Row],[Hot-dog]]*$O$94 + temperatury[[#This Row],[Lody]]*$O$96 +  temperatury[[#This Row],[Kukurydza]]*$O$95</f>
        <v>1800.66</v>
      </c>
      <c r="I100">
        <f>SUM(temperatury[[#This Row],[Utarg dzienny]]+I99)</f>
        <v>166868.05999999997</v>
      </c>
      <c r="J100">
        <f t="shared" si="0"/>
        <v>20</v>
      </c>
    </row>
    <row r="101" spans="1:10" x14ac:dyDescent="0.25">
      <c r="A101" s="1">
        <v>44812</v>
      </c>
      <c r="B101">
        <f>ROUNDUP(temperatury[[#This Row],[Kal]],0)</f>
        <v>20</v>
      </c>
      <c r="C101">
        <f>IF(temperatury[[#This Row],[Temperatura]]&gt;20,1,0)</f>
        <v>0</v>
      </c>
      <c r="E101">
        <f>INT(90*(1+ 1/13 * ((temperatury[[#This Row],[Temperatura]]-24)/2)))</f>
        <v>76</v>
      </c>
      <c r="F101">
        <f>INT(120*(1+ 2/29 * ((temperatury[[#This Row],[Temperatura]]-24)/2)))</f>
        <v>103</v>
      </c>
      <c r="G101">
        <f>INT(80*(1+ 1/17 * ((temperatury[[#This Row],[Temperatura]]-24)/2)))</f>
        <v>70</v>
      </c>
      <c r="H101">
        <f>temperatury[[#This Row],[Hot-dog]]*$O$94 + temperatury[[#This Row],[Lody]]*$O$96 +  temperatury[[#This Row],[Kukurydza]]*$O$95</f>
        <v>1800.66</v>
      </c>
      <c r="I101">
        <f>SUM(temperatury[[#This Row],[Utarg dzienny]]+I100)</f>
        <v>168668.71999999997</v>
      </c>
      <c r="J101">
        <f t="shared" si="0"/>
        <v>19.5</v>
      </c>
    </row>
    <row r="102" spans="1:10" x14ac:dyDescent="0.25">
      <c r="A102" s="1">
        <v>44813</v>
      </c>
      <c r="B102">
        <f>ROUNDUP(temperatury[[#This Row],[Kal]],0)</f>
        <v>19</v>
      </c>
      <c r="C102">
        <f>IF(temperatury[[#This Row],[Temperatura]]&gt;20,1,0)</f>
        <v>0</v>
      </c>
      <c r="E102">
        <f>INT(90*(1+ 1/13 * ((temperatury[[#This Row],[Temperatura]]-24)/2)))</f>
        <v>72</v>
      </c>
      <c r="F102">
        <f>INT(120*(1+ 2/29 * ((temperatury[[#This Row],[Temperatura]]-24)/2)))</f>
        <v>99</v>
      </c>
      <c r="G102">
        <f>INT(80*(1+ 1/17 * ((temperatury[[#This Row],[Temperatura]]-24)/2)))</f>
        <v>68</v>
      </c>
      <c r="H102">
        <f>temperatury[[#This Row],[Hot-dog]]*$O$94 + temperatury[[#This Row],[Lody]]*$O$96 +  temperatury[[#This Row],[Kukurydza]]*$O$95</f>
        <v>1727.2599999999998</v>
      </c>
      <c r="I102">
        <f>SUM(temperatury[[#This Row],[Utarg dzienny]]+I101)</f>
        <v>170395.97999999998</v>
      </c>
      <c r="J102">
        <f t="shared" si="0"/>
        <v>19</v>
      </c>
    </row>
    <row r="103" spans="1:10" x14ac:dyDescent="0.25">
      <c r="A103" s="1">
        <v>44814</v>
      </c>
      <c r="B103">
        <f>ROUNDUP(temperatury[[#This Row],[Kal]],0)</f>
        <v>19</v>
      </c>
      <c r="C103">
        <f>IF(temperatury[[#This Row],[Temperatura]]&gt;20,1,0)</f>
        <v>0</v>
      </c>
      <c r="E103">
        <f>INT(90*(1+ 1/13 * ((temperatury[[#This Row],[Temperatura]]-24)/2)))</f>
        <v>72</v>
      </c>
      <c r="F103">
        <f>INT(120*(1+ 2/29 * ((temperatury[[#This Row],[Temperatura]]-24)/2)))</f>
        <v>99</v>
      </c>
      <c r="G103">
        <f>INT(80*(1+ 1/17 * ((temperatury[[#This Row],[Temperatura]]-24)/2)))</f>
        <v>68</v>
      </c>
      <c r="H103">
        <f>temperatury[[#This Row],[Hot-dog]]*$O$94 + temperatury[[#This Row],[Lody]]*$O$96 +  temperatury[[#This Row],[Kukurydza]]*$O$95</f>
        <v>1727.2599999999998</v>
      </c>
      <c r="I103">
        <f>SUM(temperatury[[#This Row],[Utarg dzienny]]+I102)</f>
        <v>172123.24</v>
      </c>
      <c r="J103">
        <f t="shared" si="0"/>
        <v>18.5</v>
      </c>
    </row>
    <row r="104" spans="1:10" x14ac:dyDescent="0.25">
      <c r="A104" s="1">
        <v>44815</v>
      </c>
      <c r="B104">
        <f>ROUNDUP(temperatury[[#This Row],[Kal]],0)</f>
        <v>18</v>
      </c>
      <c r="C104">
        <f>IF(temperatury[[#This Row],[Temperatura]]&gt;20,1,0)</f>
        <v>0</v>
      </c>
      <c r="E104">
        <f>INT(90*(1+ 1/13 * ((temperatury[[#This Row],[Temperatura]]-24)/2)))</f>
        <v>69</v>
      </c>
      <c r="F104">
        <f>INT(120*(1+ 2/29 * ((temperatury[[#This Row],[Temperatura]]-24)/2)))</f>
        <v>95</v>
      </c>
      <c r="G104">
        <f>INT(80*(1+ 1/17 * ((temperatury[[#This Row],[Temperatura]]-24)/2)))</f>
        <v>65</v>
      </c>
      <c r="H104">
        <f>temperatury[[#This Row],[Hot-dog]]*$O$94 + temperatury[[#This Row],[Lody]]*$O$96 +  temperatury[[#This Row],[Kukurydza]]*$O$95</f>
        <v>1654.86</v>
      </c>
      <c r="I104">
        <f>SUM(temperatury[[#This Row],[Utarg dzienny]]+I103)</f>
        <v>173778.09999999998</v>
      </c>
      <c r="J104">
        <f t="shared" si="0"/>
        <v>18</v>
      </c>
    </row>
    <row r="105" spans="1:10" x14ac:dyDescent="0.25">
      <c r="A105" s="1">
        <v>44816</v>
      </c>
      <c r="B105">
        <f>ROUNDUP(temperatury[[#This Row],[Kal]],0)</f>
        <v>18</v>
      </c>
      <c r="C105">
        <f>IF(temperatury[[#This Row],[Temperatura]]&gt;20,1,0)</f>
        <v>0</v>
      </c>
      <c r="E105">
        <f>INT(90*(1+ 1/13 * ((temperatury[[#This Row],[Temperatura]]-24)/2)))</f>
        <v>69</v>
      </c>
      <c r="F105">
        <f>INT(120*(1+ 2/29 * ((temperatury[[#This Row],[Temperatura]]-24)/2)))</f>
        <v>95</v>
      </c>
      <c r="G105">
        <f>INT(80*(1+ 1/17 * ((temperatury[[#This Row],[Temperatura]]-24)/2)))</f>
        <v>65</v>
      </c>
      <c r="H105">
        <f>temperatury[[#This Row],[Hot-dog]]*$O$94 + temperatury[[#This Row],[Lody]]*$O$96 +  temperatury[[#This Row],[Kukurydza]]*$O$95</f>
        <v>1654.86</v>
      </c>
      <c r="I105">
        <f>SUM(temperatury[[#This Row],[Utarg dzienny]]+I104)</f>
        <v>175432.95999999996</v>
      </c>
      <c r="J105">
        <f t="shared" si="0"/>
        <v>17.5</v>
      </c>
    </row>
    <row r="106" spans="1:10" x14ac:dyDescent="0.25">
      <c r="A106" s="1">
        <v>44817</v>
      </c>
      <c r="B106">
        <f>ROUNDUP(temperatury[[#This Row],[Kal]],0)</f>
        <v>17</v>
      </c>
      <c r="C106">
        <f>IF(temperatury[[#This Row],[Temperatura]]&gt;20,1,0)</f>
        <v>0</v>
      </c>
      <c r="E106">
        <f>INT(90*(1+ 1/13 * ((temperatury[[#This Row],[Temperatura]]-24)/2)))</f>
        <v>65</v>
      </c>
      <c r="F106">
        <f>INT(120*(1+ 2/29 * ((temperatury[[#This Row],[Temperatura]]-24)/2)))</f>
        <v>91</v>
      </c>
      <c r="G106">
        <f>INT(80*(1+ 1/17 * ((temperatury[[#This Row],[Temperatura]]-24)/2)))</f>
        <v>63</v>
      </c>
      <c r="H106">
        <f>temperatury[[#This Row],[Hot-dog]]*$O$94 + temperatury[[#This Row],[Lody]]*$O$96 +  temperatury[[#This Row],[Kukurydza]]*$O$95</f>
        <v>1581.46</v>
      </c>
      <c r="I106">
        <f>SUM(temperatury[[#This Row],[Utarg dzienny]]+I105)</f>
        <v>177014.41999999995</v>
      </c>
      <c r="J106">
        <f t="shared" si="0"/>
        <v>17</v>
      </c>
    </row>
    <row r="107" spans="1:10" x14ac:dyDescent="0.25">
      <c r="A107" s="1">
        <v>44818</v>
      </c>
      <c r="B107">
        <f>ROUNDUP(temperatury[[#This Row],[Kal]],0)</f>
        <v>17</v>
      </c>
      <c r="C107">
        <f>IF(temperatury[[#This Row],[Temperatura]]&gt;20,1,0)</f>
        <v>0</v>
      </c>
      <c r="E107">
        <f>INT(90*(1+ 1/13 * ((temperatury[[#This Row],[Temperatura]]-24)/2)))</f>
        <v>65</v>
      </c>
      <c r="F107">
        <f>INT(120*(1+ 2/29 * ((temperatury[[#This Row],[Temperatura]]-24)/2)))</f>
        <v>91</v>
      </c>
      <c r="G107">
        <f>INT(80*(1+ 1/17 * ((temperatury[[#This Row],[Temperatura]]-24)/2)))</f>
        <v>63</v>
      </c>
      <c r="H107">
        <f>temperatury[[#This Row],[Hot-dog]]*$O$94 + temperatury[[#This Row],[Lody]]*$O$96 +  temperatury[[#This Row],[Kukurydza]]*$O$95</f>
        <v>1581.46</v>
      </c>
      <c r="I107">
        <f>SUM(temperatury[[#This Row],[Utarg dzienny]]+I106)</f>
        <v>178595.87999999995</v>
      </c>
      <c r="J107">
        <f t="shared" si="0"/>
        <v>16.5</v>
      </c>
    </row>
    <row r="108" spans="1:10" x14ac:dyDescent="0.25">
      <c r="A108" s="1">
        <v>44819</v>
      </c>
      <c r="B108">
        <f>ROUNDUP(temperatury[[#This Row],[Kal]],0)</f>
        <v>16</v>
      </c>
      <c r="C108">
        <f>IF(temperatury[[#This Row],[Temperatura]]&gt;20,1,0)</f>
        <v>0</v>
      </c>
      <c r="E108">
        <f>INT(90*(1+ 1/13 * ((temperatury[[#This Row],[Temperatura]]-24)/2)))</f>
        <v>62</v>
      </c>
      <c r="F108">
        <f>INT(120*(1+ 2/29 * ((temperatury[[#This Row],[Temperatura]]-24)/2)))</f>
        <v>86</v>
      </c>
      <c r="G108">
        <f>INT(80*(1+ 1/17 * ((temperatury[[#This Row],[Temperatura]]-24)/2)))</f>
        <v>61</v>
      </c>
      <c r="H108">
        <f>temperatury[[#This Row],[Hot-dog]]*$O$94 + temperatury[[#This Row],[Lody]]*$O$96 +  temperatury[[#This Row],[Kukurydza]]*$O$95</f>
        <v>1510.0600000000002</v>
      </c>
      <c r="I108">
        <f>SUM(temperatury[[#This Row],[Utarg dzienny]]+I107)</f>
        <v>180105.93999999994</v>
      </c>
      <c r="J108">
        <f t="shared" si="0"/>
        <v>16</v>
      </c>
    </row>
    <row r="109" spans="1:10" x14ac:dyDescent="0.25">
      <c r="A109" s="1">
        <v>44820</v>
      </c>
      <c r="B109">
        <f>ROUNDUP(temperatury[[#This Row],[Kal]],0)</f>
        <v>16</v>
      </c>
      <c r="C109">
        <f>IF(temperatury[[#This Row],[Temperatura]]&gt;20,1,0)</f>
        <v>0</v>
      </c>
      <c r="E109">
        <f>INT(90*(1+ 1/13 * ((temperatury[[#This Row],[Temperatura]]-24)/2)))</f>
        <v>62</v>
      </c>
      <c r="F109">
        <f>INT(120*(1+ 2/29 * ((temperatury[[#This Row],[Temperatura]]-24)/2)))</f>
        <v>86</v>
      </c>
      <c r="G109">
        <f>INT(80*(1+ 1/17 * ((temperatury[[#This Row],[Temperatura]]-24)/2)))</f>
        <v>61</v>
      </c>
      <c r="H109">
        <f>temperatury[[#This Row],[Hot-dog]]*$O$94 + temperatury[[#This Row],[Lody]]*$O$96 +  temperatury[[#This Row],[Kukurydza]]*$O$95</f>
        <v>1510.0600000000002</v>
      </c>
      <c r="I109">
        <f>SUM(temperatury[[#This Row],[Utarg dzienny]]+I108)</f>
        <v>181615.99999999994</v>
      </c>
      <c r="J109">
        <f t="shared" si="0"/>
        <v>15.5</v>
      </c>
    </row>
    <row r="110" spans="1:10" x14ac:dyDescent="0.25">
      <c r="A110" s="1">
        <v>44821</v>
      </c>
      <c r="B110">
        <f>ROUNDUP(temperatury[[#This Row],[Kal]],0)</f>
        <v>15</v>
      </c>
      <c r="C110">
        <f>IF(temperatury[[#This Row],[Temperatura]]&gt;20,1,0)</f>
        <v>0</v>
      </c>
      <c r="E110">
        <f>INT(90*(1+ 1/13 * ((temperatury[[#This Row],[Temperatura]]-24)/2)))</f>
        <v>58</v>
      </c>
      <c r="F110">
        <f>INT(120*(1+ 2/29 * ((temperatury[[#This Row],[Temperatura]]-24)/2)))</f>
        <v>82</v>
      </c>
      <c r="G110">
        <f>INT(80*(1+ 1/17 * ((temperatury[[#This Row],[Temperatura]]-24)/2)))</f>
        <v>58</v>
      </c>
      <c r="H110">
        <f>temperatury[[#This Row],[Hot-dog]]*$O$94 + temperatury[[#This Row],[Lody]]*$O$96 +  temperatury[[#This Row],[Kukurydza]]*$O$95</f>
        <v>1429.32</v>
      </c>
      <c r="I110">
        <f>SUM(temperatury[[#This Row],[Utarg dzienny]]+I109)</f>
        <v>183045.31999999995</v>
      </c>
      <c r="J110">
        <f t="shared" si="0"/>
        <v>15</v>
      </c>
    </row>
    <row r="111" spans="1:10" x14ac:dyDescent="0.25">
      <c r="A111" s="1">
        <v>44822</v>
      </c>
      <c r="B111">
        <f>ROUNDUP(temperatury[[#This Row],[Kal]],0)</f>
        <v>15</v>
      </c>
      <c r="C111">
        <f>IF(temperatury[[#This Row],[Temperatura]]&gt;20,1,0)</f>
        <v>0</v>
      </c>
      <c r="E111">
        <f>INT(90*(1+ 1/13 * ((temperatury[[#This Row],[Temperatura]]-24)/2)))</f>
        <v>58</v>
      </c>
      <c r="F111">
        <f>INT(120*(1+ 2/29 * ((temperatury[[#This Row],[Temperatura]]-24)/2)))</f>
        <v>82</v>
      </c>
      <c r="G111">
        <f>INT(80*(1+ 1/17 * ((temperatury[[#This Row],[Temperatura]]-24)/2)))</f>
        <v>58</v>
      </c>
      <c r="H111">
        <f>temperatury[[#This Row],[Hot-dog]]*$O$94 + temperatury[[#This Row],[Lody]]*$O$96 +  temperatury[[#This Row],[Kukurydza]]*$O$95</f>
        <v>1429.32</v>
      </c>
      <c r="I111">
        <f>SUM(temperatury[[#This Row],[Utarg dzienny]]+I110)</f>
        <v>184474.63999999996</v>
      </c>
      <c r="J111">
        <f t="shared" si="0"/>
        <v>14.5</v>
      </c>
    </row>
    <row r="112" spans="1:10" x14ac:dyDescent="0.25">
      <c r="A112" s="1">
        <v>44823</v>
      </c>
      <c r="B112">
        <f>ROUNDUP(temperatury[[#This Row],[Kal]],0)</f>
        <v>14</v>
      </c>
      <c r="C112">
        <f>IF(temperatury[[#This Row],[Temperatura]]&gt;20,1,0)</f>
        <v>0</v>
      </c>
      <c r="E112">
        <f>INT(90*(1+ 1/13 * ((temperatury[[#This Row],[Temperatura]]-24)/2)))</f>
        <v>55</v>
      </c>
      <c r="F112">
        <f>INT(120*(1+ 2/29 * ((temperatury[[#This Row],[Temperatura]]-24)/2)))</f>
        <v>78</v>
      </c>
      <c r="G112">
        <f>INT(80*(1+ 1/17 * ((temperatury[[#This Row],[Temperatura]]-24)/2)))</f>
        <v>56</v>
      </c>
      <c r="H112">
        <f>temperatury[[#This Row],[Hot-dog]]*$O$94 + temperatury[[#This Row],[Lody]]*$O$96 +  temperatury[[#This Row],[Kukurydza]]*$O$95</f>
        <v>1364.26</v>
      </c>
      <c r="I112">
        <f>SUM(temperatury[[#This Row],[Utarg dzienny]]+I111)</f>
        <v>185838.89999999997</v>
      </c>
      <c r="J112">
        <f t="shared" si="0"/>
        <v>14</v>
      </c>
    </row>
    <row r="113" spans="1:10" x14ac:dyDescent="0.25">
      <c r="A113" s="1">
        <v>44824</v>
      </c>
      <c r="B113">
        <f>ROUNDUP(temperatury[[#This Row],[Kal]],0)</f>
        <v>14</v>
      </c>
      <c r="C113">
        <f>IF(temperatury[[#This Row],[Temperatura]]&gt;20,1,0)</f>
        <v>0</v>
      </c>
      <c r="E113">
        <f>INT(90*(1+ 1/13 * ((temperatury[[#This Row],[Temperatura]]-24)/2)))</f>
        <v>55</v>
      </c>
      <c r="F113">
        <f>INT(120*(1+ 2/29 * ((temperatury[[#This Row],[Temperatura]]-24)/2)))</f>
        <v>78</v>
      </c>
      <c r="G113">
        <f>INT(80*(1+ 1/17 * ((temperatury[[#This Row],[Temperatura]]-24)/2)))</f>
        <v>56</v>
      </c>
      <c r="H113">
        <f>temperatury[[#This Row],[Hot-dog]]*$O$94 + temperatury[[#This Row],[Lody]]*$O$96 +  temperatury[[#This Row],[Kukurydza]]*$O$95</f>
        <v>1364.26</v>
      </c>
      <c r="I113">
        <f>SUM(temperatury[[#This Row],[Utarg dzienny]]+I112)</f>
        <v>187203.15999999997</v>
      </c>
      <c r="J113">
        <f t="shared" si="0"/>
        <v>13.5</v>
      </c>
    </row>
    <row r="114" spans="1:10" x14ac:dyDescent="0.25">
      <c r="A114" s="1">
        <v>44825</v>
      </c>
      <c r="B114">
        <f>ROUNDUP(temperatury[[#This Row],[Kal]],0)</f>
        <v>13</v>
      </c>
      <c r="C114">
        <f>IF(temperatury[[#This Row],[Temperatura]]&gt;20,1,0)</f>
        <v>0</v>
      </c>
      <c r="E114">
        <f>INT(90*(1+ 1/13 * ((temperatury[[#This Row],[Temperatura]]-24)/2)))</f>
        <v>51</v>
      </c>
      <c r="F114">
        <f>INT(120*(1+ 2/29 * ((temperatury[[#This Row],[Temperatura]]-24)/2)))</f>
        <v>74</v>
      </c>
      <c r="G114">
        <f>INT(80*(1+ 1/17 * ((temperatury[[#This Row],[Temperatura]]-24)/2)))</f>
        <v>54</v>
      </c>
      <c r="H114">
        <f>temperatury[[#This Row],[Hot-dog]]*$O$94 + temperatury[[#This Row],[Lody]]*$O$96 +  temperatury[[#This Row],[Kukurydza]]*$O$95</f>
        <v>1290.8600000000001</v>
      </c>
      <c r="I114">
        <f>SUM(temperatury[[#This Row],[Utarg dzienny]]+I113)</f>
        <v>188494.01999999996</v>
      </c>
      <c r="J114">
        <f t="shared" si="0"/>
        <v>13</v>
      </c>
    </row>
    <row r="115" spans="1:10" x14ac:dyDescent="0.25">
      <c r="A115" s="1">
        <v>44826</v>
      </c>
      <c r="B115">
        <f>ROUNDUP(temperatury[[#This Row],[Kal]],0)</f>
        <v>13</v>
      </c>
      <c r="C115">
        <f>IF(temperatury[[#This Row],[Temperatura]]&gt;20,1,0)</f>
        <v>0</v>
      </c>
      <c r="E115">
        <f>INT(90*(1+ 1/13 * ((temperatury[[#This Row],[Temperatura]]-24)/2)))</f>
        <v>51</v>
      </c>
      <c r="F115">
        <f>INT(120*(1+ 2/29 * ((temperatury[[#This Row],[Temperatura]]-24)/2)))</f>
        <v>74</v>
      </c>
      <c r="G115">
        <f>INT(80*(1+ 1/17 * ((temperatury[[#This Row],[Temperatura]]-24)/2)))</f>
        <v>54</v>
      </c>
      <c r="H115">
        <f>temperatury[[#This Row],[Hot-dog]]*$O$94 + temperatury[[#This Row],[Lody]]*$O$96 +  temperatury[[#This Row],[Kukurydza]]*$O$95</f>
        <v>1290.8600000000001</v>
      </c>
      <c r="I115">
        <f>SUM(temperatury[[#This Row],[Utarg dzienny]]+I114)</f>
        <v>189784.87999999995</v>
      </c>
      <c r="J115">
        <f t="shared" si="0"/>
        <v>12.5</v>
      </c>
    </row>
    <row r="116" spans="1:10" x14ac:dyDescent="0.25">
      <c r="A116" s="1">
        <v>44827</v>
      </c>
      <c r="B116">
        <f>ROUNDUP(temperatury[[#This Row],[Kal]],0)</f>
        <v>12</v>
      </c>
      <c r="C116">
        <f>IF(temperatury[[#This Row],[Temperatura]]&gt;20,1,0)</f>
        <v>0</v>
      </c>
      <c r="E116">
        <f>INT(90*(1+ 1/13 * ((temperatury[[#This Row],[Temperatura]]-24)/2)))</f>
        <v>48</v>
      </c>
      <c r="F116">
        <f>INT(120*(1+ 2/29 * ((temperatury[[#This Row],[Temperatura]]-24)/2)))</f>
        <v>70</v>
      </c>
      <c r="G116">
        <f>INT(80*(1+ 1/17 * ((temperatury[[#This Row],[Temperatura]]-24)/2)))</f>
        <v>51</v>
      </c>
      <c r="H116">
        <f>temperatury[[#This Row],[Hot-dog]]*$O$94 + temperatury[[#This Row],[Lody]]*$O$96 +  temperatury[[#This Row],[Kukurydza]]*$O$95</f>
        <v>1218.46</v>
      </c>
      <c r="I116">
        <f>SUM(temperatury[[#This Row],[Utarg dzienny]]+I115)</f>
        <v>191003.33999999994</v>
      </c>
      <c r="J116">
        <f t="shared" si="0"/>
        <v>12</v>
      </c>
    </row>
    <row r="117" spans="1:10" x14ac:dyDescent="0.25">
      <c r="A117" s="1">
        <v>44828</v>
      </c>
      <c r="B117">
        <f>ROUNDUP(temperatury[[#This Row],[Kal]],0)</f>
        <v>12</v>
      </c>
      <c r="C117">
        <f>IF(temperatury[[#This Row],[Temperatura]]&gt;20,1,0)</f>
        <v>0</v>
      </c>
      <c r="E117">
        <f>INT(90*(1+ 1/13 * ((temperatury[[#This Row],[Temperatura]]-24)/2)))</f>
        <v>48</v>
      </c>
      <c r="F117">
        <f>INT(120*(1+ 2/29 * ((temperatury[[#This Row],[Temperatura]]-24)/2)))</f>
        <v>70</v>
      </c>
      <c r="G117">
        <f>INT(80*(1+ 1/17 * ((temperatury[[#This Row],[Temperatura]]-24)/2)))</f>
        <v>51</v>
      </c>
      <c r="H117">
        <f>temperatury[[#This Row],[Hot-dog]]*$O$94 + temperatury[[#This Row],[Lody]]*$O$96 +  temperatury[[#This Row],[Kukurydza]]*$O$95</f>
        <v>1218.46</v>
      </c>
      <c r="I117">
        <f>SUM(temperatury[[#This Row],[Utarg dzienny]]+I116)</f>
        <v>192221.79999999993</v>
      </c>
      <c r="J117">
        <f t="shared" si="0"/>
        <v>11.5</v>
      </c>
    </row>
    <row r="118" spans="1:10" x14ac:dyDescent="0.25">
      <c r="A118" s="1">
        <v>44829</v>
      </c>
      <c r="B118">
        <f>ROUNDUP(temperatury[[#This Row],[Kal]],0)</f>
        <v>11</v>
      </c>
      <c r="C118">
        <f>IF(temperatury[[#This Row],[Temperatura]]&gt;20,1,0)</f>
        <v>0</v>
      </c>
      <c r="E118">
        <f>INT(90*(1+ 1/13 * ((temperatury[[#This Row],[Temperatura]]-24)/2)))</f>
        <v>45</v>
      </c>
      <c r="F118">
        <f>INT(120*(1+ 2/29 * ((temperatury[[#This Row],[Temperatura]]-24)/2)))</f>
        <v>66</v>
      </c>
      <c r="G118">
        <f>INT(80*(1+ 1/17 * ((temperatury[[#This Row],[Temperatura]]-24)/2)))</f>
        <v>49</v>
      </c>
      <c r="H118">
        <f>temperatury[[#This Row],[Hot-dog]]*$O$94 + temperatury[[#This Row],[Lody]]*$O$96 +  temperatury[[#This Row],[Kukurydza]]*$O$95</f>
        <v>1153.4000000000001</v>
      </c>
      <c r="I118">
        <f>SUM(temperatury[[#This Row],[Utarg dzienny]]+I117)</f>
        <v>193375.19999999992</v>
      </c>
      <c r="J118">
        <f t="shared" si="0"/>
        <v>11</v>
      </c>
    </row>
    <row r="119" spans="1:10" x14ac:dyDescent="0.25">
      <c r="A119" s="1">
        <v>44830</v>
      </c>
      <c r="B119">
        <f>ROUNDUP(temperatury[[#This Row],[Kal]],0)</f>
        <v>11</v>
      </c>
      <c r="C119">
        <f>IF(temperatury[[#This Row],[Temperatura]]&gt;20,1,0)</f>
        <v>0</v>
      </c>
      <c r="E119">
        <f>INT(90*(1+ 1/13 * ((temperatury[[#This Row],[Temperatura]]-24)/2)))</f>
        <v>45</v>
      </c>
      <c r="F119">
        <f>INT(120*(1+ 2/29 * ((temperatury[[#This Row],[Temperatura]]-24)/2)))</f>
        <v>66</v>
      </c>
      <c r="G119">
        <f>INT(80*(1+ 1/17 * ((temperatury[[#This Row],[Temperatura]]-24)/2)))</f>
        <v>49</v>
      </c>
      <c r="H119">
        <f>temperatury[[#This Row],[Hot-dog]]*$O$94 + temperatury[[#This Row],[Lody]]*$O$96 +  temperatury[[#This Row],[Kukurydza]]*$O$95</f>
        <v>1153.4000000000001</v>
      </c>
      <c r="I119">
        <f>SUM(temperatury[[#This Row],[Utarg dzienny]]+I118)</f>
        <v>194528.59999999992</v>
      </c>
      <c r="J119">
        <f t="shared" si="0"/>
        <v>10.5</v>
      </c>
    </row>
    <row r="120" spans="1:10" x14ac:dyDescent="0.25">
      <c r="A120" s="1">
        <v>44831</v>
      </c>
      <c r="B120">
        <f>ROUNDUP(temperatury[[#This Row],[Kal]],0)</f>
        <v>10</v>
      </c>
      <c r="C120">
        <f>IF(temperatury[[#This Row],[Temperatura]]&gt;20,1,0)</f>
        <v>0</v>
      </c>
      <c r="E120">
        <f>INT(90*(1+ 1/13 * ((temperatury[[#This Row],[Temperatura]]-24)/2)))</f>
        <v>41</v>
      </c>
      <c r="F120">
        <f>INT(120*(1+ 2/29 * ((temperatury[[#This Row],[Temperatura]]-24)/2)))</f>
        <v>62</v>
      </c>
      <c r="G120">
        <f>INT(80*(1+ 1/17 * ((temperatury[[#This Row],[Temperatura]]-24)/2)))</f>
        <v>47</v>
      </c>
      <c r="H120">
        <f>temperatury[[#This Row],[Hot-dog]]*$O$94 + temperatury[[#This Row],[Lody]]*$O$96 +  temperatury[[#This Row],[Kukurydza]]*$O$95</f>
        <v>1080</v>
      </c>
      <c r="I120">
        <f>SUM(temperatury[[#This Row],[Utarg dzienny]]+I119)</f>
        <v>195608.59999999992</v>
      </c>
      <c r="J120">
        <f t="shared" si="0"/>
        <v>10</v>
      </c>
    </row>
    <row r="121" spans="1:10" x14ac:dyDescent="0.25">
      <c r="A121" s="1">
        <v>44832</v>
      </c>
      <c r="B121">
        <f>ROUNDUP(temperatury[[#This Row],[Kal]],0)</f>
        <v>10</v>
      </c>
      <c r="C121">
        <f>IF(temperatury[[#This Row],[Temperatura]]&gt;20,1,0)</f>
        <v>0</v>
      </c>
      <c r="E121">
        <f>INT(90*(1+ 1/13 * ((temperatury[[#This Row],[Temperatura]]-24)/2)))</f>
        <v>41</v>
      </c>
      <c r="F121">
        <f>INT(120*(1+ 2/29 * ((temperatury[[#This Row],[Temperatura]]-24)/2)))</f>
        <v>62</v>
      </c>
      <c r="G121">
        <f>INT(80*(1+ 1/17 * ((temperatury[[#This Row],[Temperatura]]-24)/2)))</f>
        <v>47</v>
      </c>
      <c r="H121">
        <f>temperatury[[#This Row],[Hot-dog]]*$O$94 + temperatury[[#This Row],[Lody]]*$O$96 +  temperatury[[#This Row],[Kukurydza]]*$O$95</f>
        <v>1080</v>
      </c>
      <c r="I121">
        <f>SUM(temperatury[[#This Row],[Utarg dzienny]]+I120)</f>
        <v>196688.59999999992</v>
      </c>
      <c r="J121">
        <f t="shared" si="0"/>
        <v>9.5</v>
      </c>
    </row>
    <row r="122" spans="1:10" x14ac:dyDescent="0.25">
      <c r="A122" s="1">
        <v>44833</v>
      </c>
      <c r="B122">
        <f>ROUNDUP(temperatury[[#This Row],[Kal]],0)</f>
        <v>9</v>
      </c>
      <c r="C122">
        <f>IF(temperatury[[#This Row],[Temperatura]]&gt;20,1,0)</f>
        <v>0</v>
      </c>
      <c r="E122">
        <f>INT(90*(1+ 1/13 * ((temperatury[[#This Row],[Temperatura]]-24)/2)))</f>
        <v>38</v>
      </c>
      <c r="F122">
        <f>INT(120*(1+ 2/29 * ((temperatury[[#This Row],[Temperatura]]-24)/2)))</f>
        <v>57</v>
      </c>
      <c r="G122">
        <f>INT(80*(1+ 1/17 * ((temperatury[[#This Row],[Temperatura]]-24)/2)))</f>
        <v>44</v>
      </c>
      <c r="H122">
        <f>temperatury[[#This Row],[Hot-dog]]*$O$94 + temperatury[[#This Row],[Lody]]*$O$96 +  temperatury[[#This Row],[Kukurydza]]*$O$95</f>
        <v>1001.26</v>
      </c>
      <c r="I122">
        <f>SUM(temperatury[[#This Row],[Utarg dzienny]]+I121)</f>
        <v>197689.85999999993</v>
      </c>
      <c r="J122">
        <f t="shared" si="0"/>
        <v>9</v>
      </c>
    </row>
    <row r="123" spans="1:10" x14ac:dyDescent="0.25">
      <c r="A123" s="1">
        <v>44834</v>
      </c>
      <c r="B123">
        <f>ROUNDUP(temperatury[[#This Row],[Kal]],0)</f>
        <v>9</v>
      </c>
      <c r="C123">
        <f>IF(temperatury[[#This Row],[Temperatura]]&gt;20,1,0)</f>
        <v>0</v>
      </c>
      <c r="E123">
        <f>INT(90*(1+ 1/13 * ((temperatury[[#This Row],[Temperatura]]-24)/2)))</f>
        <v>38</v>
      </c>
      <c r="F123">
        <f>INT(120*(1+ 2/29 * ((temperatury[[#This Row],[Temperatura]]-24)/2)))</f>
        <v>57</v>
      </c>
      <c r="G123">
        <f>INT(80*(1+ 1/17 * ((temperatury[[#This Row],[Temperatura]]-24)/2)))</f>
        <v>44</v>
      </c>
      <c r="H123">
        <f>temperatury[[#This Row],[Hot-dog]]*$O$94 + temperatury[[#This Row],[Lody]]*$O$96 +  temperatury[[#This Row],[Kukurydza]]*$O$95</f>
        <v>1001.26</v>
      </c>
      <c r="I123">
        <f>SUM(temperatury[[#This Row],[Utarg dzienny]]+I122)</f>
        <v>198691.11999999994</v>
      </c>
      <c r="J123">
        <f t="shared" si="0"/>
        <v>8.5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C94C-0F68-40B2-9792-E354048B654A}">
  <dimension ref="A1:E41"/>
  <sheetViews>
    <sheetView workbookViewId="0">
      <selection activeCell="D42" activeCellId="1" sqref="B21 D42"/>
    </sheetView>
  </sheetViews>
  <sheetFormatPr defaultRowHeight="15" x14ac:dyDescent="0.25"/>
  <cols>
    <col min="1" max="1" width="16.5703125" bestFit="1" customWidth="1"/>
    <col min="2" max="2" width="10.140625" bestFit="1" customWidth="1"/>
  </cols>
  <sheetData>
    <row r="1" spans="1:1" x14ac:dyDescent="0.25">
      <c r="A1" t="s">
        <v>4</v>
      </c>
    </row>
    <row r="2" spans="1:1" x14ac:dyDescent="0.25">
      <c r="A2" s="2">
        <v>44790</v>
      </c>
    </row>
    <row r="3" spans="1:1" x14ac:dyDescent="0.25">
      <c r="A3" s="3">
        <v>44791</v>
      </c>
    </row>
    <row r="4" spans="1:1" x14ac:dyDescent="0.25">
      <c r="A4" s="2">
        <v>44792</v>
      </c>
    </row>
    <row r="5" spans="1:1" x14ac:dyDescent="0.25">
      <c r="A5" s="3">
        <v>44793</v>
      </c>
    </row>
    <row r="6" spans="1:1" x14ac:dyDescent="0.25">
      <c r="A6" s="2">
        <v>44794</v>
      </c>
    </row>
    <row r="7" spans="1:1" x14ac:dyDescent="0.25">
      <c r="A7" s="3">
        <v>44795</v>
      </c>
    </row>
    <row r="8" spans="1:1" x14ac:dyDescent="0.25">
      <c r="A8" s="2">
        <v>44796</v>
      </c>
    </row>
    <row r="9" spans="1:1" x14ac:dyDescent="0.25">
      <c r="A9" s="3">
        <v>44797</v>
      </c>
    </row>
    <row r="10" spans="1:1" x14ac:dyDescent="0.25">
      <c r="A10" s="2">
        <v>44798</v>
      </c>
    </row>
    <row r="11" spans="1:1" x14ac:dyDescent="0.25">
      <c r="A11" s="3">
        <v>44799</v>
      </c>
    </row>
    <row r="12" spans="1:1" x14ac:dyDescent="0.25">
      <c r="A12" s="2">
        <v>44800</v>
      </c>
    </row>
    <row r="13" spans="1:1" x14ac:dyDescent="0.25">
      <c r="A13" s="3">
        <v>44801</v>
      </c>
    </row>
    <row r="14" spans="1:1" x14ac:dyDescent="0.25">
      <c r="A14" s="2">
        <v>44802</v>
      </c>
    </row>
    <row r="15" spans="1:1" x14ac:dyDescent="0.25">
      <c r="A15" s="3">
        <v>44803</v>
      </c>
    </row>
    <row r="16" spans="1:1" x14ac:dyDescent="0.25">
      <c r="A16" s="2">
        <v>44804</v>
      </c>
    </row>
    <row r="18" spans="1:5" x14ac:dyDescent="0.25">
      <c r="A18" t="s">
        <v>16</v>
      </c>
    </row>
    <row r="19" spans="1:5" x14ac:dyDescent="0.25">
      <c r="A19" s="7" t="s">
        <v>8</v>
      </c>
      <c r="B19" s="7" t="s">
        <v>7</v>
      </c>
      <c r="C19" s="7" t="s">
        <v>14</v>
      </c>
      <c r="D19" s="7" t="s">
        <v>13</v>
      </c>
    </row>
    <row r="20" spans="1:5" x14ac:dyDescent="0.25">
      <c r="A20" s="8" t="s">
        <v>17</v>
      </c>
      <c r="B20" s="9">
        <v>2355</v>
      </c>
      <c r="C20" s="9">
        <v>3527</v>
      </c>
      <c r="D20" s="9">
        <v>2639</v>
      </c>
      <c r="E20" t="s">
        <v>7</v>
      </c>
    </row>
    <row r="21" spans="1:5" x14ac:dyDescent="0.25">
      <c r="A21" s="8" t="s">
        <v>18</v>
      </c>
      <c r="B21" s="9">
        <v>2448</v>
      </c>
      <c r="C21" s="9">
        <v>3675</v>
      </c>
      <c r="D21" s="9">
        <v>2747</v>
      </c>
    </row>
    <row r="22" spans="1:5" x14ac:dyDescent="0.25">
      <c r="A22" s="8" t="s">
        <v>19</v>
      </c>
      <c r="B22" s="9">
        <v>2390</v>
      </c>
      <c r="C22" s="9">
        <v>3579</v>
      </c>
      <c r="D22" s="9">
        <v>2665</v>
      </c>
    </row>
    <row r="35" spans="1:2" x14ac:dyDescent="0.25">
      <c r="A35" t="s">
        <v>20</v>
      </c>
    </row>
    <row r="36" spans="1:2" x14ac:dyDescent="0.25">
      <c r="A36" t="s">
        <v>0</v>
      </c>
      <c r="B36" s="3" t="s">
        <v>21</v>
      </c>
    </row>
    <row r="37" spans="1:2" x14ac:dyDescent="0.25">
      <c r="A37" s="3">
        <v>44739</v>
      </c>
      <c r="B37" s="10">
        <v>45358</v>
      </c>
    </row>
    <row r="39" spans="1:2" x14ac:dyDescent="0.25">
      <c r="A39" t="s">
        <v>24</v>
      </c>
    </row>
    <row r="40" spans="1:2" x14ac:dyDescent="0.25">
      <c r="A40" s="1" t="s">
        <v>26</v>
      </c>
    </row>
    <row r="41" spans="1:2" x14ac:dyDescent="0.25">
      <c r="A41" t="s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E5D03-5CAD-499B-8271-3E3FD540050C}">
  <dimension ref="A3:D7"/>
  <sheetViews>
    <sheetView workbookViewId="0">
      <selection activeCell="C18" sqref="C18"/>
    </sheetView>
  </sheetViews>
  <sheetFormatPr defaultRowHeight="15" x14ac:dyDescent="0.25"/>
  <cols>
    <col min="1" max="1" width="17.7109375" bestFit="1" customWidth="1"/>
    <col min="2" max="2" width="16.85546875" bestFit="1" customWidth="1"/>
    <col min="3" max="3" width="11.7109375" bestFit="1" customWidth="1"/>
    <col min="4" max="4" width="14.85546875" bestFit="1" customWidth="1"/>
  </cols>
  <sheetData>
    <row r="3" spans="1:4" x14ac:dyDescent="0.25">
      <c r="A3" s="4" t="s">
        <v>8</v>
      </c>
      <c r="B3" t="s">
        <v>15</v>
      </c>
      <c r="C3" t="s">
        <v>14</v>
      </c>
      <c r="D3" t="s">
        <v>13</v>
      </c>
    </row>
    <row r="4" spans="1:4" x14ac:dyDescent="0.25">
      <c r="A4" s="5" t="s">
        <v>10</v>
      </c>
      <c r="B4" s="6">
        <v>2355</v>
      </c>
      <c r="C4" s="6">
        <v>3527</v>
      </c>
      <c r="D4" s="6">
        <v>2639</v>
      </c>
    </row>
    <row r="5" spans="1:4" x14ac:dyDescent="0.25">
      <c r="A5" s="5" t="s">
        <v>11</v>
      </c>
      <c r="B5" s="6">
        <v>2448</v>
      </c>
      <c r="C5" s="6">
        <v>3675</v>
      </c>
      <c r="D5" s="6">
        <v>2747</v>
      </c>
    </row>
    <row r="6" spans="1:4" x14ac:dyDescent="0.25">
      <c r="A6" s="5" t="s">
        <v>12</v>
      </c>
      <c r="B6" s="6">
        <v>2390</v>
      </c>
      <c r="C6" s="6">
        <v>3579</v>
      </c>
      <c r="D6" s="6">
        <v>2665</v>
      </c>
    </row>
    <row r="7" spans="1:4" x14ac:dyDescent="0.25">
      <c r="A7" s="5" t="s">
        <v>9</v>
      </c>
      <c r="B7" s="6">
        <v>7193</v>
      </c>
      <c r="C7" s="6">
        <v>10781</v>
      </c>
      <c r="D7" s="6">
        <v>8051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89E30-8882-40F7-B28E-147A159791BA}">
  <dimension ref="A1"/>
  <sheetViews>
    <sheetView workbookViewId="0">
      <selection sqref="A1:J31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8 k 1 w V Y i 2 h g C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o 5 p x j C m S F U B j 7 F f i y 9 9 n + Q N h N r Z 9 G L Y Y 2 L n M g a w T y / i A e U E s D B B Q A A g A I A P J N c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T X B V W j q H V v k A A A B W A Q A A E w A c A E Z v c m 1 1 b G F z L 1 N l Y 3 R p b 2 4 x L m 0 g o h g A K K A U A A A A A A A A A A A A A A A A A A A A A A A A A A A A b U 8 9 T 4 R A E O 1 J + A + T t e G S D R G i F h I q 0 M T G x B w 2 y h U c j L q R 3 S U 7 g x E v N P 4 l K 2 t z / 8 s 1 x I / C a W b m z b w 3 b w h b V t b A e s l J F g Z h Q A + N w w 4 Y 9 Y C u 4 d F N k E O P H A b g Y / / u P t 6 6 / a v 1 Y E F P c W n b U a P h 6 F z 1 G B f W s G 8 o E s V p f U 3 o q H 7 Z T q T q E u m R 7 V D / U Y 3 5 m c V K 3 p b Y K 6 0 Y X S 4 y I a G w / a g N 5 a m E M 9 P a T p n 7 P E m P D y V c j Z Z x z V O P + W 8 Z X 1 q D m 5 V c 3 B 2 I G 6 3 Q + F 8 s 8 D Q I b 7 J q t n 6 r c o 2 h O + v 0 I l 9 N A 1 L 0 8 4 v c 7 c Q y S L w D T 0 T o G s Z Z w j e e e v z C 8 M l R / E W d 5 1 U Y K P P / z e w T U E s B A i 0 A F A A C A A g A 8 k 1 w V Y i 2 h g C i A A A A 9 g A A A B I A A A A A A A A A A A A A A A A A A A A A A E N v b m Z p Z y 9 Q Y W N r Y W d l L n h t b F B L A Q I t A B Q A A g A I A P J N c F U P y u m r p A A A A O k A A A A T A A A A A A A A A A A A A A A A A O 4 A A A B b Q 2 9 u d G V u d F 9 U e X B l c 1 0 u e G 1 s U E s B A i 0 A F A A C A A g A 8 k 1 w V V o 6 h 1 b 5 A A A A V g E A A B M A A A A A A A A A A A A A A A A A 3 w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g A A A A A A A B R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t c G V y Y X R 1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Z U M D g 6 N D c 6 M z c u O T I 3 O D I x M 1 o i I C 8 + P E V u d H J 5 I F R 5 c G U 9 I k Z p b G x D b 2 x 1 b W 5 U e X B l c y I g V m F s d W U 9 I n N D U U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b X B l c m F 0 d X J 5 L 0 F 1 d G 9 S Z W 1 v d m V k Q 2 9 s d W 1 u c z E u e 0 N v b H V t b j E s M H 0 m c X V v d D s s J n F 1 b 3 Q 7 U 2 V j d G l v b j E v d G V t c G V y Y X R 1 c n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Z X J h d H V y e S 9 B d X R v U m V t b 3 Z l Z E N v b H V t b n M x L n t D b 2 x 1 b W 4 x L D B 9 J n F 1 b 3 Q 7 L C Z x d W 9 0 O 1 N l Y 3 R p b 2 4 x L 3 R l b X B l c m F 0 d X J 5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b X B l c m F 0 d X J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B l c m F 0 d X J 5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b Q S s a S r l T a c m 0 G o + j x 1 l A A A A A A I A A A A A A B B m A A A A A Q A A I A A A A D E C y p 9 1 x Z s x 0 d F 9 l O d E d p w + C u x x 1 U O S D N / s e j V o i Q Q X A A A A A A 6 A A A A A A g A A I A A A A N K E G W v r X O e i h R s P l I x 6 K K k d 5 1 6 / 9 V w P p i 7 u p W M y t B u e U A A A A C p 8 P 8 t G F d C 1 w Z i b a B / p Q h p o p u X C d L R D E D w O J k x t n h U h B H L l L X c + 0 B S j A n X i e L H S y z s q 2 I I b R k A 4 M F Y S L 2 b 9 y 0 o g V z m 1 W k S D D W 8 s X 6 n F T E C 8 Q A A A A M M b w 7 2 8 6 P V Q T g p 0 J M P 7 3 9 y S J b j d 8 S 2 B 7 8 5 g t i C h H i r 5 C h Q 0 W f a S C V e y T Z g q U 4 d L Q 3 U + R D y q T B s f y 9 I Q n Z 7 E m I 8 = < / D a t a M a s h u p > 
</file>

<file path=customXml/itemProps1.xml><?xml version="1.0" encoding="utf-8"?>
<ds:datastoreItem xmlns:ds="http://schemas.openxmlformats.org/officeDocument/2006/customXml" ds:itemID="{4F30731E-10B7-4260-A4CE-CA70F247C9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temperatury</vt:lpstr>
      <vt:lpstr>Odopowiedzi</vt:lpstr>
      <vt:lpstr>Arkusz3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Zbysiu</dc:creator>
  <cp:lastModifiedBy>Zbysiu</cp:lastModifiedBy>
  <dcterms:created xsi:type="dcterms:W3CDTF">2022-11-16T08:47:08Z</dcterms:created>
  <dcterms:modified xsi:type="dcterms:W3CDTF">2022-11-17T03:26:37Z</dcterms:modified>
</cp:coreProperties>
</file>