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Excel\"/>
    </mc:Choice>
  </mc:AlternateContent>
  <xr:revisionPtr revIDLastSave="0" documentId="8_{6AD928B1-6DE3-4816-BBB4-E5E3C59D6C9F}" xr6:coauthVersionLast="47" xr6:coauthVersionMax="47" xr10:uidLastSave="{00000000-0000-0000-0000-000000000000}"/>
  <bookViews>
    <workbookView xWindow="-120" yWindow="-120" windowWidth="29040" windowHeight="15840" activeTab="1" xr2:uid="{5FB8D19D-DA8C-4CEB-A5C5-D5EAF267A8FE}"/>
  </bookViews>
  <sheets>
    <sheet name="Arkusz2" sheetId="2" r:id="rId1"/>
    <sheet name="Arkusz1" sheetId="1" r:id="rId2"/>
    <sheet name="Arkusz3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2" i="1" l="1"/>
  <c r="G3" i="1"/>
  <c r="M3" i="1"/>
  <c r="L16" i="1"/>
  <c r="L28" i="1"/>
  <c r="L66" i="1"/>
  <c r="L78" i="1"/>
  <c r="L90" i="1"/>
  <c r="L103" i="1"/>
  <c r="L115" i="1"/>
  <c r="L128" i="1"/>
  <c r="L140" i="1"/>
  <c r="L153" i="1"/>
  <c r="L165" i="1"/>
  <c r="L177" i="1"/>
  <c r="L190" i="1"/>
  <c r="L202" i="1"/>
  <c r="L215" i="1"/>
  <c r="L227" i="1"/>
  <c r="L239" i="1"/>
  <c r="L252" i="1"/>
  <c r="L264" i="1"/>
  <c r="L277" i="1"/>
  <c r="L289" i="1"/>
  <c r="L301" i="1"/>
  <c r="L314" i="1"/>
  <c r="L326" i="1"/>
  <c r="L339" i="1"/>
  <c r="L351" i="1"/>
  <c r="L363" i="1"/>
  <c r="L376" i="1"/>
  <c r="L388" i="1"/>
  <c r="L438" i="1"/>
  <c r="L450" i="1"/>
  <c r="L463" i="1"/>
  <c r="L475" i="1"/>
  <c r="L488" i="1"/>
  <c r="L500" i="1"/>
  <c r="L512" i="1"/>
  <c r="L525" i="1"/>
  <c r="L537" i="1"/>
  <c r="L550" i="1"/>
  <c r="L562" i="1"/>
  <c r="L574" i="1"/>
  <c r="L587" i="1"/>
  <c r="L599" i="1"/>
  <c r="L612" i="1"/>
  <c r="L624" i="1"/>
  <c r="L636" i="1"/>
  <c r="L649" i="1"/>
  <c r="L661" i="1"/>
  <c r="L674" i="1"/>
  <c r="L686" i="1"/>
  <c r="L698" i="1"/>
  <c r="L711" i="1"/>
  <c r="L723" i="1"/>
  <c r="K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K29" i="1"/>
  <c r="L29" i="1" s="1"/>
  <c r="K30" i="1"/>
  <c r="L30" i="1" s="1"/>
  <c r="K31" i="1"/>
  <c r="L31" i="1" s="1"/>
  <c r="K32" i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K61" i="1"/>
  <c r="L61" i="1" s="1"/>
  <c r="K62" i="1"/>
  <c r="L62" i="1" s="1"/>
  <c r="K63" i="1"/>
  <c r="L63" i="1" s="1"/>
  <c r="K64" i="1"/>
  <c r="L64" i="1" s="1"/>
  <c r="K65" i="1"/>
  <c r="L65" i="1" s="1"/>
  <c r="K66" i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K91" i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K153" i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K178" i="1"/>
  <c r="L178" i="1" s="1"/>
  <c r="K179" i="1"/>
  <c r="L179" i="1" s="1"/>
  <c r="K180" i="1"/>
  <c r="L180" i="1" s="1"/>
  <c r="K181" i="1"/>
  <c r="L181" i="1" s="1"/>
  <c r="K182" i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K214" i="1"/>
  <c r="L214" i="1" s="1"/>
  <c r="K215" i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K240" i="1"/>
  <c r="L240" i="1" s="1"/>
  <c r="K241" i="1"/>
  <c r="L241" i="1" s="1"/>
  <c r="K242" i="1"/>
  <c r="L242" i="1" s="1"/>
  <c r="K243" i="1"/>
  <c r="L243" i="1" s="1"/>
  <c r="K244" i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K275" i="1"/>
  <c r="L275" i="1" s="1"/>
  <c r="K276" i="1"/>
  <c r="L276" i="1" s="1"/>
  <c r="K277" i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K302" i="1"/>
  <c r="L302" i="1" s="1"/>
  <c r="K303" i="1"/>
  <c r="L303" i="1" s="1"/>
  <c r="K304" i="1"/>
  <c r="L304" i="1" s="1"/>
  <c r="K305" i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K336" i="1"/>
  <c r="L336" i="1" s="1"/>
  <c r="K337" i="1"/>
  <c r="L337" i="1" s="1"/>
  <c r="K338" i="1"/>
  <c r="L338" i="1" s="1"/>
  <c r="K339" i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K364" i="1"/>
  <c r="L364" i="1" s="1"/>
  <c r="K365" i="1"/>
  <c r="L365" i="1" s="1"/>
  <c r="K366" i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K488" i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K549" i="1"/>
  <c r="L549" i="1" s="1"/>
  <c r="K550" i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K575" i="1"/>
  <c r="L575" i="1" s="1"/>
  <c r="K576" i="1"/>
  <c r="L576" i="1" s="1"/>
  <c r="K577" i="1"/>
  <c r="L577" i="1" s="1"/>
  <c r="K578" i="1"/>
  <c r="L578" i="1" s="1"/>
  <c r="K579" i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K611" i="1"/>
  <c r="L611" i="1" s="1"/>
  <c r="K612" i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K637" i="1"/>
  <c r="L637" i="1" s="1"/>
  <c r="K638" i="1"/>
  <c r="L638" i="1" s="1"/>
  <c r="K639" i="1"/>
  <c r="L639" i="1" s="1"/>
  <c r="K640" i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K672" i="1"/>
  <c r="L672" i="1" s="1"/>
  <c r="K673" i="1"/>
  <c r="L673" i="1" s="1"/>
  <c r="K674" i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K699" i="1"/>
  <c r="L699" i="1" s="1"/>
  <c r="K700" i="1"/>
  <c r="L700" i="1" s="1"/>
  <c r="K701" i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K2" i="1"/>
  <c r="G2" i="1"/>
  <c r="B721" i="1"/>
  <c r="B355" i="1"/>
  <c r="B80" i="1"/>
  <c r="B81" i="1"/>
  <c r="B172" i="1"/>
  <c r="B173" i="1"/>
  <c r="B266" i="1"/>
  <c r="B267" i="1"/>
  <c r="B356" i="1"/>
  <c r="B446" i="1"/>
  <c r="B447" i="1"/>
  <c r="B538" i="1"/>
  <c r="B539" i="1"/>
  <c r="B632" i="1"/>
  <c r="B633" i="1"/>
  <c r="B722" i="1"/>
  <c r="C2" i="1"/>
  <c r="E2" i="1" s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E43" i="1" s="1"/>
  <c r="F43" i="1" s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E79" i="1" s="1"/>
  <c r="F79" i="1" s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E134" i="1" s="1"/>
  <c r="F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E170" i="1" s="1"/>
  <c r="F170" i="1" s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E225" i="1" s="1"/>
  <c r="F225" i="1" s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E261" i="1" s="1"/>
  <c r="F261" i="1" s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E295" i="1" s="1"/>
  <c r="F295" i="1" s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E317" i="1" s="1"/>
  <c r="F317" i="1" s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E330" i="1" s="1"/>
  <c r="F330" i="1" s="1"/>
  <c r="C331" i="1"/>
  <c r="E331" i="1" s="1"/>
  <c r="F331" i="1" s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E365" i="1" s="1"/>
  <c r="F365" i="1" s="1"/>
  <c r="C366" i="1"/>
  <c r="E366" i="1" s="1"/>
  <c r="F366" i="1" s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E379" i="1" s="1"/>
  <c r="F379" i="1" s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E401" i="1" s="1"/>
  <c r="F401" i="1" s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E414" i="1" s="1"/>
  <c r="F414" i="1" s="1"/>
  <c r="C415" i="1"/>
  <c r="E415" i="1" s="1"/>
  <c r="F415" i="1" s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E449" i="1" s="1"/>
  <c r="F449" i="1" s="1"/>
  <c r="C450" i="1"/>
  <c r="E450" i="1" s="1"/>
  <c r="F450" i="1" s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E463" i="1" s="1"/>
  <c r="F463" i="1" s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E485" i="1" s="1"/>
  <c r="F485" i="1" s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E498" i="1" s="1"/>
  <c r="F498" i="1" s="1"/>
  <c r="C499" i="1"/>
  <c r="E499" i="1" s="1"/>
  <c r="F499" i="1" s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E533" i="1" s="1"/>
  <c r="F533" i="1" s="1"/>
  <c r="C534" i="1"/>
  <c r="E534" i="1" s="1"/>
  <c r="F534" i="1" s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E547" i="1" s="1"/>
  <c r="F547" i="1" s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E569" i="1" s="1"/>
  <c r="F569" i="1" s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E582" i="1" s="1"/>
  <c r="F582" i="1" s="1"/>
  <c r="C583" i="1"/>
  <c r="E583" i="1" s="1"/>
  <c r="F583" i="1" s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E617" i="1" s="1"/>
  <c r="F617" i="1" s="1"/>
  <c r="C618" i="1"/>
  <c r="E618" i="1" s="1"/>
  <c r="F618" i="1" s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E631" i="1" s="1"/>
  <c r="F631" i="1" s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E653" i="1" s="1"/>
  <c r="F653" i="1" s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E666" i="1" s="1"/>
  <c r="F666" i="1" s="1"/>
  <c r="C667" i="1"/>
  <c r="E667" i="1" s="1"/>
  <c r="F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E701" i="1" s="1"/>
  <c r="F701" i="1" s="1"/>
  <c r="C702" i="1"/>
  <c r="E702" i="1" s="1"/>
  <c r="F702" i="1" s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E715" i="1" s="1"/>
  <c r="F715" i="1" s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E540" i="1" l="1"/>
  <c r="F540" i="1" s="1"/>
  <c r="E288" i="1"/>
  <c r="F288" i="1" s="1"/>
  <c r="E240" i="1"/>
  <c r="F240" i="1" s="1"/>
  <c r="E660" i="1"/>
  <c r="F660" i="1" s="1"/>
  <c r="E408" i="1"/>
  <c r="F408" i="1" s="1"/>
  <c r="E708" i="1"/>
  <c r="F708" i="1" s="1"/>
  <c r="E576" i="1"/>
  <c r="F576" i="1" s="1"/>
  <c r="E456" i="1"/>
  <c r="F456" i="1" s="1"/>
  <c r="E120" i="1"/>
  <c r="F120" i="1" s="1"/>
  <c r="E72" i="1"/>
  <c r="F72" i="1" s="1"/>
  <c r="E36" i="1"/>
  <c r="F36" i="1" s="1"/>
  <c r="E624" i="1"/>
  <c r="F624" i="1" s="1"/>
  <c r="E372" i="1"/>
  <c r="F372" i="1" s="1"/>
  <c r="E204" i="1"/>
  <c r="F204" i="1" s="1"/>
  <c r="E156" i="1"/>
  <c r="F156" i="1" s="1"/>
  <c r="E492" i="1"/>
  <c r="F492" i="1" s="1"/>
  <c r="E324" i="1"/>
  <c r="F324" i="1" s="1"/>
  <c r="E695" i="1"/>
  <c r="F695" i="1" s="1"/>
  <c r="E659" i="1"/>
  <c r="F659" i="1" s="1"/>
  <c r="E611" i="1"/>
  <c r="F611" i="1" s="1"/>
  <c r="E575" i="1"/>
  <c r="F575" i="1" s="1"/>
  <c r="E527" i="1"/>
  <c r="F527" i="1" s="1"/>
  <c r="E491" i="1"/>
  <c r="F491" i="1" s="1"/>
  <c r="E443" i="1"/>
  <c r="F443" i="1" s="1"/>
  <c r="E407" i="1"/>
  <c r="F407" i="1" s="1"/>
  <c r="E359" i="1"/>
  <c r="F359" i="1" s="1"/>
  <c r="E323" i="1"/>
  <c r="F323" i="1" s="1"/>
  <c r="E275" i="1"/>
  <c r="F275" i="1" s="1"/>
  <c r="E239" i="1"/>
  <c r="F239" i="1" s="1"/>
  <c r="E191" i="1"/>
  <c r="F191" i="1" s="1"/>
  <c r="E155" i="1"/>
  <c r="F155" i="1" s="1"/>
  <c r="E107" i="1"/>
  <c r="F107" i="1" s="1"/>
  <c r="E71" i="1"/>
  <c r="F71" i="1" s="1"/>
  <c r="E23" i="1"/>
  <c r="F23" i="1" s="1"/>
  <c r="E730" i="1"/>
  <c r="F730" i="1" s="1"/>
  <c r="E694" i="1"/>
  <c r="F694" i="1" s="1"/>
  <c r="E646" i="1"/>
  <c r="F646" i="1" s="1"/>
  <c r="E610" i="1"/>
  <c r="F610" i="1" s="1"/>
  <c r="E562" i="1"/>
  <c r="F562" i="1" s="1"/>
  <c r="E526" i="1"/>
  <c r="F526" i="1" s="1"/>
  <c r="E478" i="1"/>
  <c r="F478" i="1" s="1"/>
  <c r="E442" i="1"/>
  <c r="F442" i="1" s="1"/>
  <c r="E394" i="1"/>
  <c r="F394" i="1" s="1"/>
  <c r="E358" i="1"/>
  <c r="F358" i="1" s="1"/>
  <c r="E310" i="1"/>
  <c r="F310" i="1" s="1"/>
  <c r="E274" i="1"/>
  <c r="F274" i="1" s="1"/>
  <c r="E226" i="1"/>
  <c r="F226" i="1" s="1"/>
  <c r="E190" i="1"/>
  <c r="F190" i="1" s="1"/>
  <c r="E142" i="1"/>
  <c r="F142" i="1" s="1"/>
  <c r="E106" i="1"/>
  <c r="F106" i="1" s="1"/>
  <c r="E58" i="1"/>
  <c r="F58" i="1" s="1"/>
  <c r="E22" i="1"/>
  <c r="F22" i="1" s="1"/>
  <c r="E645" i="1"/>
  <c r="F645" i="1" s="1"/>
  <c r="E597" i="1"/>
  <c r="F597" i="1" s="1"/>
  <c r="E513" i="1"/>
  <c r="F513" i="1" s="1"/>
  <c r="E477" i="1"/>
  <c r="F477" i="1" s="1"/>
  <c r="E429" i="1"/>
  <c r="F429" i="1" s="1"/>
  <c r="E393" i="1"/>
  <c r="F393" i="1" s="1"/>
  <c r="E345" i="1"/>
  <c r="F345" i="1" s="1"/>
  <c r="E309" i="1"/>
  <c r="F309" i="1" s="1"/>
  <c r="E177" i="1"/>
  <c r="F177" i="1" s="1"/>
  <c r="E141" i="1"/>
  <c r="F141" i="1" s="1"/>
  <c r="E93" i="1"/>
  <c r="F93" i="1" s="1"/>
  <c r="E57" i="1"/>
  <c r="F57" i="1" s="1"/>
  <c r="E9" i="1"/>
  <c r="F9" i="1" s="1"/>
  <c r="E729" i="1"/>
  <c r="F729" i="1" s="1"/>
  <c r="E681" i="1"/>
  <c r="F681" i="1" s="1"/>
  <c r="E561" i="1"/>
  <c r="F561" i="1" s="1"/>
  <c r="E716" i="1"/>
  <c r="F716" i="1" s="1"/>
  <c r="E680" i="1"/>
  <c r="F680" i="1" s="1"/>
  <c r="E632" i="1"/>
  <c r="F632" i="1" s="1"/>
  <c r="E596" i="1"/>
  <c r="F596" i="1" s="1"/>
  <c r="E548" i="1"/>
  <c r="F548" i="1" s="1"/>
  <c r="E512" i="1"/>
  <c r="F512" i="1" s="1"/>
  <c r="E464" i="1"/>
  <c r="F464" i="1" s="1"/>
  <c r="E428" i="1"/>
  <c r="F428" i="1" s="1"/>
  <c r="E380" i="1"/>
  <c r="F380" i="1" s="1"/>
  <c r="E344" i="1"/>
  <c r="F344" i="1" s="1"/>
  <c r="E296" i="1"/>
  <c r="F296" i="1" s="1"/>
  <c r="E260" i="1"/>
  <c r="F260" i="1" s="1"/>
  <c r="E212" i="1"/>
  <c r="F212" i="1" s="1"/>
  <c r="E176" i="1"/>
  <c r="F176" i="1" s="1"/>
  <c r="E128" i="1"/>
  <c r="F128" i="1" s="1"/>
  <c r="E92" i="1"/>
  <c r="F92" i="1" s="1"/>
  <c r="E44" i="1"/>
  <c r="F44" i="1" s="1"/>
  <c r="E8" i="1"/>
  <c r="F8" i="1" s="1"/>
  <c r="E247" i="1"/>
  <c r="F247" i="1" s="1"/>
  <c r="E211" i="1"/>
  <c r="F211" i="1" s="1"/>
  <c r="E163" i="1"/>
  <c r="F163" i="1" s="1"/>
  <c r="E127" i="1"/>
  <c r="F127" i="1" s="1"/>
  <c r="E282" i="1"/>
  <c r="F282" i="1" s="1"/>
  <c r="E246" i="1"/>
  <c r="F246" i="1" s="1"/>
  <c r="E198" i="1"/>
  <c r="F198" i="1" s="1"/>
  <c r="E162" i="1"/>
  <c r="F162" i="1" s="1"/>
  <c r="E114" i="1"/>
  <c r="F114" i="1" s="1"/>
  <c r="E78" i="1"/>
  <c r="F78" i="1" s="1"/>
  <c r="E30" i="1"/>
  <c r="F30" i="1" s="1"/>
  <c r="E281" i="1"/>
  <c r="F281" i="1" s="1"/>
  <c r="E233" i="1"/>
  <c r="F233" i="1" s="1"/>
  <c r="E197" i="1"/>
  <c r="F197" i="1" s="1"/>
  <c r="E149" i="1"/>
  <c r="F149" i="1" s="1"/>
  <c r="E113" i="1"/>
  <c r="F113" i="1" s="1"/>
  <c r="E65" i="1"/>
  <c r="F65" i="1" s="1"/>
  <c r="E29" i="1"/>
  <c r="F29" i="1" s="1"/>
  <c r="E688" i="1"/>
  <c r="F688" i="1" s="1"/>
  <c r="E652" i="1"/>
  <c r="F652" i="1" s="1"/>
  <c r="E604" i="1"/>
  <c r="F604" i="1" s="1"/>
  <c r="E568" i="1"/>
  <c r="F568" i="1" s="1"/>
  <c r="E520" i="1"/>
  <c r="F520" i="1" s="1"/>
  <c r="E484" i="1"/>
  <c r="F484" i="1" s="1"/>
  <c r="E436" i="1"/>
  <c r="F436" i="1" s="1"/>
  <c r="E400" i="1"/>
  <c r="F400" i="1" s="1"/>
  <c r="E352" i="1"/>
  <c r="F352" i="1" s="1"/>
  <c r="E316" i="1"/>
  <c r="F316" i="1" s="1"/>
  <c r="E268" i="1"/>
  <c r="F268" i="1" s="1"/>
  <c r="E232" i="1"/>
  <c r="F232" i="1" s="1"/>
  <c r="E184" i="1"/>
  <c r="F184" i="1" s="1"/>
  <c r="E148" i="1"/>
  <c r="F148" i="1" s="1"/>
  <c r="E100" i="1"/>
  <c r="F100" i="1" s="1"/>
  <c r="E64" i="1"/>
  <c r="F64" i="1" s="1"/>
  <c r="E16" i="1"/>
  <c r="F16" i="1" s="1"/>
  <c r="E4" i="1"/>
  <c r="F4" i="1" s="1"/>
  <c r="E723" i="1"/>
  <c r="F723" i="1" s="1"/>
  <c r="E687" i="1"/>
  <c r="F687" i="1" s="1"/>
  <c r="E603" i="1"/>
  <c r="F603" i="1" s="1"/>
  <c r="E555" i="1"/>
  <c r="F555" i="1" s="1"/>
  <c r="E519" i="1"/>
  <c r="F519" i="1" s="1"/>
  <c r="E471" i="1"/>
  <c r="F471" i="1" s="1"/>
  <c r="E435" i="1"/>
  <c r="F435" i="1" s="1"/>
  <c r="E387" i="1"/>
  <c r="F387" i="1" s="1"/>
  <c r="E351" i="1"/>
  <c r="F351" i="1" s="1"/>
  <c r="E303" i="1"/>
  <c r="F303" i="1" s="1"/>
  <c r="E267" i="1"/>
  <c r="F267" i="1" s="1"/>
  <c r="E219" i="1"/>
  <c r="F219" i="1" s="1"/>
  <c r="E183" i="1"/>
  <c r="F183" i="1" s="1"/>
  <c r="E135" i="1"/>
  <c r="F135" i="1" s="1"/>
  <c r="E99" i="1"/>
  <c r="F99" i="1" s="1"/>
  <c r="E51" i="1"/>
  <c r="F51" i="1" s="1"/>
  <c r="E15" i="1"/>
  <c r="F15" i="1" s="1"/>
  <c r="E3" i="1"/>
  <c r="F3" i="1" s="1"/>
  <c r="E639" i="1"/>
  <c r="F639" i="1" s="1"/>
  <c r="E722" i="1"/>
  <c r="F722" i="1" s="1"/>
  <c r="E674" i="1"/>
  <c r="F674" i="1" s="1"/>
  <c r="E554" i="1"/>
  <c r="F554" i="1" s="1"/>
  <c r="E506" i="1"/>
  <c r="F506" i="1" s="1"/>
  <c r="E470" i="1"/>
  <c r="F470" i="1" s="1"/>
  <c r="E422" i="1"/>
  <c r="F422" i="1" s="1"/>
  <c r="E386" i="1"/>
  <c r="F386" i="1" s="1"/>
  <c r="E338" i="1"/>
  <c r="F338" i="1" s="1"/>
  <c r="E302" i="1"/>
  <c r="F302" i="1" s="1"/>
  <c r="E254" i="1"/>
  <c r="F254" i="1" s="1"/>
  <c r="E218" i="1"/>
  <c r="F218" i="1" s="1"/>
  <c r="E86" i="1"/>
  <c r="F86" i="1" s="1"/>
  <c r="E50" i="1"/>
  <c r="F50" i="1" s="1"/>
  <c r="E638" i="1"/>
  <c r="F638" i="1" s="1"/>
  <c r="E590" i="1"/>
  <c r="F590" i="1" s="1"/>
  <c r="E709" i="1"/>
  <c r="F709" i="1" s="1"/>
  <c r="E673" i="1"/>
  <c r="F673" i="1" s="1"/>
  <c r="E625" i="1"/>
  <c r="F625" i="1" s="1"/>
  <c r="E589" i="1"/>
  <c r="F589" i="1" s="1"/>
  <c r="E541" i="1"/>
  <c r="F541" i="1" s="1"/>
  <c r="E505" i="1"/>
  <c r="F505" i="1" s="1"/>
  <c r="E457" i="1"/>
  <c r="F457" i="1" s="1"/>
  <c r="E421" i="1"/>
  <c r="F421" i="1" s="1"/>
  <c r="E373" i="1"/>
  <c r="F373" i="1" s="1"/>
  <c r="E337" i="1"/>
  <c r="F337" i="1" s="1"/>
  <c r="E289" i="1"/>
  <c r="F289" i="1" s="1"/>
  <c r="E253" i="1"/>
  <c r="F253" i="1" s="1"/>
  <c r="E205" i="1"/>
  <c r="F205" i="1" s="1"/>
  <c r="E169" i="1"/>
  <c r="F169" i="1" s="1"/>
  <c r="E121" i="1"/>
  <c r="F121" i="1" s="1"/>
  <c r="E85" i="1"/>
  <c r="F85" i="1" s="1"/>
  <c r="E37" i="1"/>
  <c r="F37" i="1" s="1"/>
  <c r="J3" i="1" l="1"/>
  <c r="I3" i="1"/>
  <c r="I4" i="1"/>
  <c r="H3" i="1"/>
  <c r="M4" i="1" s="1"/>
  <c r="D5" i="1" l="1"/>
  <c r="G4" i="1"/>
  <c r="E5" i="1"/>
  <c r="F5" i="1" s="1"/>
  <c r="I5" i="1" s="1"/>
  <c r="J4" i="1" l="1"/>
  <c r="H4" i="1"/>
  <c r="M5" i="1" s="1"/>
  <c r="G5" i="1" l="1"/>
  <c r="D6" i="1"/>
  <c r="E6" i="1" s="1"/>
  <c r="F6" i="1" s="1"/>
  <c r="I6" i="1" s="1"/>
  <c r="J5" i="1" l="1"/>
  <c r="H5" i="1"/>
  <c r="M6" i="1" s="1"/>
  <c r="D7" i="1" l="1"/>
  <c r="G6" i="1"/>
  <c r="E7" i="1" l="1"/>
  <c r="F7" i="1" s="1"/>
  <c r="H6" i="1"/>
  <c r="M7" i="1" s="1"/>
  <c r="G7" i="1" s="1"/>
  <c r="J6" i="1"/>
  <c r="D8" i="1" l="1"/>
  <c r="J7" i="1"/>
  <c r="I8" i="1"/>
  <c r="I7" i="1"/>
  <c r="H7" i="1"/>
  <c r="M8" i="1" s="1"/>
  <c r="I9" i="1"/>
  <c r="D9" i="1" l="1"/>
  <c r="G8" i="1"/>
  <c r="H8" i="1" l="1"/>
  <c r="M9" i="1" s="1"/>
  <c r="J8" i="1"/>
  <c r="G9" i="1"/>
  <c r="D10" i="1"/>
  <c r="E10" i="1" s="1"/>
  <c r="F10" i="1" s="1"/>
  <c r="H9" i="1" l="1"/>
  <c r="M10" i="1" s="1"/>
  <c r="J9" i="1"/>
  <c r="I10" i="1"/>
  <c r="D11" i="1" l="1"/>
  <c r="E11" i="1" s="1"/>
  <c r="F11" i="1" s="1"/>
  <c r="G10" i="1"/>
  <c r="H10" i="1" l="1"/>
  <c r="M11" i="1" s="1"/>
  <c r="J10" i="1"/>
  <c r="I11" i="1"/>
  <c r="D12" i="1" l="1"/>
  <c r="G11" i="1"/>
  <c r="H11" i="1" l="1"/>
  <c r="M12" i="1" s="1"/>
  <c r="G12" i="1" s="1"/>
  <c r="J12" i="1" s="1"/>
  <c r="J11" i="1"/>
  <c r="D13" i="1"/>
  <c r="E13" i="1" s="1"/>
  <c r="F13" i="1" s="1"/>
  <c r="E12" i="1"/>
  <c r="F12" i="1" s="1"/>
  <c r="I12" i="1" l="1"/>
  <c r="H12" i="1"/>
  <c r="M13" i="1" s="1"/>
  <c r="I13" i="1"/>
  <c r="D14" i="1" l="1"/>
  <c r="G13" i="1"/>
  <c r="J13" i="1" l="1"/>
  <c r="H13" i="1"/>
  <c r="M14" i="1" s="1"/>
  <c r="G14" i="1" s="1"/>
  <c r="J14" i="1" s="1"/>
  <c r="E14" i="1"/>
  <c r="F14" i="1" s="1"/>
  <c r="I14" i="1" l="1"/>
  <c r="H14" i="1"/>
  <c r="M15" i="1" s="1"/>
  <c r="I16" i="1"/>
  <c r="I15" i="1"/>
  <c r="D15" i="1"/>
  <c r="D16" i="1" l="1"/>
  <c r="G15" i="1"/>
  <c r="J15" i="1" l="1"/>
  <c r="H15" i="1"/>
  <c r="M16" i="1" s="1"/>
  <c r="G16" i="1"/>
  <c r="D17" i="1"/>
  <c r="E17" i="1" s="1"/>
  <c r="F17" i="1" s="1"/>
  <c r="H16" i="1" l="1"/>
  <c r="M17" i="1" s="1"/>
  <c r="I17" i="1"/>
  <c r="J16" i="1"/>
  <c r="D18" i="1" l="1"/>
  <c r="E18" i="1" s="1"/>
  <c r="F18" i="1" s="1"/>
  <c r="G17" i="1"/>
  <c r="J17" i="1" l="1"/>
  <c r="H17" i="1"/>
  <c r="M18" i="1" s="1"/>
  <c r="I18" i="1"/>
  <c r="D19" i="1" l="1"/>
  <c r="E19" i="1" s="1"/>
  <c r="F19" i="1" s="1"/>
  <c r="G18" i="1"/>
  <c r="J18" i="1" l="1"/>
  <c r="H18" i="1"/>
  <c r="M19" i="1" s="1"/>
  <c r="I19" i="1"/>
  <c r="D20" i="1" l="1"/>
  <c r="E20" i="1" s="1"/>
  <c r="F20" i="1" s="1"/>
  <c r="G19" i="1"/>
  <c r="J19" i="1" l="1"/>
  <c r="H19" i="1"/>
  <c r="M20" i="1" s="1"/>
  <c r="I20" i="1"/>
  <c r="D21" i="1" l="1"/>
  <c r="E21" i="1" s="1"/>
  <c r="F21" i="1" s="1"/>
  <c r="G20" i="1"/>
  <c r="J20" i="1" l="1"/>
  <c r="H20" i="1"/>
  <c r="M21" i="1" s="1"/>
  <c r="I23" i="1"/>
  <c r="I22" i="1"/>
  <c r="I21" i="1"/>
  <c r="D22" i="1" l="1"/>
  <c r="G21" i="1"/>
  <c r="J21" i="1" l="1"/>
  <c r="H21" i="1"/>
  <c r="M22" i="1" s="1"/>
  <c r="D23" i="1" l="1"/>
  <c r="G22" i="1"/>
  <c r="J22" i="1" l="1"/>
  <c r="H22" i="1"/>
  <c r="M23" i="1" s="1"/>
  <c r="G23" i="1"/>
  <c r="J23" i="1" s="1"/>
  <c r="D24" i="1"/>
  <c r="E24" i="1" s="1"/>
  <c r="F24" i="1" s="1"/>
  <c r="I24" i="1" l="1"/>
  <c r="H23" i="1"/>
  <c r="M24" i="1" s="1"/>
  <c r="D25" i="1" l="1"/>
  <c r="G24" i="1"/>
  <c r="J24" i="1" l="1"/>
  <c r="H24" i="1"/>
  <c r="M25" i="1" s="1"/>
  <c r="G25" i="1" s="1"/>
  <c r="J25" i="1" s="1"/>
  <c r="E25" i="1"/>
  <c r="F25" i="1" s="1"/>
  <c r="D26" i="1" l="1"/>
  <c r="H25" i="1"/>
  <c r="M26" i="1" s="1"/>
  <c r="G26" i="1" s="1"/>
  <c r="J26" i="1" s="1"/>
  <c r="I25" i="1"/>
  <c r="D27" i="1" l="1"/>
  <c r="E27" i="1" s="1"/>
  <c r="F27" i="1" s="1"/>
  <c r="E26" i="1"/>
  <c r="F26" i="1" s="1"/>
  <c r="I26" i="1" l="1"/>
  <c r="H26" i="1"/>
  <c r="M27" i="1" s="1"/>
  <c r="I27" i="1"/>
  <c r="D28" i="1" l="1"/>
  <c r="E28" i="1" s="1"/>
  <c r="F28" i="1" s="1"/>
  <c r="G27" i="1"/>
  <c r="J27" i="1" l="1"/>
  <c r="H27" i="1"/>
  <c r="M28" i="1" s="1"/>
  <c r="I28" i="1"/>
  <c r="I30" i="1"/>
  <c r="I29" i="1"/>
  <c r="D29" i="1" l="1"/>
  <c r="G28" i="1"/>
  <c r="J28" i="1" l="1"/>
  <c r="H28" i="1"/>
  <c r="M29" i="1" s="1"/>
  <c r="D30" i="1" l="1"/>
  <c r="G29" i="1"/>
  <c r="J29" i="1" l="1"/>
  <c r="H29" i="1"/>
  <c r="M30" i="1" s="1"/>
  <c r="D31" i="1" s="1"/>
  <c r="E31" i="1" s="1"/>
  <c r="F31" i="1" s="1"/>
  <c r="I31" i="1" l="1"/>
  <c r="G30" i="1"/>
  <c r="J30" i="1" l="1"/>
  <c r="H30" i="1"/>
  <c r="M31" i="1" s="1"/>
  <c r="D32" i="1" l="1"/>
  <c r="E32" i="1" s="1"/>
  <c r="F32" i="1" s="1"/>
  <c r="G31" i="1"/>
  <c r="J31" i="1" l="1"/>
  <c r="H31" i="1"/>
  <c r="M32" i="1" s="1"/>
  <c r="I32" i="1"/>
  <c r="D33" i="1" l="1"/>
  <c r="E33" i="1" s="1"/>
  <c r="F33" i="1" s="1"/>
  <c r="G32" i="1"/>
  <c r="J32" i="1" l="1"/>
  <c r="L32" i="1"/>
  <c r="H32" i="1"/>
  <c r="M33" i="1" s="1"/>
  <c r="I33" i="1"/>
  <c r="D34" i="1" l="1"/>
  <c r="E34" i="1" s="1"/>
  <c r="F34" i="1" s="1"/>
  <c r="G33" i="1"/>
  <c r="J33" i="1" l="1"/>
  <c r="H33" i="1"/>
  <c r="M34" i="1" s="1"/>
  <c r="I34" i="1"/>
  <c r="D35" i="1" l="1"/>
  <c r="E35" i="1" s="1"/>
  <c r="F35" i="1" s="1"/>
  <c r="G34" i="1"/>
  <c r="J34" i="1" l="1"/>
  <c r="H34" i="1"/>
  <c r="M35" i="1" s="1"/>
  <c r="I37" i="1"/>
  <c r="I35" i="1"/>
  <c r="I36" i="1"/>
  <c r="D36" i="1" l="1"/>
  <c r="G35" i="1"/>
  <c r="J35" i="1" l="1"/>
  <c r="H35" i="1"/>
  <c r="M36" i="1" s="1"/>
  <c r="D37" i="1" l="1"/>
  <c r="G36" i="1"/>
  <c r="J36" i="1" l="1"/>
  <c r="H36" i="1"/>
  <c r="M37" i="1" s="1"/>
  <c r="G37" i="1"/>
  <c r="J37" i="1" s="1"/>
  <c r="D38" i="1"/>
  <c r="E38" i="1" s="1"/>
  <c r="F38" i="1" s="1"/>
  <c r="H37" i="1" l="1"/>
  <c r="M38" i="1" s="1"/>
  <c r="I38" i="1"/>
  <c r="D39" i="1" l="1"/>
  <c r="G38" i="1"/>
  <c r="J38" i="1" l="1"/>
  <c r="H38" i="1"/>
  <c r="M39" i="1" s="1"/>
  <c r="G39" i="1" s="1"/>
  <c r="J39" i="1" s="1"/>
  <c r="E39" i="1"/>
  <c r="F39" i="1" s="1"/>
  <c r="H39" i="1" l="1"/>
  <c r="M40" i="1" s="1"/>
  <c r="G40" i="1" s="1"/>
  <c r="J40" i="1" s="1"/>
  <c r="I39" i="1"/>
  <c r="D40" i="1"/>
  <c r="D41" i="1" l="1"/>
  <c r="E41" i="1" s="1"/>
  <c r="F41" i="1" s="1"/>
  <c r="E40" i="1"/>
  <c r="F40" i="1" s="1"/>
  <c r="I40" i="1" l="1"/>
  <c r="H40" i="1"/>
  <c r="M41" i="1" s="1"/>
  <c r="I41" i="1"/>
  <c r="D42" i="1" l="1"/>
  <c r="G41" i="1"/>
  <c r="J41" i="1" l="1"/>
  <c r="H41" i="1"/>
  <c r="M42" i="1" s="1"/>
  <c r="G42" i="1" s="1"/>
  <c r="J42" i="1" s="1"/>
  <c r="E42" i="1"/>
  <c r="F42" i="1" s="1"/>
  <c r="D43" i="1" l="1"/>
  <c r="I42" i="1"/>
  <c r="I44" i="1"/>
  <c r="I43" i="1"/>
  <c r="H42" i="1"/>
  <c r="M43" i="1" s="1"/>
  <c r="D44" i="1" l="1"/>
  <c r="G43" i="1"/>
  <c r="J43" i="1" l="1"/>
  <c r="H43" i="1"/>
  <c r="M44" i="1" s="1"/>
  <c r="G44" i="1" s="1"/>
  <c r="J44" i="1" l="1"/>
  <c r="H44" i="1"/>
  <c r="M45" i="1" s="1"/>
  <c r="D45" i="1"/>
  <c r="E45" i="1" s="1"/>
  <c r="F45" i="1" s="1"/>
  <c r="D46" i="1" l="1"/>
  <c r="E46" i="1" s="1"/>
  <c r="F46" i="1" s="1"/>
  <c r="G45" i="1"/>
  <c r="H45" i="1"/>
  <c r="M46" i="1" s="1"/>
  <c r="I45" i="1"/>
  <c r="D47" i="1" l="1"/>
  <c r="E47" i="1" s="1"/>
  <c r="F47" i="1" s="1"/>
  <c r="G46" i="1"/>
  <c r="J46" i="1" s="1"/>
  <c r="J45" i="1"/>
  <c r="H46" i="1"/>
  <c r="M47" i="1" s="1"/>
  <c r="I46" i="1"/>
  <c r="D48" i="1" l="1"/>
  <c r="E48" i="1" s="1"/>
  <c r="F48" i="1" s="1"/>
  <c r="G47" i="1"/>
  <c r="H47" i="1"/>
  <c r="M48" i="1" s="1"/>
  <c r="I47" i="1"/>
  <c r="D49" i="1" l="1"/>
  <c r="E49" i="1" s="1"/>
  <c r="F49" i="1" s="1"/>
  <c r="G48" i="1"/>
  <c r="J48" i="1" s="1"/>
  <c r="J47" i="1"/>
  <c r="I48" i="1"/>
  <c r="I51" i="1" l="1"/>
  <c r="I50" i="1"/>
  <c r="I49" i="1"/>
  <c r="H48" i="1"/>
  <c r="M49" i="1" s="1"/>
  <c r="D50" i="1" l="1"/>
  <c r="G49" i="1"/>
  <c r="J49" i="1" l="1"/>
  <c r="H49" i="1"/>
  <c r="M50" i="1" s="1"/>
  <c r="D51" i="1" l="1"/>
  <c r="G50" i="1"/>
  <c r="J50" i="1" l="1"/>
  <c r="H50" i="1"/>
  <c r="M51" i="1" s="1"/>
  <c r="G51" i="1" s="1"/>
  <c r="J51" i="1" l="1"/>
  <c r="H51" i="1"/>
  <c r="M52" i="1" s="1"/>
  <c r="D52" i="1"/>
  <c r="E52" i="1" s="1"/>
  <c r="F52" i="1" s="1"/>
  <c r="I52" i="1" l="1"/>
  <c r="D53" i="1"/>
  <c r="E53" i="1" s="1"/>
  <c r="F53" i="1" s="1"/>
  <c r="G52" i="1"/>
  <c r="J52" i="1" l="1"/>
  <c r="H52" i="1"/>
  <c r="M53" i="1" s="1"/>
  <c r="I53" i="1"/>
  <c r="D54" i="1" l="1"/>
  <c r="E54" i="1" s="1"/>
  <c r="F54" i="1" s="1"/>
  <c r="G53" i="1"/>
  <c r="J53" i="1" l="1"/>
  <c r="H53" i="1"/>
  <c r="M54" i="1" s="1"/>
  <c r="I54" i="1"/>
  <c r="D55" i="1" l="1"/>
  <c r="E55" i="1" s="1"/>
  <c r="F55" i="1" s="1"/>
  <c r="G54" i="1"/>
  <c r="J54" i="1" l="1"/>
  <c r="H54" i="1"/>
  <c r="M55" i="1" s="1"/>
  <c r="I55" i="1"/>
  <c r="D56" i="1" l="1"/>
  <c r="E56" i="1" s="1"/>
  <c r="F56" i="1" s="1"/>
  <c r="G55" i="1"/>
  <c r="J55" i="1" l="1"/>
  <c r="H55" i="1"/>
  <c r="M56" i="1" s="1"/>
  <c r="I58" i="1"/>
  <c r="I57" i="1"/>
  <c r="I56" i="1"/>
  <c r="D57" i="1" l="1"/>
  <c r="G56" i="1"/>
  <c r="J56" i="1" l="1"/>
  <c r="H56" i="1"/>
  <c r="M57" i="1" s="1"/>
  <c r="D58" i="1" l="1"/>
  <c r="G57" i="1"/>
  <c r="J57" i="1" l="1"/>
  <c r="H58" i="1"/>
  <c r="M59" i="1" s="1"/>
  <c r="H57" i="1"/>
  <c r="M58" i="1" s="1"/>
  <c r="G58" i="1"/>
  <c r="J58" i="1" s="1"/>
  <c r="D59" i="1"/>
  <c r="E59" i="1" s="1"/>
  <c r="F59" i="1" s="1"/>
  <c r="D60" i="1" l="1"/>
  <c r="E60" i="1" s="1"/>
  <c r="F60" i="1" s="1"/>
  <c r="G59" i="1"/>
  <c r="I59" i="1"/>
  <c r="H59" i="1"/>
  <c r="M60" i="1" s="1"/>
  <c r="D61" i="1" l="1"/>
  <c r="E61" i="1" s="1"/>
  <c r="F61" i="1" s="1"/>
  <c r="G60" i="1"/>
  <c r="J59" i="1"/>
  <c r="I60" i="1"/>
  <c r="H60" i="1"/>
  <c r="M61" i="1" s="1"/>
  <c r="L60" i="1"/>
  <c r="D62" i="1" l="1"/>
  <c r="E62" i="1" s="1"/>
  <c r="F62" i="1" s="1"/>
  <c r="G61" i="1"/>
  <c r="J60" i="1"/>
  <c r="H61" i="1"/>
  <c r="M62" i="1" s="1"/>
  <c r="I61" i="1"/>
  <c r="D63" i="1" l="1"/>
  <c r="E63" i="1" s="1"/>
  <c r="F63" i="1" s="1"/>
  <c r="G62" i="1"/>
  <c r="J61" i="1"/>
  <c r="I62" i="1"/>
  <c r="H62" i="1"/>
  <c r="M63" i="1" s="1"/>
  <c r="D64" i="1" l="1"/>
  <c r="G63" i="1"/>
  <c r="J62" i="1"/>
  <c r="I64" i="1"/>
  <c r="H63" i="1"/>
  <c r="M64" i="1" s="1"/>
  <c r="I63" i="1"/>
  <c r="I65" i="1"/>
  <c r="D65" i="1" l="1"/>
  <c r="G64" i="1"/>
  <c r="J63" i="1"/>
  <c r="J64" i="1" l="1"/>
  <c r="H64" i="1"/>
  <c r="M65" i="1" s="1"/>
  <c r="G65" i="1"/>
  <c r="D66" i="1"/>
  <c r="E66" i="1" s="1"/>
  <c r="F66" i="1" s="1"/>
  <c r="J65" i="1" l="1"/>
  <c r="H65" i="1"/>
  <c r="M66" i="1" s="1"/>
  <c r="I66" i="1"/>
  <c r="D67" i="1" l="1"/>
  <c r="E67" i="1" s="1"/>
  <c r="F67" i="1" s="1"/>
  <c r="G66" i="1"/>
  <c r="J66" i="1" l="1"/>
  <c r="H66" i="1"/>
  <c r="M67" i="1" s="1"/>
  <c r="I67" i="1"/>
  <c r="D68" i="1" l="1"/>
  <c r="E68" i="1" s="1"/>
  <c r="F68" i="1" s="1"/>
  <c r="G67" i="1"/>
  <c r="J67" i="1" l="1"/>
  <c r="H67" i="1"/>
  <c r="M68" i="1" s="1"/>
  <c r="I68" i="1"/>
  <c r="D69" i="1" l="1"/>
  <c r="E69" i="1" s="1"/>
  <c r="F69" i="1" s="1"/>
  <c r="G68" i="1"/>
  <c r="J68" i="1" l="1"/>
  <c r="H68" i="1"/>
  <c r="M69" i="1" s="1"/>
  <c r="I69" i="1"/>
  <c r="D70" i="1" l="1"/>
  <c r="E70" i="1" s="1"/>
  <c r="F70" i="1" s="1"/>
  <c r="G69" i="1"/>
  <c r="J69" i="1" l="1"/>
  <c r="H69" i="1"/>
  <c r="M70" i="1" s="1"/>
  <c r="I72" i="1"/>
  <c r="I71" i="1"/>
  <c r="I70" i="1"/>
  <c r="D71" i="1" l="1"/>
  <c r="G70" i="1"/>
  <c r="J70" i="1" l="1"/>
  <c r="H70" i="1"/>
  <c r="M71" i="1" s="1"/>
  <c r="D72" i="1" l="1"/>
  <c r="G71" i="1"/>
  <c r="J71" i="1" l="1"/>
  <c r="H71" i="1"/>
  <c r="M72" i="1" s="1"/>
  <c r="G72" i="1" s="1"/>
  <c r="J72" i="1" l="1"/>
  <c r="H72" i="1"/>
  <c r="M73" i="1" s="1"/>
  <c r="D73" i="1"/>
  <c r="E73" i="1" s="1"/>
  <c r="F73" i="1" s="1"/>
  <c r="I73" i="1" l="1"/>
  <c r="D74" i="1"/>
  <c r="E74" i="1" s="1"/>
  <c r="F74" i="1" s="1"/>
  <c r="G73" i="1"/>
  <c r="J73" i="1" l="1"/>
  <c r="I74" i="1"/>
  <c r="H73" i="1"/>
  <c r="M74" i="1" s="1"/>
  <c r="D75" i="1" l="1"/>
  <c r="E75" i="1" s="1"/>
  <c r="F75" i="1" s="1"/>
  <c r="G74" i="1"/>
  <c r="J74" i="1" l="1"/>
  <c r="H74" i="1"/>
  <c r="M75" i="1" s="1"/>
  <c r="I75" i="1"/>
  <c r="D76" i="1" l="1"/>
  <c r="E76" i="1" s="1"/>
  <c r="F76" i="1" s="1"/>
  <c r="G75" i="1"/>
  <c r="J75" i="1" l="1"/>
  <c r="H75" i="1"/>
  <c r="M76" i="1" s="1"/>
  <c r="I76" i="1"/>
  <c r="D77" i="1" l="1"/>
  <c r="E77" i="1" s="1"/>
  <c r="F77" i="1" s="1"/>
  <c r="G76" i="1"/>
  <c r="J76" i="1" l="1"/>
  <c r="H76" i="1"/>
  <c r="M77" i="1" s="1"/>
  <c r="I78" i="1"/>
  <c r="I79" i="1"/>
  <c r="I77" i="1"/>
  <c r="D78" i="1" l="1"/>
  <c r="G77" i="1"/>
  <c r="J77" i="1" l="1"/>
  <c r="H77" i="1"/>
  <c r="M78" i="1" s="1"/>
  <c r="D79" i="1" l="1"/>
  <c r="G78" i="1"/>
  <c r="J78" i="1" l="1"/>
  <c r="H78" i="1"/>
  <c r="M79" i="1" s="1"/>
  <c r="G79" i="1" s="1"/>
  <c r="J79" i="1" l="1"/>
  <c r="H79" i="1"/>
  <c r="M80" i="1" s="1"/>
  <c r="D80" i="1"/>
  <c r="E80" i="1" s="1"/>
  <c r="F80" i="1" s="1"/>
  <c r="I80" i="1" l="1"/>
  <c r="D81" i="1"/>
  <c r="E81" i="1" s="1"/>
  <c r="F81" i="1" s="1"/>
  <c r="G80" i="1"/>
  <c r="J80" i="1" l="1"/>
  <c r="I81" i="1"/>
  <c r="H80" i="1"/>
  <c r="M81" i="1" s="1"/>
  <c r="D82" i="1" l="1"/>
  <c r="E82" i="1" s="1"/>
  <c r="F82" i="1" s="1"/>
  <c r="G81" i="1"/>
  <c r="J81" i="1" l="1"/>
  <c r="H81" i="1"/>
  <c r="M82" i="1" s="1"/>
  <c r="I82" i="1"/>
  <c r="D83" i="1" l="1"/>
  <c r="E83" i="1" s="1"/>
  <c r="F83" i="1" s="1"/>
  <c r="G82" i="1"/>
  <c r="J82" i="1" l="1"/>
  <c r="H82" i="1"/>
  <c r="M83" i="1" s="1"/>
  <c r="I83" i="1"/>
  <c r="D84" i="1" l="1"/>
  <c r="E84" i="1" s="1"/>
  <c r="F84" i="1" s="1"/>
  <c r="G83" i="1"/>
  <c r="J83" i="1" l="1"/>
  <c r="H83" i="1"/>
  <c r="M84" i="1" s="1"/>
  <c r="I84" i="1"/>
  <c r="I85" i="1"/>
  <c r="I86" i="1"/>
  <c r="D85" i="1" l="1"/>
  <c r="G84" i="1"/>
  <c r="J84" i="1" l="1"/>
  <c r="H84" i="1"/>
  <c r="M85" i="1" s="1"/>
  <c r="D86" i="1" l="1"/>
  <c r="G85" i="1"/>
  <c r="J85" i="1" l="1"/>
  <c r="H85" i="1"/>
  <c r="M86" i="1" s="1"/>
  <c r="D87" i="1" s="1"/>
  <c r="E87" i="1" s="1"/>
  <c r="F87" i="1" s="1"/>
  <c r="I87" i="1" l="1"/>
  <c r="G86" i="1"/>
  <c r="J86" i="1" l="1"/>
  <c r="H86" i="1"/>
  <c r="M87" i="1" s="1"/>
  <c r="D88" i="1" l="1"/>
  <c r="E88" i="1" s="1"/>
  <c r="F88" i="1" s="1"/>
  <c r="G87" i="1"/>
  <c r="J87" i="1" l="1"/>
  <c r="H87" i="1"/>
  <c r="M88" i="1" s="1"/>
  <c r="I88" i="1"/>
  <c r="D89" i="1" l="1"/>
  <c r="E89" i="1" s="1"/>
  <c r="F89" i="1" s="1"/>
  <c r="G88" i="1"/>
  <c r="J88" i="1" l="1"/>
  <c r="H88" i="1"/>
  <c r="M89" i="1" s="1"/>
  <c r="I89" i="1"/>
  <c r="D90" i="1" l="1"/>
  <c r="E90" i="1" s="1"/>
  <c r="F90" i="1" s="1"/>
  <c r="G89" i="1"/>
  <c r="J89" i="1" l="1"/>
  <c r="H89" i="1"/>
  <c r="M90" i="1" s="1"/>
  <c r="I90" i="1"/>
  <c r="D91" i="1" l="1"/>
  <c r="E91" i="1" s="1"/>
  <c r="F91" i="1" s="1"/>
  <c r="G90" i="1"/>
  <c r="J90" i="1" l="1"/>
  <c r="H90" i="1"/>
  <c r="M91" i="1" s="1"/>
  <c r="I91" i="1"/>
  <c r="I92" i="1"/>
  <c r="I93" i="1"/>
  <c r="D92" i="1" l="1"/>
  <c r="G91" i="1"/>
  <c r="J91" i="1" l="1"/>
  <c r="H91" i="1"/>
  <c r="M92" i="1" s="1"/>
  <c r="L91" i="1"/>
  <c r="D93" i="1" l="1"/>
  <c r="G92" i="1"/>
  <c r="J92" i="1" l="1"/>
  <c r="H92" i="1"/>
  <c r="M93" i="1" s="1"/>
  <c r="G93" i="1" s="1"/>
  <c r="J93" i="1" l="1"/>
  <c r="H93" i="1"/>
  <c r="M94" i="1" s="1"/>
  <c r="D94" i="1"/>
  <c r="E94" i="1" s="1"/>
  <c r="F94" i="1" s="1"/>
  <c r="I94" i="1" l="1"/>
  <c r="D95" i="1"/>
  <c r="E95" i="1" s="1"/>
  <c r="F95" i="1" s="1"/>
  <c r="G94" i="1"/>
  <c r="I95" i="1" l="1"/>
  <c r="J94" i="1"/>
  <c r="H94" i="1"/>
  <c r="M95" i="1" s="1"/>
  <c r="D96" i="1" l="1"/>
  <c r="E96" i="1" s="1"/>
  <c r="F96" i="1" s="1"/>
  <c r="G95" i="1"/>
  <c r="J95" i="1" l="1"/>
  <c r="H95" i="1"/>
  <c r="M96" i="1" s="1"/>
  <c r="I96" i="1"/>
  <c r="D97" i="1" l="1"/>
  <c r="E97" i="1" s="1"/>
  <c r="F97" i="1" s="1"/>
  <c r="G96" i="1"/>
  <c r="J96" i="1" l="1"/>
  <c r="H96" i="1"/>
  <c r="M97" i="1" s="1"/>
  <c r="I97" i="1"/>
  <c r="D98" i="1" l="1"/>
  <c r="E98" i="1" s="1"/>
  <c r="F98" i="1" s="1"/>
  <c r="G97" i="1"/>
  <c r="J97" i="1" l="1"/>
  <c r="H97" i="1"/>
  <c r="M98" i="1" s="1"/>
  <c r="I98" i="1"/>
  <c r="I99" i="1"/>
  <c r="I100" i="1"/>
  <c r="D99" i="1" l="1"/>
  <c r="G98" i="1"/>
  <c r="J98" i="1" l="1"/>
  <c r="H98" i="1"/>
  <c r="M99" i="1" s="1"/>
  <c r="D100" i="1" l="1"/>
  <c r="G99" i="1"/>
  <c r="J99" i="1" l="1"/>
  <c r="H99" i="1"/>
  <c r="M100" i="1" s="1"/>
  <c r="G100" i="1"/>
  <c r="J100" i="1" s="1"/>
  <c r="D101" i="1"/>
  <c r="E101" i="1" s="1"/>
  <c r="F101" i="1" s="1"/>
  <c r="H100" i="1" l="1"/>
  <c r="M101" i="1" s="1"/>
  <c r="I101" i="1"/>
  <c r="D102" i="1" l="1"/>
  <c r="E102" i="1" s="1"/>
  <c r="F102" i="1" s="1"/>
  <c r="G101" i="1"/>
  <c r="J101" i="1" l="1"/>
  <c r="H101" i="1"/>
  <c r="M102" i="1" s="1"/>
  <c r="I102" i="1"/>
  <c r="D103" i="1" l="1"/>
  <c r="E103" i="1" s="1"/>
  <c r="F103" i="1" s="1"/>
  <c r="G102" i="1"/>
  <c r="J102" i="1" l="1"/>
  <c r="H102" i="1"/>
  <c r="M103" i="1" s="1"/>
  <c r="I103" i="1"/>
  <c r="D104" i="1" l="1"/>
  <c r="E104" i="1" s="1"/>
  <c r="F104" i="1" s="1"/>
  <c r="G103" i="1"/>
  <c r="J103" i="1" l="1"/>
  <c r="H103" i="1"/>
  <c r="M104" i="1" s="1"/>
  <c r="I104" i="1"/>
  <c r="D105" i="1" l="1"/>
  <c r="E105" i="1" s="1"/>
  <c r="F105" i="1" s="1"/>
  <c r="G104" i="1"/>
  <c r="J104" i="1" l="1"/>
  <c r="H104" i="1"/>
  <c r="M105" i="1" s="1"/>
  <c r="I106" i="1"/>
  <c r="I107" i="1"/>
  <c r="I105" i="1"/>
  <c r="D106" i="1" l="1"/>
  <c r="G105" i="1"/>
  <c r="J105" i="1" l="1"/>
  <c r="H105" i="1"/>
  <c r="M106" i="1" s="1"/>
  <c r="D107" i="1" l="1"/>
  <c r="G106" i="1"/>
  <c r="J106" i="1" l="1"/>
  <c r="H106" i="1"/>
  <c r="M107" i="1" s="1"/>
  <c r="H107" i="1"/>
  <c r="M108" i="1" s="1"/>
  <c r="G107" i="1"/>
  <c r="J107" i="1" s="1"/>
  <c r="D108" i="1"/>
  <c r="E108" i="1" s="1"/>
  <c r="F108" i="1" s="1"/>
  <c r="I108" i="1" l="1"/>
  <c r="D109" i="1"/>
  <c r="E109" i="1" s="1"/>
  <c r="F109" i="1" s="1"/>
  <c r="G108" i="1"/>
  <c r="J108" i="1" s="1"/>
  <c r="I109" i="1" l="1"/>
  <c r="H108" i="1"/>
  <c r="M109" i="1" s="1"/>
  <c r="D110" i="1" l="1"/>
  <c r="E110" i="1" s="1"/>
  <c r="F110" i="1" s="1"/>
  <c r="G109" i="1"/>
  <c r="J109" i="1" l="1"/>
  <c r="H109" i="1"/>
  <c r="M110" i="1" s="1"/>
  <c r="I110" i="1"/>
  <c r="D111" i="1" l="1"/>
  <c r="E111" i="1" s="1"/>
  <c r="F111" i="1" s="1"/>
  <c r="G110" i="1"/>
  <c r="J110" i="1" l="1"/>
  <c r="H110" i="1"/>
  <c r="M111" i="1" s="1"/>
  <c r="I111" i="1"/>
  <c r="D112" i="1" l="1"/>
  <c r="E112" i="1" s="1"/>
  <c r="F112" i="1" s="1"/>
  <c r="G111" i="1"/>
  <c r="J111" i="1" l="1"/>
  <c r="H111" i="1"/>
  <c r="M112" i="1" s="1"/>
  <c r="I114" i="1"/>
  <c r="I113" i="1"/>
  <c r="I112" i="1"/>
  <c r="D113" i="1" l="1"/>
  <c r="G112" i="1"/>
  <c r="J112" i="1" l="1"/>
  <c r="H112" i="1"/>
  <c r="M113" i="1" s="1"/>
  <c r="D114" i="1" l="1"/>
  <c r="G113" i="1"/>
  <c r="J113" i="1" l="1"/>
  <c r="H113" i="1"/>
  <c r="M114" i="1" s="1"/>
  <c r="G114" i="1" s="1"/>
  <c r="J114" i="1" l="1"/>
  <c r="H114" i="1"/>
  <c r="M115" i="1" s="1"/>
  <c r="D115" i="1"/>
  <c r="E115" i="1" s="1"/>
  <c r="F115" i="1" s="1"/>
  <c r="I115" i="1" l="1"/>
  <c r="D116" i="1"/>
  <c r="E116" i="1" s="1"/>
  <c r="F116" i="1" s="1"/>
  <c r="G115" i="1"/>
  <c r="J115" i="1" l="1"/>
  <c r="I116" i="1"/>
  <c r="H115" i="1"/>
  <c r="M116" i="1" s="1"/>
  <c r="D117" i="1" l="1"/>
  <c r="E117" i="1" s="1"/>
  <c r="F117" i="1" s="1"/>
  <c r="G116" i="1"/>
  <c r="J116" i="1" l="1"/>
  <c r="H116" i="1"/>
  <c r="M117" i="1" s="1"/>
  <c r="I117" i="1"/>
  <c r="D118" i="1" l="1"/>
  <c r="E118" i="1" s="1"/>
  <c r="F118" i="1" s="1"/>
  <c r="G117" i="1"/>
  <c r="J117" i="1" l="1"/>
  <c r="H117" i="1"/>
  <c r="M118" i="1" s="1"/>
  <c r="I118" i="1"/>
  <c r="D119" i="1" l="1"/>
  <c r="E119" i="1" s="1"/>
  <c r="F119" i="1" s="1"/>
  <c r="G118" i="1"/>
  <c r="J118" i="1" l="1"/>
  <c r="H118" i="1"/>
  <c r="M119" i="1" s="1"/>
  <c r="I119" i="1"/>
  <c r="I121" i="1"/>
  <c r="I120" i="1"/>
  <c r="D120" i="1" l="1"/>
  <c r="G119" i="1"/>
  <c r="J119" i="1" l="1"/>
  <c r="H119" i="1"/>
  <c r="M120" i="1" s="1"/>
  <c r="D121" i="1" l="1"/>
  <c r="G120" i="1"/>
  <c r="J120" i="1" l="1"/>
  <c r="H120" i="1"/>
  <c r="M121" i="1" s="1"/>
  <c r="G121" i="1" s="1"/>
  <c r="J121" i="1" l="1"/>
  <c r="L121" i="1"/>
  <c r="H121" i="1"/>
  <c r="M122" i="1" s="1"/>
  <c r="D122" i="1"/>
  <c r="E122" i="1" s="1"/>
  <c r="F122" i="1" s="1"/>
  <c r="I122" i="1" l="1"/>
  <c r="D123" i="1"/>
  <c r="E123" i="1" s="1"/>
  <c r="F123" i="1" s="1"/>
  <c r="G122" i="1"/>
  <c r="H122" i="1" s="1"/>
  <c r="M123" i="1" s="1"/>
  <c r="D124" i="1" l="1"/>
  <c r="E124" i="1" s="1"/>
  <c r="F124" i="1" s="1"/>
  <c r="G123" i="1"/>
  <c r="J123" i="1" s="1"/>
  <c r="I123" i="1"/>
  <c r="H123" i="1"/>
  <c r="M124" i="1" s="1"/>
  <c r="J122" i="1"/>
  <c r="D125" i="1" l="1"/>
  <c r="E125" i="1" s="1"/>
  <c r="F125" i="1" s="1"/>
  <c r="G124" i="1"/>
  <c r="H124" i="1"/>
  <c r="M125" i="1" s="1"/>
  <c r="I124" i="1"/>
  <c r="D126" i="1" l="1"/>
  <c r="E126" i="1" s="1"/>
  <c r="F126" i="1" s="1"/>
  <c r="G125" i="1"/>
  <c r="J125" i="1" s="1"/>
  <c r="J124" i="1"/>
  <c r="I125" i="1"/>
  <c r="H125" i="1"/>
  <c r="M126" i="1" s="1"/>
  <c r="D127" i="1" l="1"/>
  <c r="G126" i="1"/>
  <c r="H126" i="1"/>
  <c r="M127" i="1" s="1"/>
  <c r="I127" i="1"/>
  <c r="I128" i="1"/>
  <c r="I126" i="1"/>
  <c r="D128" i="1" l="1"/>
  <c r="G127" i="1"/>
  <c r="J126" i="1"/>
  <c r="J127" i="1" l="1"/>
  <c r="H127" i="1"/>
  <c r="M128" i="1" s="1"/>
  <c r="G128" i="1" s="1"/>
  <c r="J128" i="1" l="1"/>
  <c r="H128" i="1"/>
  <c r="M129" i="1" s="1"/>
  <c r="D129" i="1"/>
  <c r="E129" i="1" s="1"/>
  <c r="F129" i="1" s="1"/>
  <c r="D130" i="1" l="1"/>
  <c r="E130" i="1" s="1"/>
  <c r="F130" i="1" s="1"/>
  <c r="G129" i="1"/>
  <c r="H129" i="1"/>
  <c r="M130" i="1" s="1"/>
  <c r="I129" i="1"/>
  <c r="D131" i="1" l="1"/>
  <c r="E131" i="1" s="1"/>
  <c r="F131" i="1" s="1"/>
  <c r="G130" i="1"/>
  <c r="J130" i="1" s="1"/>
  <c r="J129" i="1"/>
  <c r="I130" i="1"/>
  <c r="H130" i="1"/>
  <c r="M131" i="1" s="1"/>
  <c r="D132" i="1" l="1"/>
  <c r="E132" i="1" s="1"/>
  <c r="F132" i="1" s="1"/>
  <c r="G131" i="1"/>
  <c r="H131" i="1"/>
  <c r="M132" i="1" s="1"/>
  <c r="I131" i="1"/>
  <c r="D133" i="1" l="1"/>
  <c r="E133" i="1" s="1"/>
  <c r="F133" i="1" s="1"/>
  <c r="G132" i="1"/>
  <c r="J131" i="1"/>
  <c r="H132" i="1"/>
  <c r="M133" i="1" s="1"/>
  <c r="I132" i="1"/>
  <c r="D134" i="1" l="1"/>
  <c r="G133" i="1"/>
  <c r="J132" i="1"/>
  <c r="H133" i="1"/>
  <c r="M134" i="1" s="1"/>
  <c r="I133" i="1"/>
  <c r="I135" i="1"/>
  <c r="I134" i="1"/>
  <c r="D135" i="1" l="1"/>
  <c r="G134" i="1"/>
  <c r="J133" i="1"/>
  <c r="J134" i="1" l="1"/>
  <c r="H134" i="1"/>
  <c r="M135" i="1" s="1"/>
  <c r="G135" i="1" s="1"/>
  <c r="J135" i="1" l="1"/>
  <c r="H135" i="1"/>
  <c r="M136" i="1" s="1"/>
  <c r="D136" i="1"/>
  <c r="E136" i="1" s="1"/>
  <c r="F136" i="1" s="1"/>
  <c r="I136" i="1" l="1"/>
  <c r="D137" i="1"/>
  <c r="E137" i="1" s="1"/>
  <c r="F137" i="1" s="1"/>
  <c r="G136" i="1"/>
  <c r="J136" i="1" l="1"/>
  <c r="I137" i="1"/>
  <c r="H136" i="1"/>
  <c r="M137" i="1" s="1"/>
  <c r="D138" i="1" l="1"/>
  <c r="E138" i="1" s="1"/>
  <c r="F138" i="1" s="1"/>
  <c r="G137" i="1"/>
  <c r="J137" i="1" l="1"/>
  <c r="H137" i="1"/>
  <c r="M138" i="1" s="1"/>
  <c r="I138" i="1"/>
  <c r="D139" i="1" l="1"/>
  <c r="E139" i="1" s="1"/>
  <c r="F139" i="1" s="1"/>
  <c r="G138" i="1"/>
  <c r="J138" i="1" l="1"/>
  <c r="H138" i="1"/>
  <c r="M139" i="1" s="1"/>
  <c r="I139" i="1"/>
  <c r="D140" i="1" l="1"/>
  <c r="E140" i="1" s="1"/>
  <c r="F140" i="1" s="1"/>
  <c r="G139" i="1"/>
  <c r="J139" i="1" l="1"/>
  <c r="H139" i="1"/>
  <c r="M140" i="1" s="1"/>
  <c r="I141" i="1"/>
  <c r="I140" i="1"/>
  <c r="I142" i="1"/>
  <c r="D141" i="1" l="1"/>
  <c r="G140" i="1"/>
  <c r="J140" i="1" l="1"/>
  <c r="H140" i="1"/>
  <c r="M141" i="1" s="1"/>
  <c r="D142" i="1" l="1"/>
  <c r="G141" i="1"/>
  <c r="J141" i="1" l="1"/>
  <c r="H141" i="1"/>
  <c r="M142" i="1" s="1"/>
  <c r="G142" i="1" s="1"/>
  <c r="J142" i="1" l="1"/>
  <c r="H142" i="1"/>
  <c r="M143" i="1" s="1"/>
  <c r="D143" i="1"/>
  <c r="E143" i="1" s="1"/>
  <c r="F143" i="1" s="1"/>
  <c r="D144" i="1" l="1"/>
  <c r="E144" i="1" s="1"/>
  <c r="F144" i="1" s="1"/>
  <c r="G143" i="1"/>
  <c r="H143" i="1"/>
  <c r="M144" i="1" s="1"/>
  <c r="I143" i="1"/>
  <c r="D145" i="1" l="1"/>
  <c r="E145" i="1" s="1"/>
  <c r="F145" i="1" s="1"/>
  <c r="G144" i="1"/>
  <c r="J144" i="1" s="1"/>
  <c r="J143" i="1"/>
  <c r="I144" i="1"/>
  <c r="H144" i="1"/>
  <c r="M145" i="1" s="1"/>
  <c r="D146" i="1" l="1"/>
  <c r="E146" i="1" s="1"/>
  <c r="F146" i="1" s="1"/>
  <c r="G145" i="1"/>
  <c r="I145" i="1"/>
  <c r="H145" i="1"/>
  <c r="M146" i="1" s="1"/>
  <c r="D147" i="1" l="1"/>
  <c r="E147" i="1" s="1"/>
  <c r="F147" i="1" s="1"/>
  <c r="G146" i="1"/>
  <c r="J145" i="1"/>
  <c r="I146" i="1"/>
  <c r="H146" i="1"/>
  <c r="M147" i="1" s="1"/>
  <c r="D148" i="1" l="1"/>
  <c r="G147" i="1"/>
  <c r="J146" i="1"/>
  <c r="I147" i="1"/>
  <c r="I148" i="1"/>
  <c r="I149" i="1"/>
  <c r="H147" i="1"/>
  <c r="M148" i="1" s="1"/>
  <c r="D149" i="1" l="1"/>
  <c r="G148" i="1"/>
  <c r="J147" i="1"/>
  <c r="J148" i="1" l="1"/>
  <c r="H148" i="1"/>
  <c r="M149" i="1" s="1"/>
  <c r="G149" i="1"/>
  <c r="J149" i="1" s="1"/>
  <c r="D150" i="1"/>
  <c r="E150" i="1" s="1"/>
  <c r="F150" i="1" s="1"/>
  <c r="I150" i="1" l="1"/>
  <c r="H149" i="1"/>
  <c r="M150" i="1" s="1"/>
  <c r="D151" i="1" l="1"/>
  <c r="E151" i="1" s="1"/>
  <c r="F151" i="1" s="1"/>
  <c r="G150" i="1"/>
  <c r="J150" i="1" l="1"/>
  <c r="H150" i="1"/>
  <c r="M151" i="1" s="1"/>
  <c r="I151" i="1"/>
  <c r="D152" i="1" l="1"/>
  <c r="E152" i="1" s="1"/>
  <c r="F152" i="1" s="1"/>
  <c r="G151" i="1"/>
  <c r="J151" i="1" l="1"/>
  <c r="H151" i="1"/>
  <c r="M152" i="1" s="1"/>
  <c r="I152" i="1"/>
  <c r="D153" i="1" l="1"/>
  <c r="E153" i="1" s="1"/>
  <c r="F153" i="1" s="1"/>
  <c r="G152" i="1"/>
  <c r="J152" i="1" l="1"/>
  <c r="L152" i="1"/>
  <c r="H152" i="1"/>
  <c r="M153" i="1" s="1"/>
  <c r="I153" i="1"/>
  <c r="D154" i="1" l="1"/>
  <c r="E154" i="1" s="1"/>
  <c r="F154" i="1" s="1"/>
  <c r="G153" i="1"/>
  <c r="J153" i="1" l="1"/>
  <c r="H153" i="1"/>
  <c r="M154" i="1" s="1"/>
  <c r="I154" i="1"/>
  <c r="I156" i="1"/>
  <c r="I155" i="1"/>
  <c r="D155" i="1" l="1"/>
  <c r="G154" i="1"/>
  <c r="J154" i="1" l="1"/>
  <c r="H154" i="1"/>
  <c r="M155" i="1" s="1"/>
  <c r="D156" i="1" l="1"/>
  <c r="G155" i="1"/>
  <c r="J155" i="1" l="1"/>
  <c r="H155" i="1"/>
  <c r="M156" i="1" s="1"/>
  <c r="G156" i="1" s="1"/>
  <c r="J156" i="1" l="1"/>
  <c r="H156" i="1"/>
  <c r="M157" i="1" s="1"/>
  <c r="D157" i="1"/>
  <c r="E157" i="1" s="1"/>
  <c r="F157" i="1" s="1"/>
  <c r="I157" i="1" l="1"/>
  <c r="D158" i="1"/>
  <c r="E158" i="1" s="1"/>
  <c r="F158" i="1" s="1"/>
  <c r="G157" i="1"/>
  <c r="J157" i="1" l="1"/>
  <c r="I158" i="1"/>
  <c r="H157" i="1"/>
  <c r="M158" i="1" s="1"/>
  <c r="D159" i="1" l="1"/>
  <c r="E159" i="1" s="1"/>
  <c r="F159" i="1" s="1"/>
  <c r="G158" i="1"/>
  <c r="J158" i="1" l="1"/>
  <c r="H158" i="1"/>
  <c r="M159" i="1" s="1"/>
  <c r="I159" i="1"/>
  <c r="D160" i="1" l="1"/>
  <c r="E160" i="1" s="1"/>
  <c r="F160" i="1" s="1"/>
  <c r="G159" i="1"/>
  <c r="J159" i="1" l="1"/>
  <c r="H159" i="1"/>
  <c r="M160" i="1" s="1"/>
  <c r="I160" i="1"/>
  <c r="D161" i="1" l="1"/>
  <c r="E161" i="1" s="1"/>
  <c r="F161" i="1" s="1"/>
  <c r="G160" i="1"/>
  <c r="J160" i="1" l="1"/>
  <c r="H160" i="1"/>
  <c r="M161" i="1" s="1"/>
  <c r="I161" i="1"/>
  <c r="I163" i="1"/>
  <c r="I162" i="1"/>
  <c r="D162" i="1" l="1"/>
  <c r="G161" i="1"/>
  <c r="J161" i="1" l="1"/>
  <c r="H161" i="1"/>
  <c r="M162" i="1" s="1"/>
  <c r="D163" i="1" l="1"/>
  <c r="G162" i="1"/>
  <c r="J162" i="1" l="1"/>
  <c r="H162" i="1"/>
  <c r="M163" i="1" s="1"/>
  <c r="D164" i="1" s="1"/>
  <c r="E164" i="1" s="1"/>
  <c r="F164" i="1" s="1"/>
  <c r="I164" i="1" l="1"/>
  <c r="G163" i="1"/>
  <c r="J163" i="1" l="1"/>
  <c r="H163" i="1"/>
  <c r="M164" i="1" s="1"/>
  <c r="D165" i="1" l="1"/>
  <c r="E165" i="1" s="1"/>
  <c r="F165" i="1" s="1"/>
  <c r="G164" i="1"/>
  <c r="J164" i="1" l="1"/>
  <c r="H164" i="1"/>
  <c r="M165" i="1" s="1"/>
  <c r="I165" i="1"/>
  <c r="D166" i="1" l="1"/>
  <c r="E166" i="1" s="1"/>
  <c r="F166" i="1" s="1"/>
  <c r="G165" i="1"/>
  <c r="J165" i="1" l="1"/>
  <c r="H165" i="1"/>
  <c r="M166" i="1" s="1"/>
  <c r="I166" i="1"/>
  <c r="D167" i="1" l="1"/>
  <c r="E167" i="1" s="1"/>
  <c r="F167" i="1" s="1"/>
  <c r="G166" i="1"/>
  <c r="J166" i="1" l="1"/>
  <c r="H166" i="1"/>
  <c r="M167" i="1" s="1"/>
  <c r="I167" i="1"/>
  <c r="D168" i="1" l="1"/>
  <c r="E168" i="1" s="1"/>
  <c r="F168" i="1" s="1"/>
  <c r="G167" i="1"/>
  <c r="J167" i="1" l="1"/>
  <c r="H167" i="1"/>
  <c r="M168" i="1" s="1"/>
  <c r="I169" i="1"/>
  <c r="I168" i="1"/>
  <c r="I170" i="1"/>
  <c r="D169" i="1" l="1"/>
  <c r="G168" i="1"/>
  <c r="J168" i="1" l="1"/>
  <c r="H168" i="1"/>
  <c r="M169" i="1" s="1"/>
  <c r="D170" i="1" l="1"/>
  <c r="G169" i="1"/>
  <c r="J169" i="1" l="1"/>
  <c r="H169" i="1"/>
  <c r="M170" i="1" s="1"/>
  <c r="G170" i="1" s="1"/>
  <c r="J170" i="1" l="1"/>
  <c r="H170" i="1"/>
  <c r="M171" i="1" s="1"/>
  <c r="D171" i="1"/>
  <c r="E171" i="1" s="1"/>
  <c r="F171" i="1" s="1"/>
  <c r="I171" i="1" l="1"/>
  <c r="D172" i="1"/>
  <c r="E172" i="1" s="1"/>
  <c r="F172" i="1" s="1"/>
  <c r="G171" i="1"/>
  <c r="H171" i="1" s="1"/>
  <c r="M172" i="1" s="1"/>
  <c r="D173" i="1" l="1"/>
  <c r="E173" i="1" s="1"/>
  <c r="F173" i="1" s="1"/>
  <c r="G172" i="1"/>
  <c r="J172" i="1" s="1"/>
  <c r="I172" i="1"/>
  <c r="H172" i="1"/>
  <c r="M173" i="1" s="1"/>
  <c r="J171" i="1"/>
  <c r="D174" i="1" l="1"/>
  <c r="E174" i="1" s="1"/>
  <c r="F174" i="1" s="1"/>
  <c r="G173" i="1"/>
  <c r="H173" i="1"/>
  <c r="M174" i="1" s="1"/>
  <c r="I173" i="1"/>
  <c r="D175" i="1" l="1"/>
  <c r="E175" i="1" s="1"/>
  <c r="F175" i="1" s="1"/>
  <c r="G174" i="1"/>
  <c r="J174" i="1" s="1"/>
  <c r="J173" i="1"/>
  <c r="H174" i="1"/>
  <c r="M175" i="1" s="1"/>
  <c r="I174" i="1"/>
  <c r="D176" i="1" l="1"/>
  <c r="G175" i="1"/>
  <c r="I175" i="1"/>
  <c r="I177" i="1"/>
  <c r="I176" i="1"/>
  <c r="H175" i="1"/>
  <c r="M176" i="1" s="1"/>
  <c r="D177" i="1" l="1"/>
  <c r="G176" i="1"/>
  <c r="J175" i="1"/>
  <c r="J176" i="1" l="1"/>
  <c r="H176" i="1"/>
  <c r="M177" i="1" s="1"/>
  <c r="D178" i="1" s="1"/>
  <c r="E178" i="1" s="1"/>
  <c r="F178" i="1" s="1"/>
  <c r="G177" i="1"/>
  <c r="I178" i="1" l="1"/>
  <c r="J177" i="1"/>
  <c r="H177" i="1"/>
  <c r="M178" i="1" s="1"/>
  <c r="D179" i="1" l="1"/>
  <c r="E179" i="1" s="1"/>
  <c r="F179" i="1" s="1"/>
  <c r="G178" i="1"/>
  <c r="J178" i="1" l="1"/>
  <c r="H178" i="1"/>
  <c r="M179" i="1" s="1"/>
  <c r="I179" i="1"/>
  <c r="D180" i="1" l="1"/>
  <c r="E180" i="1" s="1"/>
  <c r="F180" i="1" s="1"/>
  <c r="G179" i="1"/>
  <c r="J179" i="1" l="1"/>
  <c r="H179" i="1"/>
  <c r="M180" i="1" s="1"/>
  <c r="I180" i="1"/>
  <c r="D181" i="1" l="1"/>
  <c r="E181" i="1" s="1"/>
  <c r="F181" i="1" s="1"/>
  <c r="G180" i="1"/>
  <c r="J180" i="1" l="1"/>
  <c r="H180" i="1"/>
  <c r="M181" i="1" s="1"/>
  <c r="I181" i="1"/>
  <c r="D182" i="1" l="1"/>
  <c r="E182" i="1" s="1"/>
  <c r="F182" i="1" s="1"/>
  <c r="G181" i="1"/>
  <c r="J181" i="1" l="1"/>
  <c r="H181" i="1"/>
  <c r="M182" i="1" s="1"/>
  <c r="I182" i="1"/>
  <c r="I183" i="1"/>
  <c r="I184" i="1"/>
  <c r="D183" i="1" l="1"/>
  <c r="G182" i="1"/>
  <c r="J182" i="1" l="1"/>
  <c r="L182" i="1"/>
  <c r="H182" i="1"/>
  <c r="M183" i="1" s="1"/>
  <c r="D184" i="1" l="1"/>
  <c r="G183" i="1"/>
  <c r="J183" i="1" l="1"/>
  <c r="H183" i="1"/>
  <c r="M184" i="1" s="1"/>
  <c r="G184" i="1" s="1"/>
  <c r="J184" i="1" l="1"/>
  <c r="H184" i="1"/>
  <c r="M185" i="1" s="1"/>
  <c r="D185" i="1"/>
  <c r="E185" i="1" s="1"/>
  <c r="F185" i="1" s="1"/>
  <c r="D186" i="1" l="1"/>
  <c r="E186" i="1" s="1"/>
  <c r="F186" i="1" s="1"/>
  <c r="G185" i="1"/>
  <c r="I185" i="1"/>
  <c r="H185" i="1"/>
  <c r="M186" i="1" s="1"/>
  <c r="D187" i="1" l="1"/>
  <c r="E187" i="1" s="1"/>
  <c r="F187" i="1" s="1"/>
  <c r="G186" i="1"/>
  <c r="J186" i="1" s="1"/>
  <c r="J185" i="1"/>
  <c r="H186" i="1"/>
  <c r="M187" i="1" s="1"/>
  <c r="I186" i="1"/>
  <c r="D188" i="1" l="1"/>
  <c r="E188" i="1" s="1"/>
  <c r="F188" i="1" s="1"/>
  <c r="G187" i="1"/>
  <c r="I187" i="1"/>
  <c r="H187" i="1"/>
  <c r="M188" i="1" s="1"/>
  <c r="D189" i="1" l="1"/>
  <c r="E189" i="1" s="1"/>
  <c r="F189" i="1" s="1"/>
  <c r="G188" i="1"/>
  <c r="J188" i="1" s="1"/>
  <c r="J187" i="1"/>
  <c r="I188" i="1"/>
  <c r="H188" i="1"/>
  <c r="M189" i="1" s="1"/>
  <c r="D190" i="1" l="1"/>
  <c r="G189" i="1"/>
  <c r="I190" i="1"/>
  <c r="I191" i="1"/>
  <c r="H189" i="1"/>
  <c r="M190" i="1" s="1"/>
  <c r="I189" i="1"/>
  <c r="D191" i="1" l="1"/>
  <c r="G190" i="1"/>
  <c r="J189" i="1"/>
  <c r="J190" i="1" l="1"/>
  <c r="H190" i="1"/>
  <c r="M191" i="1" s="1"/>
  <c r="G191" i="1" s="1"/>
  <c r="J191" i="1" l="1"/>
  <c r="H191" i="1"/>
  <c r="M192" i="1" s="1"/>
  <c r="D192" i="1"/>
  <c r="E192" i="1" s="1"/>
  <c r="F192" i="1" s="1"/>
  <c r="D193" i="1" l="1"/>
  <c r="E193" i="1" s="1"/>
  <c r="F193" i="1" s="1"/>
  <c r="G192" i="1"/>
  <c r="I192" i="1"/>
  <c r="H192" i="1"/>
  <c r="M193" i="1" s="1"/>
  <c r="D194" i="1" l="1"/>
  <c r="E194" i="1" s="1"/>
  <c r="F194" i="1" s="1"/>
  <c r="G193" i="1"/>
  <c r="J193" i="1" s="1"/>
  <c r="J192" i="1"/>
  <c r="H193" i="1"/>
  <c r="M194" i="1" s="1"/>
  <c r="I193" i="1"/>
  <c r="D195" i="1" l="1"/>
  <c r="E195" i="1" s="1"/>
  <c r="F195" i="1" s="1"/>
  <c r="G194" i="1"/>
  <c r="I194" i="1"/>
  <c r="H194" i="1"/>
  <c r="M195" i="1" s="1"/>
  <c r="D196" i="1" l="1"/>
  <c r="E196" i="1" s="1"/>
  <c r="F196" i="1" s="1"/>
  <c r="G195" i="1"/>
  <c r="J194" i="1"/>
  <c r="H195" i="1"/>
  <c r="M196" i="1" s="1"/>
  <c r="I195" i="1"/>
  <c r="D197" i="1" l="1"/>
  <c r="G196" i="1"/>
  <c r="J195" i="1"/>
  <c r="H196" i="1"/>
  <c r="M197" i="1" s="1"/>
  <c r="I198" i="1"/>
  <c r="I196" i="1"/>
  <c r="I197" i="1"/>
  <c r="D198" i="1" l="1"/>
  <c r="G197" i="1"/>
  <c r="J196" i="1"/>
  <c r="J197" i="1" l="1"/>
  <c r="H197" i="1"/>
  <c r="M198" i="1" s="1"/>
  <c r="G198" i="1"/>
  <c r="J198" i="1" s="1"/>
  <c r="D199" i="1"/>
  <c r="E199" i="1" s="1"/>
  <c r="F199" i="1" s="1"/>
  <c r="I199" i="1" l="1"/>
  <c r="H198" i="1"/>
  <c r="M199" i="1" s="1"/>
  <c r="D200" i="1" l="1"/>
  <c r="E200" i="1" s="1"/>
  <c r="F200" i="1" s="1"/>
  <c r="G199" i="1"/>
  <c r="J199" i="1" l="1"/>
  <c r="H199" i="1"/>
  <c r="M200" i="1" s="1"/>
  <c r="I200" i="1"/>
  <c r="D201" i="1" l="1"/>
  <c r="E201" i="1" s="1"/>
  <c r="F201" i="1" s="1"/>
  <c r="G200" i="1"/>
  <c r="J200" i="1" l="1"/>
  <c r="H200" i="1"/>
  <c r="M201" i="1" s="1"/>
  <c r="I201" i="1"/>
  <c r="D202" i="1" l="1"/>
  <c r="E202" i="1" s="1"/>
  <c r="F202" i="1" s="1"/>
  <c r="G201" i="1"/>
  <c r="J201" i="1" l="1"/>
  <c r="H201" i="1"/>
  <c r="M202" i="1" s="1"/>
  <c r="I202" i="1"/>
  <c r="D203" i="1" l="1"/>
  <c r="E203" i="1" s="1"/>
  <c r="F203" i="1" s="1"/>
  <c r="G202" i="1"/>
  <c r="J202" i="1" l="1"/>
  <c r="H202" i="1"/>
  <c r="M203" i="1" s="1"/>
  <c r="I204" i="1"/>
  <c r="I205" i="1"/>
  <c r="I203" i="1"/>
  <c r="D204" i="1" l="1"/>
  <c r="G203" i="1"/>
  <c r="J203" i="1" l="1"/>
  <c r="H203" i="1"/>
  <c r="M204" i="1" s="1"/>
  <c r="D205" i="1" l="1"/>
  <c r="G204" i="1"/>
  <c r="J204" i="1" l="1"/>
  <c r="H204" i="1"/>
  <c r="M205" i="1" s="1"/>
  <c r="G205" i="1" s="1"/>
  <c r="J205" i="1" l="1"/>
  <c r="H205" i="1"/>
  <c r="M206" i="1" s="1"/>
  <c r="D206" i="1"/>
  <c r="E206" i="1" s="1"/>
  <c r="F206" i="1" s="1"/>
  <c r="I206" i="1" l="1"/>
  <c r="D207" i="1"/>
  <c r="E207" i="1" s="1"/>
  <c r="F207" i="1" s="1"/>
  <c r="G206" i="1"/>
  <c r="I207" i="1" l="1"/>
  <c r="J206" i="1"/>
  <c r="H206" i="1"/>
  <c r="M207" i="1" s="1"/>
  <c r="D208" i="1" l="1"/>
  <c r="E208" i="1" s="1"/>
  <c r="F208" i="1" s="1"/>
  <c r="G207" i="1"/>
  <c r="J207" i="1" l="1"/>
  <c r="H207" i="1"/>
  <c r="M208" i="1" s="1"/>
  <c r="I208" i="1"/>
  <c r="D209" i="1" l="1"/>
  <c r="E209" i="1" s="1"/>
  <c r="F209" i="1" s="1"/>
  <c r="G208" i="1"/>
  <c r="J208" i="1" l="1"/>
  <c r="H208" i="1"/>
  <c r="M209" i="1" s="1"/>
  <c r="I209" i="1"/>
  <c r="D210" i="1" l="1"/>
  <c r="E210" i="1" s="1"/>
  <c r="F210" i="1" s="1"/>
  <c r="G209" i="1"/>
  <c r="J209" i="1" l="1"/>
  <c r="H209" i="1"/>
  <c r="M210" i="1" s="1"/>
  <c r="I210" i="1"/>
  <c r="I212" i="1"/>
  <c r="I211" i="1"/>
  <c r="D211" i="1" l="1"/>
  <c r="G210" i="1"/>
  <c r="J210" i="1" l="1"/>
  <c r="H210" i="1"/>
  <c r="M211" i="1" s="1"/>
  <c r="D212" i="1" l="1"/>
  <c r="G211" i="1"/>
  <c r="J211" i="1" l="1"/>
  <c r="H211" i="1"/>
  <c r="M212" i="1" s="1"/>
  <c r="G212" i="1" s="1"/>
  <c r="J212" i="1" l="1"/>
  <c r="H212" i="1"/>
  <c r="M213" i="1" s="1"/>
  <c r="D213" i="1"/>
  <c r="E213" i="1" s="1"/>
  <c r="F213" i="1" s="1"/>
  <c r="I213" i="1" l="1"/>
  <c r="D214" i="1"/>
  <c r="E214" i="1" s="1"/>
  <c r="F214" i="1" s="1"/>
  <c r="G213" i="1"/>
  <c r="I214" i="1" l="1"/>
  <c r="J213" i="1"/>
  <c r="L213" i="1"/>
  <c r="H213" i="1"/>
  <c r="M214" i="1" s="1"/>
  <c r="D215" i="1" l="1"/>
  <c r="E215" i="1" s="1"/>
  <c r="F215" i="1" s="1"/>
  <c r="G214" i="1"/>
  <c r="J214" i="1" l="1"/>
  <c r="H214" i="1"/>
  <c r="M215" i="1" s="1"/>
  <c r="I215" i="1"/>
  <c r="D216" i="1" l="1"/>
  <c r="E216" i="1" s="1"/>
  <c r="F216" i="1" s="1"/>
  <c r="G215" i="1"/>
  <c r="J215" i="1" l="1"/>
  <c r="H215" i="1"/>
  <c r="M216" i="1" s="1"/>
  <c r="I216" i="1"/>
  <c r="D217" i="1" l="1"/>
  <c r="E217" i="1" s="1"/>
  <c r="F217" i="1" s="1"/>
  <c r="G216" i="1"/>
  <c r="J216" i="1" l="1"/>
  <c r="H216" i="1"/>
  <c r="M217" i="1" s="1"/>
  <c r="I219" i="1"/>
  <c r="I217" i="1"/>
  <c r="I218" i="1"/>
  <c r="D218" i="1" l="1"/>
  <c r="G217" i="1"/>
  <c r="J217" i="1" l="1"/>
  <c r="H217" i="1"/>
  <c r="M218" i="1" s="1"/>
  <c r="D219" i="1" l="1"/>
  <c r="G218" i="1"/>
  <c r="J218" i="1" l="1"/>
  <c r="H218" i="1"/>
  <c r="M219" i="1" s="1"/>
  <c r="G219" i="1" s="1"/>
  <c r="J219" i="1" l="1"/>
  <c r="H219" i="1"/>
  <c r="M220" i="1" s="1"/>
  <c r="D220" i="1"/>
  <c r="E220" i="1" s="1"/>
  <c r="F220" i="1" s="1"/>
  <c r="D221" i="1" l="1"/>
  <c r="E221" i="1" s="1"/>
  <c r="F221" i="1" s="1"/>
  <c r="G220" i="1"/>
  <c r="H220" i="1"/>
  <c r="M221" i="1" s="1"/>
  <c r="I220" i="1"/>
  <c r="D222" i="1" l="1"/>
  <c r="E222" i="1" s="1"/>
  <c r="F222" i="1" s="1"/>
  <c r="G221" i="1"/>
  <c r="J221" i="1" s="1"/>
  <c r="J220" i="1"/>
  <c r="I221" i="1"/>
  <c r="H221" i="1"/>
  <c r="M222" i="1" s="1"/>
  <c r="D223" i="1" l="1"/>
  <c r="E223" i="1" s="1"/>
  <c r="F223" i="1" s="1"/>
  <c r="G222" i="1"/>
  <c r="H222" i="1"/>
  <c r="M223" i="1" s="1"/>
  <c r="I222" i="1"/>
  <c r="D224" i="1" l="1"/>
  <c r="E224" i="1" s="1"/>
  <c r="F224" i="1" s="1"/>
  <c r="G223" i="1"/>
  <c r="J223" i="1" s="1"/>
  <c r="J222" i="1"/>
  <c r="H223" i="1"/>
  <c r="M224" i="1" s="1"/>
  <c r="I223" i="1"/>
  <c r="D225" i="1" l="1"/>
  <c r="G224" i="1"/>
  <c r="I225" i="1"/>
  <c r="I226" i="1"/>
  <c r="H224" i="1"/>
  <c r="M225" i="1" s="1"/>
  <c r="I224" i="1"/>
  <c r="D226" i="1" l="1"/>
  <c r="G225" i="1"/>
  <c r="J224" i="1"/>
  <c r="J225" i="1" l="1"/>
  <c r="H225" i="1"/>
  <c r="M226" i="1" s="1"/>
  <c r="G226" i="1" s="1"/>
  <c r="J226" i="1" l="1"/>
  <c r="H226" i="1"/>
  <c r="M227" i="1" s="1"/>
  <c r="D227" i="1"/>
  <c r="E227" i="1" s="1"/>
  <c r="F227" i="1" s="1"/>
  <c r="I227" i="1" l="1"/>
  <c r="D228" i="1"/>
  <c r="E228" i="1" s="1"/>
  <c r="F228" i="1" s="1"/>
  <c r="G227" i="1"/>
  <c r="H227" i="1" s="1"/>
  <c r="M228" i="1" s="1"/>
  <c r="D229" i="1" l="1"/>
  <c r="E229" i="1" s="1"/>
  <c r="F229" i="1" s="1"/>
  <c r="G228" i="1"/>
  <c r="J228" i="1" s="1"/>
  <c r="J227" i="1"/>
  <c r="I228" i="1"/>
  <c r="H228" i="1"/>
  <c r="M229" i="1" s="1"/>
  <c r="D230" i="1" l="1"/>
  <c r="E230" i="1" s="1"/>
  <c r="F230" i="1" s="1"/>
  <c r="G229" i="1"/>
  <c r="H229" i="1"/>
  <c r="M230" i="1" s="1"/>
  <c r="I229" i="1"/>
  <c r="D231" i="1" l="1"/>
  <c r="E231" i="1" s="1"/>
  <c r="F231" i="1" s="1"/>
  <c r="G230" i="1"/>
  <c r="J230" i="1" s="1"/>
  <c r="J229" i="1"/>
  <c r="H230" i="1"/>
  <c r="M231" i="1" s="1"/>
  <c r="I230" i="1"/>
  <c r="D232" i="1" l="1"/>
  <c r="G231" i="1"/>
  <c r="I231" i="1"/>
  <c r="I232" i="1"/>
  <c r="H231" i="1"/>
  <c r="M232" i="1" s="1"/>
  <c r="I233" i="1"/>
  <c r="D233" i="1" l="1"/>
  <c r="G232" i="1"/>
  <c r="J231" i="1"/>
  <c r="J232" i="1" l="1"/>
  <c r="H232" i="1"/>
  <c r="M233" i="1" s="1"/>
  <c r="G233" i="1" s="1"/>
  <c r="J233" i="1" l="1"/>
  <c r="H233" i="1"/>
  <c r="M234" i="1" s="1"/>
  <c r="D234" i="1"/>
  <c r="E234" i="1" s="1"/>
  <c r="F234" i="1" s="1"/>
  <c r="D235" i="1" l="1"/>
  <c r="E235" i="1" s="1"/>
  <c r="F235" i="1" s="1"/>
  <c r="G234" i="1"/>
  <c r="I234" i="1"/>
  <c r="H234" i="1"/>
  <c r="M235" i="1" s="1"/>
  <c r="D236" i="1" l="1"/>
  <c r="E236" i="1" s="1"/>
  <c r="F236" i="1" s="1"/>
  <c r="G235" i="1"/>
  <c r="J235" i="1" s="1"/>
  <c r="J234" i="1"/>
  <c r="H235" i="1"/>
  <c r="M236" i="1" s="1"/>
  <c r="I235" i="1"/>
  <c r="D237" i="1" l="1"/>
  <c r="E237" i="1" s="1"/>
  <c r="F237" i="1" s="1"/>
  <c r="G236" i="1"/>
  <c r="I236" i="1"/>
  <c r="H236" i="1"/>
  <c r="M237" i="1" s="1"/>
  <c r="D238" i="1" l="1"/>
  <c r="E238" i="1" s="1"/>
  <c r="F238" i="1" s="1"/>
  <c r="G237" i="1"/>
  <c r="J236" i="1"/>
  <c r="I237" i="1"/>
  <c r="H237" i="1"/>
  <c r="M238" i="1" s="1"/>
  <c r="D239" i="1" l="1"/>
  <c r="G238" i="1"/>
  <c r="J237" i="1"/>
  <c r="I240" i="1"/>
  <c r="H238" i="1"/>
  <c r="M239" i="1" s="1"/>
  <c r="I239" i="1"/>
  <c r="I238" i="1"/>
  <c r="J238" i="1" l="1"/>
  <c r="D240" i="1"/>
  <c r="G239" i="1"/>
  <c r="J239" i="1" l="1"/>
  <c r="H239" i="1"/>
  <c r="M240" i="1" s="1"/>
  <c r="G240" i="1" s="1"/>
  <c r="J240" i="1" l="1"/>
  <c r="H240" i="1"/>
  <c r="M241" i="1" s="1"/>
  <c r="D241" i="1"/>
  <c r="E241" i="1" s="1"/>
  <c r="F241" i="1" s="1"/>
  <c r="I241" i="1" l="1"/>
  <c r="D242" i="1"/>
  <c r="E242" i="1" s="1"/>
  <c r="F242" i="1" s="1"/>
  <c r="G241" i="1"/>
  <c r="J241" i="1" l="1"/>
  <c r="I242" i="1"/>
  <c r="H241" i="1"/>
  <c r="M242" i="1" s="1"/>
  <c r="D243" i="1" l="1"/>
  <c r="E243" i="1" s="1"/>
  <c r="F243" i="1" s="1"/>
  <c r="G242" i="1"/>
  <c r="J242" i="1" l="1"/>
  <c r="H242" i="1"/>
  <c r="M243" i="1" s="1"/>
  <c r="I243" i="1"/>
  <c r="D244" i="1" l="1"/>
  <c r="E244" i="1" s="1"/>
  <c r="F244" i="1" s="1"/>
  <c r="G243" i="1"/>
  <c r="J243" i="1" l="1"/>
  <c r="H243" i="1"/>
  <c r="M244" i="1" s="1"/>
  <c r="I244" i="1"/>
  <c r="D245" i="1" l="1"/>
  <c r="E245" i="1" s="1"/>
  <c r="F245" i="1" s="1"/>
  <c r="G244" i="1"/>
  <c r="J244" i="1" l="1"/>
  <c r="L244" i="1"/>
  <c r="H244" i="1"/>
  <c r="M245" i="1" s="1"/>
  <c r="I247" i="1"/>
  <c r="I246" i="1"/>
  <c r="I245" i="1"/>
  <c r="D246" i="1" l="1"/>
  <c r="G245" i="1"/>
  <c r="J245" i="1" l="1"/>
  <c r="H245" i="1"/>
  <c r="M246" i="1" s="1"/>
  <c r="D247" i="1" l="1"/>
  <c r="G246" i="1"/>
  <c r="J246" i="1" l="1"/>
  <c r="H246" i="1"/>
  <c r="M247" i="1" s="1"/>
  <c r="D248" i="1" s="1"/>
  <c r="E248" i="1" s="1"/>
  <c r="F248" i="1" s="1"/>
  <c r="I248" i="1" l="1"/>
  <c r="G247" i="1"/>
  <c r="J247" i="1" l="1"/>
  <c r="H247" i="1"/>
  <c r="M248" i="1" s="1"/>
  <c r="D249" i="1" l="1"/>
  <c r="E249" i="1" s="1"/>
  <c r="F249" i="1" s="1"/>
  <c r="G248" i="1"/>
  <c r="J248" i="1" l="1"/>
  <c r="H248" i="1"/>
  <c r="M249" i="1" s="1"/>
  <c r="I249" i="1"/>
  <c r="D250" i="1" l="1"/>
  <c r="E250" i="1" s="1"/>
  <c r="F250" i="1" s="1"/>
  <c r="G249" i="1"/>
  <c r="J249" i="1" l="1"/>
  <c r="H249" i="1"/>
  <c r="M250" i="1" s="1"/>
  <c r="I250" i="1"/>
  <c r="D251" i="1" l="1"/>
  <c r="E251" i="1" s="1"/>
  <c r="F251" i="1" s="1"/>
  <c r="G250" i="1"/>
  <c r="J250" i="1" l="1"/>
  <c r="H250" i="1"/>
  <c r="M251" i="1" s="1"/>
  <c r="I251" i="1"/>
  <c r="D252" i="1" l="1"/>
  <c r="E252" i="1" s="1"/>
  <c r="F252" i="1" s="1"/>
  <c r="G251" i="1"/>
  <c r="J251" i="1" l="1"/>
  <c r="H251" i="1"/>
  <c r="M252" i="1" s="1"/>
  <c r="I252" i="1"/>
  <c r="I253" i="1"/>
  <c r="I254" i="1"/>
  <c r="D253" i="1" l="1"/>
  <c r="G252" i="1"/>
  <c r="J252" i="1" l="1"/>
  <c r="H252" i="1"/>
  <c r="M253" i="1" s="1"/>
  <c r="D254" i="1" l="1"/>
  <c r="G253" i="1"/>
  <c r="J253" i="1" l="1"/>
  <c r="H253" i="1"/>
  <c r="M254" i="1" s="1"/>
  <c r="G254" i="1" s="1"/>
  <c r="J254" i="1" l="1"/>
  <c r="H254" i="1"/>
  <c r="M255" i="1" s="1"/>
  <c r="D255" i="1"/>
  <c r="E255" i="1" s="1"/>
  <c r="F255" i="1" s="1"/>
  <c r="I255" i="1" l="1"/>
  <c r="D256" i="1"/>
  <c r="E256" i="1" s="1"/>
  <c r="F256" i="1" s="1"/>
  <c r="G255" i="1"/>
  <c r="I256" i="1" l="1"/>
  <c r="J255" i="1"/>
  <c r="H255" i="1"/>
  <c r="M256" i="1" s="1"/>
  <c r="D257" i="1" l="1"/>
  <c r="E257" i="1" s="1"/>
  <c r="F257" i="1" s="1"/>
  <c r="G256" i="1"/>
  <c r="J256" i="1" l="1"/>
  <c r="H256" i="1"/>
  <c r="M257" i="1" s="1"/>
  <c r="I257" i="1"/>
  <c r="D258" i="1" l="1"/>
  <c r="E258" i="1" s="1"/>
  <c r="F258" i="1" s="1"/>
  <c r="G257" i="1"/>
  <c r="J257" i="1" l="1"/>
  <c r="H257" i="1"/>
  <c r="M258" i="1" s="1"/>
  <c r="I258" i="1"/>
  <c r="D259" i="1" l="1"/>
  <c r="E259" i="1" s="1"/>
  <c r="F259" i="1" s="1"/>
  <c r="G258" i="1"/>
  <c r="J258" i="1" l="1"/>
  <c r="H258" i="1"/>
  <c r="M259" i="1" s="1"/>
  <c r="I261" i="1"/>
  <c r="I259" i="1"/>
  <c r="I260" i="1"/>
  <c r="D260" i="1" l="1"/>
  <c r="G259" i="1"/>
  <c r="J259" i="1" l="1"/>
  <c r="H259" i="1"/>
  <c r="M260" i="1" s="1"/>
  <c r="D261" i="1" l="1"/>
  <c r="G260" i="1"/>
  <c r="J260" i="1" l="1"/>
  <c r="H260" i="1"/>
  <c r="M261" i="1" s="1"/>
  <c r="G261" i="1" s="1"/>
  <c r="J261" i="1" l="1"/>
  <c r="H261" i="1"/>
  <c r="M262" i="1" s="1"/>
  <c r="D262" i="1"/>
  <c r="E262" i="1" s="1"/>
  <c r="F262" i="1" s="1"/>
  <c r="D263" i="1" l="1"/>
  <c r="E263" i="1" s="1"/>
  <c r="F263" i="1" s="1"/>
  <c r="G262" i="1"/>
  <c r="I262" i="1"/>
  <c r="H262" i="1"/>
  <c r="M263" i="1" s="1"/>
  <c r="D264" i="1" l="1"/>
  <c r="E264" i="1" s="1"/>
  <c r="F264" i="1" s="1"/>
  <c r="G263" i="1"/>
  <c r="J263" i="1" s="1"/>
  <c r="J262" i="1"/>
  <c r="H263" i="1"/>
  <c r="M264" i="1" s="1"/>
  <c r="I263" i="1"/>
  <c r="D265" i="1" l="1"/>
  <c r="E265" i="1" s="1"/>
  <c r="F265" i="1" s="1"/>
  <c r="G264" i="1"/>
  <c r="I264" i="1"/>
  <c r="H264" i="1"/>
  <c r="M265" i="1" s="1"/>
  <c r="D266" i="1" l="1"/>
  <c r="E266" i="1" s="1"/>
  <c r="F266" i="1" s="1"/>
  <c r="G265" i="1"/>
  <c r="J265" i="1" s="1"/>
  <c r="J264" i="1"/>
  <c r="H265" i="1"/>
  <c r="M266" i="1" s="1"/>
  <c r="I265" i="1"/>
  <c r="D267" i="1" l="1"/>
  <c r="G266" i="1"/>
  <c r="I268" i="1"/>
  <c r="I266" i="1"/>
  <c r="I267" i="1"/>
  <c r="H266" i="1"/>
  <c r="M267" i="1" s="1"/>
  <c r="D268" i="1" l="1"/>
  <c r="G267" i="1"/>
  <c r="J266" i="1"/>
  <c r="J267" i="1" l="1"/>
  <c r="H267" i="1"/>
  <c r="M268" i="1" s="1"/>
  <c r="D269" i="1" s="1"/>
  <c r="E269" i="1" s="1"/>
  <c r="F269" i="1" s="1"/>
  <c r="I269" i="1" l="1"/>
  <c r="G268" i="1"/>
  <c r="J268" i="1" l="1"/>
  <c r="H268" i="1"/>
  <c r="M269" i="1" s="1"/>
  <c r="D270" i="1" l="1"/>
  <c r="E270" i="1" s="1"/>
  <c r="F270" i="1" s="1"/>
  <c r="G269" i="1"/>
  <c r="J269" i="1" l="1"/>
  <c r="H269" i="1"/>
  <c r="M270" i="1" s="1"/>
  <c r="I270" i="1"/>
  <c r="D271" i="1" l="1"/>
  <c r="E271" i="1" s="1"/>
  <c r="F271" i="1" s="1"/>
  <c r="G270" i="1"/>
  <c r="J270" i="1" l="1"/>
  <c r="H270" i="1"/>
  <c r="M271" i="1" s="1"/>
  <c r="I271" i="1"/>
  <c r="D272" i="1" l="1"/>
  <c r="E272" i="1" s="1"/>
  <c r="F272" i="1" s="1"/>
  <c r="G271" i="1"/>
  <c r="J271" i="1" l="1"/>
  <c r="H271" i="1"/>
  <c r="M272" i="1" s="1"/>
  <c r="I272" i="1"/>
  <c r="D273" i="1" l="1"/>
  <c r="E273" i="1" s="1"/>
  <c r="F273" i="1" s="1"/>
  <c r="G272" i="1"/>
  <c r="J272" i="1" l="1"/>
  <c r="H272" i="1"/>
  <c r="M273" i="1" s="1"/>
  <c r="I275" i="1"/>
  <c r="I273" i="1"/>
  <c r="I274" i="1"/>
  <c r="D274" i="1" l="1"/>
  <c r="G273" i="1"/>
  <c r="J273" i="1" l="1"/>
  <c r="H273" i="1"/>
  <c r="M274" i="1" s="1"/>
  <c r="D275" i="1" l="1"/>
  <c r="G274" i="1"/>
  <c r="J274" i="1" l="1"/>
  <c r="H274" i="1"/>
  <c r="M275" i="1" s="1"/>
  <c r="G275" i="1" s="1"/>
  <c r="L274" i="1"/>
  <c r="J275" i="1" l="1"/>
  <c r="H275" i="1"/>
  <c r="M276" i="1" s="1"/>
  <c r="D276" i="1"/>
  <c r="E276" i="1" s="1"/>
  <c r="F276" i="1" s="1"/>
  <c r="I276" i="1" l="1"/>
  <c r="D277" i="1"/>
  <c r="E277" i="1" s="1"/>
  <c r="F277" i="1" s="1"/>
  <c r="G276" i="1"/>
  <c r="J276" i="1" l="1"/>
  <c r="H276" i="1"/>
  <c r="M277" i="1" s="1"/>
  <c r="I277" i="1"/>
  <c r="D278" i="1" l="1"/>
  <c r="E278" i="1" s="1"/>
  <c r="F278" i="1" s="1"/>
  <c r="G277" i="1"/>
  <c r="J277" i="1" l="1"/>
  <c r="H277" i="1"/>
  <c r="M278" i="1" s="1"/>
  <c r="I278" i="1"/>
  <c r="D279" i="1" l="1"/>
  <c r="E279" i="1" s="1"/>
  <c r="F279" i="1" s="1"/>
  <c r="G278" i="1"/>
  <c r="J278" i="1" l="1"/>
  <c r="H278" i="1"/>
  <c r="M279" i="1" s="1"/>
  <c r="I279" i="1"/>
  <c r="D280" i="1" l="1"/>
  <c r="E280" i="1" s="1"/>
  <c r="F280" i="1" s="1"/>
  <c r="G279" i="1"/>
  <c r="J279" i="1" l="1"/>
  <c r="H279" i="1"/>
  <c r="M280" i="1" s="1"/>
  <c r="I281" i="1"/>
  <c r="I280" i="1"/>
  <c r="I282" i="1"/>
  <c r="D281" i="1" l="1"/>
  <c r="G280" i="1"/>
  <c r="J280" i="1" l="1"/>
  <c r="H280" i="1"/>
  <c r="M281" i="1" s="1"/>
  <c r="D282" i="1" l="1"/>
  <c r="G281" i="1"/>
  <c r="J281" i="1" l="1"/>
  <c r="H281" i="1"/>
  <c r="M282" i="1" s="1"/>
  <c r="D283" i="1" s="1"/>
  <c r="E283" i="1" s="1"/>
  <c r="F283" i="1" s="1"/>
  <c r="I283" i="1" l="1"/>
  <c r="G282" i="1"/>
  <c r="J282" i="1" l="1"/>
  <c r="H282" i="1"/>
  <c r="M283" i="1" s="1"/>
  <c r="D284" i="1" l="1"/>
  <c r="E284" i="1" s="1"/>
  <c r="F284" i="1" s="1"/>
  <c r="G283" i="1"/>
  <c r="J283" i="1" l="1"/>
  <c r="H283" i="1"/>
  <c r="M284" i="1" s="1"/>
  <c r="I284" i="1"/>
  <c r="D285" i="1" l="1"/>
  <c r="E285" i="1" s="1"/>
  <c r="F285" i="1" s="1"/>
  <c r="G284" i="1"/>
  <c r="J284" i="1" l="1"/>
  <c r="H284" i="1"/>
  <c r="M285" i="1" s="1"/>
  <c r="I285" i="1"/>
  <c r="D286" i="1" l="1"/>
  <c r="E286" i="1" s="1"/>
  <c r="F286" i="1" s="1"/>
  <c r="G285" i="1"/>
  <c r="J285" i="1" l="1"/>
  <c r="H285" i="1"/>
  <c r="M286" i="1" s="1"/>
  <c r="I286" i="1"/>
  <c r="D287" i="1" l="1"/>
  <c r="E287" i="1" s="1"/>
  <c r="F287" i="1" s="1"/>
  <c r="G286" i="1"/>
  <c r="J286" i="1" l="1"/>
  <c r="H286" i="1"/>
  <c r="M287" i="1" s="1"/>
  <c r="I288" i="1"/>
  <c r="I287" i="1"/>
  <c r="I289" i="1"/>
  <c r="D288" i="1" l="1"/>
  <c r="G287" i="1"/>
  <c r="J287" i="1" l="1"/>
  <c r="H287" i="1"/>
  <c r="M288" i="1" s="1"/>
  <c r="D289" i="1" l="1"/>
  <c r="G288" i="1"/>
  <c r="J288" i="1" l="1"/>
  <c r="H288" i="1"/>
  <c r="M289" i="1" s="1"/>
  <c r="D290" i="1" s="1"/>
  <c r="E290" i="1" s="1"/>
  <c r="F290" i="1" s="1"/>
  <c r="I290" i="1" l="1"/>
  <c r="G289" i="1"/>
  <c r="J289" i="1" l="1"/>
  <c r="H289" i="1"/>
  <c r="M290" i="1" s="1"/>
  <c r="D291" i="1" l="1"/>
  <c r="E291" i="1" s="1"/>
  <c r="F291" i="1" s="1"/>
  <c r="G290" i="1"/>
  <c r="J290" i="1" l="1"/>
  <c r="H290" i="1"/>
  <c r="M291" i="1" s="1"/>
  <c r="I291" i="1"/>
  <c r="D292" i="1" l="1"/>
  <c r="E292" i="1" s="1"/>
  <c r="F292" i="1" s="1"/>
  <c r="G291" i="1"/>
  <c r="J291" i="1" l="1"/>
  <c r="H291" i="1"/>
  <c r="M292" i="1" s="1"/>
  <c r="I292" i="1"/>
  <c r="D293" i="1" l="1"/>
  <c r="E293" i="1" s="1"/>
  <c r="F293" i="1" s="1"/>
  <c r="G292" i="1"/>
  <c r="J292" i="1" l="1"/>
  <c r="H292" i="1"/>
  <c r="M293" i="1" s="1"/>
  <c r="I293" i="1"/>
  <c r="D294" i="1" l="1"/>
  <c r="E294" i="1" s="1"/>
  <c r="F294" i="1" s="1"/>
  <c r="G293" i="1"/>
  <c r="J293" i="1" l="1"/>
  <c r="H293" i="1"/>
  <c r="M294" i="1" s="1"/>
  <c r="I295" i="1"/>
  <c r="I294" i="1"/>
  <c r="I296" i="1"/>
  <c r="D295" i="1" l="1"/>
  <c r="G294" i="1"/>
  <c r="J294" i="1" l="1"/>
  <c r="H294" i="1"/>
  <c r="M295" i="1" s="1"/>
  <c r="D296" i="1" l="1"/>
  <c r="G295" i="1"/>
  <c r="J295" i="1" l="1"/>
  <c r="H295" i="1"/>
  <c r="M296" i="1" s="1"/>
  <c r="G296" i="1" s="1"/>
  <c r="J296" i="1" l="1"/>
  <c r="H296" i="1"/>
  <c r="M297" i="1" s="1"/>
  <c r="D297" i="1"/>
  <c r="E297" i="1" s="1"/>
  <c r="F297" i="1" s="1"/>
  <c r="D298" i="1" l="1"/>
  <c r="E298" i="1" s="1"/>
  <c r="F298" i="1" s="1"/>
  <c r="G297" i="1"/>
  <c r="H297" i="1"/>
  <c r="M298" i="1" s="1"/>
  <c r="I297" i="1"/>
  <c r="D299" i="1" l="1"/>
  <c r="E299" i="1" s="1"/>
  <c r="F299" i="1" s="1"/>
  <c r="G298" i="1"/>
  <c r="J298" i="1" s="1"/>
  <c r="J297" i="1"/>
  <c r="H298" i="1"/>
  <c r="M299" i="1" s="1"/>
  <c r="I298" i="1"/>
  <c r="D300" i="1" l="1"/>
  <c r="E300" i="1" s="1"/>
  <c r="F300" i="1" s="1"/>
  <c r="G299" i="1"/>
  <c r="I299" i="1"/>
  <c r="H299" i="1"/>
  <c r="M300" i="1" s="1"/>
  <c r="D301" i="1" l="1"/>
  <c r="E301" i="1" s="1"/>
  <c r="F301" i="1" s="1"/>
  <c r="G300" i="1"/>
  <c r="J300" i="1" s="1"/>
  <c r="J299" i="1"/>
  <c r="I300" i="1"/>
  <c r="H300" i="1"/>
  <c r="M301" i="1" s="1"/>
  <c r="D302" i="1" l="1"/>
  <c r="G301" i="1"/>
  <c r="I302" i="1"/>
  <c r="I303" i="1"/>
  <c r="I301" i="1"/>
  <c r="H301" i="1"/>
  <c r="M302" i="1" s="1"/>
  <c r="D303" i="1" l="1"/>
  <c r="G302" i="1"/>
  <c r="J301" i="1"/>
  <c r="J302" i="1" l="1"/>
  <c r="H302" i="1"/>
  <c r="M303" i="1" s="1"/>
  <c r="G303" i="1" s="1"/>
  <c r="J303" i="1" l="1"/>
  <c r="H303" i="1"/>
  <c r="M304" i="1" s="1"/>
  <c r="D304" i="1"/>
  <c r="E304" i="1" s="1"/>
  <c r="F304" i="1" s="1"/>
  <c r="D305" i="1" l="1"/>
  <c r="E305" i="1" s="1"/>
  <c r="F305" i="1" s="1"/>
  <c r="G304" i="1"/>
  <c r="I304" i="1"/>
  <c r="H304" i="1"/>
  <c r="M305" i="1" s="1"/>
  <c r="D306" i="1" l="1"/>
  <c r="E306" i="1" s="1"/>
  <c r="F306" i="1" s="1"/>
  <c r="G305" i="1"/>
  <c r="J305" i="1" s="1"/>
  <c r="J304" i="1"/>
  <c r="H305" i="1"/>
  <c r="M306" i="1" s="1"/>
  <c r="I305" i="1"/>
  <c r="L305" i="1"/>
  <c r="D307" i="1" l="1"/>
  <c r="E307" i="1" s="1"/>
  <c r="F307" i="1" s="1"/>
  <c r="G306" i="1"/>
  <c r="H306" i="1"/>
  <c r="M307" i="1" s="1"/>
  <c r="I306" i="1"/>
  <c r="D308" i="1" l="1"/>
  <c r="E308" i="1" s="1"/>
  <c r="F308" i="1" s="1"/>
  <c r="G307" i="1"/>
  <c r="J306" i="1"/>
  <c r="I307" i="1"/>
  <c r="H307" i="1"/>
  <c r="M308" i="1" s="1"/>
  <c r="D309" i="1" l="1"/>
  <c r="G308" i="1"/>
  <c r="J307" i="1"/>
  <c r="H308" i="1"/>
  <c r="M309" i="1" s="1"/>
  <c r="I308" i="1"/>
  <c r="I310" i="1"/>
  <c r="I309" i="1"/>
  <c r="J308" i="1" l="1"/>
  <c r="D310" i="1"/>
  <c r="G309" i="1"/>
  <c r="J309" i="1" l="1"/>
  <c r="H309" i="1"/>
  <c r="M310" i="1" s="1"/>
  <c r="G310" i="1" s="1"/>
  <c r="J310" i="1" l="1"/>
  <c r="H310" i="1"/>
  <c r="M311" i="1" s="1"/>
  <c r="D311" i="1"/>
  <c r="E311" i="1" s="1"/>
  <c r="F311" i="1" s="1"/>
  <c r="I311" i="1" l="1"/>
  <c r="D312" i="1"/>
  <c r="E312" i="1" s="1"/>
  <c r="F312" i="1" s="1"/>
  <c r="G311" i="1"/>
  <c r="J311" i="1" l="1"/>
  <c r="H311" i="1"/>
  <c r="M312" i="1" s="1"/>
  <c r="I312" i="1"/>
  <c r="D313" i="1" l="1"/>
  <c r="E313" i="1" s="1"/>
  <c r="F313" i="1" s="1"/>
  <c r="G312" i="1"/>
  <c r="J312" i="1" l="1"/>
  <c r="H312" i="1"/>
  <c r="M313" i="1" s="1"/>
  <c r="I313" i="1"/>
  <c r="D314" i="1" l="1"/>
  <c r="E314" i="1" s="1"/>
  <c r="F314" i="1" s="1"/>
  <c r="G313" i="1"/>
  <c r="J313" i="1" l="1"/>
  <c r="H313" i="1"/>
  <c r="M314" i="1" s="1"/>
  <c r="I314" i="1"/>
  <c r="D315" i="1" l="1"/>
  <c r="E315" i="1" s="1"/>
  <c r="F315" i="1" s="1"/>
  <c r="G314" i="1"/>
  <c r="J314" i="1" l="1"/>
  <c r="H314" i="1"/>
  <c r="M315" i="1" s="1"/>
  <c r="I315" i="1"/>
  <c r="I317" i="1"/>
  <c r="I316" i="1"/>
  <c r="D316" i="1" l="1"/>
  <c r="G315" i="1"/>
  <c r="J315" i="1" l="1"/>
  <c r="H315" i="1"/>
  <c r="M316" i="1" s="1"/>
  <c r="D317" i="1" l="1"/>
  <c r="G316" i="1"/>
  <c r="J316" i="1" l="1"/>
  <c r="H316" i="1"/>
  <c r="M317" i="1" s="1"/>
  <c r="G317" i="1" s="1"/>
  <c r="J317" i="1" l="1"/>
  <c r="H317" i="1"/>
  <c r="M318" i="1" s="1"/>
  <c r="D318" i="1"/>
  <c r="E318" i="1" s="1"/>
  <c r="F318" i="1" s="1"/>
  <c r="I318" i="1" l="1"/>
  <c r="D319" i="1"/>
  <c r="E319" i="1" s="1"/>
  <c r="F319" i="1" s="1"/>
  <c r="G318" i="1"/>
  <c r="I319" i="1" l="1"/>
  <c r="J318" i="1"/>
  <c r="H318" i="1"/>
  <c r="M319" i="1" s="1"/>
  <c r="D320" i="1" l="1"/>
  <c r="E320" i="1" s="1"/>
  <c r="F320" i="1" s="1"/>
  <c r="G319" i="1"/>
  <c r="J319" i="1" l="1"/>
  <c r="H319" i="1"/>
  <c r="M320" i="1" s="1"/>
  <c r="I320" i="1"/>
  <c r="D321" i="1" l="1"/>
  <c r="E321" i="1" s="1"/>
  <c r="F321" i="1" s="1"/>
  <c r="G320" i="1"/>
  <c r="J320" i="1" l="1"/>
  <c r="H320" i="1"/>
  <c r="M321" i="1" s="1"/>
  <c r="I321" i="1"/>
  <c r="D322" i="1" l="1"/>
  <c r="E322" i="1" s="1"/>
  <c r="F322" i="1" s="1"/>
  <c r="G321" i="1"/>
  <c r="J321" i="1" l="1"/>
  <c r="H321" i="1"/>
  <c r="M322" i="1" s="1"/>
  <c r="I322" i="1"/>
  <c r="I323" i="1"/>
  <c r="I324" i="1"/>
  <c r="D323" i="1" l="1"/>
  <c r="G322" i="1"/>
  <c r="J322" i="1" l="1"/>
  <c r="H322" i="1"/>
  <c r="M323" i="1" s="1"/>
  <c r="D324" i="1" l="1"/>
  <c r="G323" i="1"/>
  <c r="J323" i="1" l="1"/>
  <c r="H323" i="1"/>
  <c r="M324" i="1" s="1"/>
  <c r="G324" i="1" s="1"/>
  <c r="J324" i="1" l="1"/>
  <c r="H324" i="1"/>
  <c r="M325" i="1" s="1"/>
  <c r="D325" i="1"/>
  <c r="E325" i="1" s="1"/>
  <c r="F325" i="1" s="1"/>
  <c r="I325" i="1" l="1"/>
  <c r="D326" i="1"/>
  <c r="E326" i="1" s="1"/>
  <c r="F326" i="1" s="1"/>
  <c r="G325" i="1"/>
  <c r="I326" i="1" l="1"/>
  <c r="J325" i="1"/>
  <c r="H325" i="1"/>
  <c r="M326" i="1" s="1"/>
  <c r="D327" i="1" l="1"/>
  <c r="E327" i="1" s="1"/>
  <c r="F327" i="1" s="1"/>
  <c r="G326" i="1"/>
  <c r="J326" i="1" l="1"/>
  <c r="H326" i="1"/>
  <c r="M327" i="1" s="1"/>
  <c r="I327" i="1"/>
  <c r="D328" i="1" l="1"/>
  <c r="E328" i="1" s="1"/>
  <c r="F328" i="1" s="1"/>
  <c r="G327" i="1"/>
  <c r="J327" i="1" l="1"/>
  <c r="H327" i="1"/>
  <c r="M328" i="1" s="1"/>
  <c r="I328" i="1"/>
  <c r="D329" i="1" l="1"/>
  <c r="E329" i="1" s="1"/>
  <c r="F329" i="1" s="1"/>
  <c r="G328" i="1"/>
  <c r="J328" i="1" l="1"/>
  <c r="H328" i="1"/>
  <c r="M329" i="1" s="1"/>
  <c r="I329" i="1"/>
  <c r="I330" i="1"/>
  <c r="I331" i="1"/>
  <c r="D330" i="1" l="1"/>
  <c r="G329" i="1"/>
  <c r="J329" i="1" l="1"/>
  <c r="H329" i="1"/>
  <c r="M330" i="1" s="1"/>
  <c r="D331" i="1" l="1"/>
  <c r="G330" i="1"/>
  <c r="J330" i="1" l="1"/>
  <c r="H330" i="1"/>
  <c r="M331" i="1" s="1"/>
  <c r="D332" i="1" s="1"/>
  <c r="E332" i="1" s="1"/>
  <c r="F332" i="1" s="1"/>
  <c r="I332" i="1" l="1"/>
  <c r="G331" i="1"/>
  <c r="J331" i="1" l="1"/>
  <c r="H331" i="1"/>
  <c r="M332" i="1" s="1"/>
  <c r="D333" i="1" l="1"/>
  <c r="E333" i="1" s="1"/>
  <c r="F333" i="1" s="1"/>
  <c r="G332" i="1"/>
  <c r="J332" i="1" l="1"/>
  <c r="H332" i="1"/>
  <c r="M333" i="1" s="1"/>
  <c r="I333" i="1"/>
  <c r="D334" i="1" l="1"/>
  <c r="E334" i="1" s="1"/>
  <c r="F334" i="1" s="1"/>
  <c r="G333" i="1"/>
  <c r="J333" i="1" l="1"/>
  <c r="H333" i="1"/>
  <c r="M334" i="1" s="1"/>
  <c r="I334" i="1"/>
  <c r="D335" i="1" l="1"/>
  <c r="E335" i="1" s="1"/>
  <c r="F335" i="1" s="1"/>
  <c r="G334" i="1"/>
  <c r="J334" i="1" l="1"/>
  <c r="H334" i="1"/>
  <c r="M335" i="1" s="1"/>
  <c r="I335" i="1"/>
  <c r="D336" i="1" l="1"/>
  <c r="E336" i="1" s="1"/>
  <c r="F336" i="1" s="1"/>
  <c r="G335" i="1"/>
  <c r="J335" i="1" l="1"/>
  <c r="H335" i="1"/>
  <c r="M336" i="1" s="1"/>
  <c r="L335" i="1"/>
  <c r="I336" i="1"/>
  <c r="I337" i="1"/>
  <c r="I338" i="1"/>
  <c r="D337" i="1" l="1"/>
  <c r="G336" i="1"/>
  <c r="J336" i="1" l="1"/>
  <c r="H336" i="1"/>
  <c r="M337" i="1" s="1"/>
  <c r="D338" i="1" l="1"/>
  <c r="G337" i="1"/>
  <c r="J337" i="1" l="1"/>
  <c r="H337" i="1"/>
  <c r="M338" i="1" s="1"/>
  <c r="D339" i="1" s="1"/>
  <c r="E339" i="1" s="1"/>
  <c r="F339" i="1" s="1"/>
  <c r="I339" i="1" l="1"/>
  <c r="G338" i="1"/>
  <c r="J338" i="1" l="1"/>
  <c r="H338" i="1"/>
  <c r="M339" i="1" s="1"/>
  <c r="D340" i="1" l="1"/>
  <c r="E340" i="1" s="1"/>
  <c r="F340" i="1" s="1"/>
  <c r="G339" i="1"/>
  <c r="J339" i="1" l="1"/>
  <c r="H339" i="1"/>
  <c r="M340" i="1" s="1"/>
  <c r="I340" i="1"/>
  <c r="D341" i="1" l="1"/>
  <c r="E341" i="1" s="1"/>
  <c r="F341" i="1" s="1"/>
  <c r="G340" i="1"/>
  <c r="J340" i="1" l="1"/>
  <c r="H340" i="1"/>
  <c r="M341" i="1" s="1"/>
  <c r="I341" i="1"/>
  <c r="D342" i="1" l="1"/>
  <c r="E342" i="1" s="1"/>
  <c r="F342" i="1" s="1"/>
  <c r="G341" i="1"/>
  <c r="J341" i="1" l="1"/>
  <c r="H341" i="1"/>
  <c r="M342" i="1" s="1"/>
  <c r="I342" i="1"/>
  <c r="D343" i="1" l="1"/>
  <c r="E343" i="1" s="1"/>
  <c r="F343" i="1" s="1"/>
  <c r="G342" i="1"/>
  <c r="J342" i="1" l="1"/>
  <c r="H342" i="1"/>
  <c r="M343" i="1" s="1"/>
  <c r="I343" i="1"/>
  <c r="I345" i="1"/>
  <c r="I344" i="1"/>
  <c r="D344" i="1" l="1"/>
  <c r="G343" i="1"/>
  <c r="J343" i="1" l="1"/>
  <c r="H343" i="1"/>
  <c r="M344" i="1" s="1"/>
  <c r="D345" i="1" l="1"/>
  <c r="G344" i="1"/>
  <c r="J344" i="1" l="1"/>
  <c r="H344" i="1"/>
  <c r="M345" i="1" s="1"/>
  <c r="G345" i="1" s="1"/>
  <c r="J345" i="1" l="1"/>
  <c r="H345" i="1"/>
  <c r="M346" i="1" s="1"/>
  <c r="D346" i="1"/>
  <c r="E346" i="1" s="1"/>
  <c r="F346" i="1" s="1"/>
  <c r="I346" i="1" l="1"/>
  <c r="D347" i="1"/>
  <c r="E347" i="1" s="1"/>
  <c r="F347" i="1" s="1"/>
  <c r="G346" i="1"/>
  <c r="J346" i="1" l="1"/>
  <c r="I347" i="1"/>
  <c r="H346" i="1"/>
  <c r="M347" i="1" s="1"/>
  <c r="D348" i="1" l="1"/>
  <c r="E348" i="1" s="1"/>
  <c r="F348" i="1" s="1"/>
  <c r="G347" i="1"/>
  <c r="J347" i="1" l="1"/>
  <c r="H347" i="1"/>
  <c r="M348" i="1" s="1"/>
  <c r="I348" i="1"/>
  <c r="D349" i="1" l="1"/>
  <c r="E349" i="1" s="1"/>
  <c r="F349" i="1" s="1"/>
  <c r="G348" i="1"/>
  <c r="J348" i="1" l="1"/>
  <c r="H348" i="1"/>
  <c r="M349" i="1" s="1"/>
  <c r="I349" i="1"/>
  <c r="D350" i="1" l="1"/>
  <c r="E350" i="1" s="1"/>
  <c r="F350" i="1" s="1"/>
  <c r="G349" i="1"/>
  <c r="J349" i="1" l="1"/>
  <c r="H349" i="1"/>
  <c r="M350" i="1" s="1"/>
  <c r="I352" i="1"/>
  <c r="I350" i="1"/>
  <c r="I351" i="1"/>
  <c r="D351" i="1" l="1"/>
  <c r="G350" i="1"/>
  <c r="J350" i="1" l="1"/>
  <c r="H350" i="1"/>
  <c r="M351" i="1" s="1"/>
  <c r="D352" i="1" l="1"/>
  <c r="G351" i="1"/>
  <c r="J351" i="1" l="1"/>
  <c r="H351" i="1"/>
  <c r="M352" i="1" s="1"/>
  <c r="G352" i="1" s="1"/>
  <c r="J352" i="1" l="1"/>
  <c r="H352" i="1"/>
  <c r="M353" i="1" s="1"/>
  <c r="D353" i="1"/>
  <c r="E353" i="1" s="1"/>
  <c r="F353" i="1" s="1"/>
  <c r="I353" i="1" l="1"/>
  <c r="D354" i="1"/>
  <c r="E354" i="1" s="1"/>
  <c r="F354" i="1" s="1"/>
  <c r="G353" i="1"/>
  <c r="I354" i="1" l="1"/>
  <c r="J353" i="1"/>
  <c r="H353" i="1"/>
  <c r="M354" i="1" s="1"/>
  <c r="D355" i="1" l="1"/>
  <c r="E355" i="1" s="1"/>
  <c r="F355" i="1" s="1"/>
  <c r="G354" i="1"/>
  <c r="J354" i="1" l="1"/>
  <c r="H354" i="1"/>
  <c r="M355" i="1" s="1"/>
  <c r="I355" i="1"/>
  <c r="D356" i="1" l="1"/>
  <c r="E356" i="1" s="1"/>
  <c r="F356" i="1" s="1"/>
  <c r="G355" i="1"/>
  <c r="J355" i="1" l="1"/>
  <c r="H355" i="1"/>
  <c r="M356" i="1" s="1"/>
  <c r="I356" i="1"/>
  <c r="D357" i="1" l="1"/>
  <c r="E357" i="1" s="1"/>
  <c r="F357" i="1" s="1"/>
  <c r="G356" i="1"/>
  <c r="J356" i="1" l="1"/>
  <c r="H356" i="1"/>
  <c r="M357" i="1" s="1"/>
  <c r="I357" i="1"/>
  <c r="I359" i="1"/>
  <c r="I358" i="1"/>
  <c r="D358" i="1" l="1"/>
  <c r="G357" i="1"/>
  <c r="J357" i="1" l="1"/>
  <c r="H357" i="1"/>
  <c r="M358" i="1" s="1"/>
  <c r="D359" i="1" l="1"/>
  <c r="G358" i="1"/>
  <c r="J358" i="1" l="1"/>
  <c r="H358" i="1"/>
  <c r="M359" i="1" s="1"/>
  <c r="H359" i="1"/>
  <c r="M360" i="1" s="1"/>
  <c r="G359" i="1"/>
  <c r="J359" i="1" s="1"/>
  <c r="D360" i="1"/>
  <c r="E360" i="1" s="1"/>
  <c r="F360" i="1" s="1"/>
  <c r="I360" i="1" l="1"/>
  <c r="D361" i="1"/>
  <c r="E361" i="1" s="1"/>
  <c r="F361" i="1" s="1"/>
  <c r="G360" i="1"/>
  <c r="I361" i="1" l="1"/>
  <c r="J360" i="1"/>
  <c r="H360" i="1"/>
  <c r="M361" i="1" s="1"/>
  <c r="D362" i="1" l="1"/>
  <c r="E362" i="1" s="1"/>
  <c r="F362" i="1" s="1"/>
  <c r="G361" i="1"/>
  <c r="J361" i="1" l="1"/>
  <c r="H361" i="1"/>
  <c r="M362" i="1" s="1"/>
  <c r="I362" i="1"/>
  <c r="D363" i="1" l="1"/>
  <c r="E363" i="1" s="1"/>
  <c r="F363" i="1" s="1"/>
  <c r="G362" i="1"/>
  <c r="J362" i="1" l="1"/>
  <c r="H362" i="1"/>
  <c r="M363" i="1" s="1"/>
  <c r="I363" i="1"/>
  <c r="D364" i="1" l="1"/>
  <c r="E364" i="1" s="1"/>
  <c r="F364" i="1" s="1"/>
  <c r="G363" i="1"/>
  <c r="J363" i="1" l="1"/>
  <c r="H363" i="1"/>
  <c r="M364" i="1" s="1"/>
  <c r="I365" i="1"/>
  <c r="I366" i="1"/>
  <c r="I364" i="1"/>
  <c r="D365" i="1" l="1"/>
  <c r="G364" i="1"/>
  <c r="J364" i="1" l="1"/>
  <c r="H364" i="1"/>
  <c r="M365" i="1" s="1"/>
  <c r="D366" i="1" l="1"/>
  <c r="G365" i="1"/>
  <c r="J365" i="1" l="1"/>
  <c r="H365" i="1"/>
  <c r="M366" i="1" s="1"/>
  <c r="G366" i="1" s="1"/>
  <c r="J366" i="1" l="1"/>
  <c r="L366" i="1"/>
  <c r="H366" i="1"/>
  <c r="M367" i="1" s="1"/>
  <c r="D367" i="1"/>
  <c r="E367" i="1" s="1"/>
  <c r="F367" i="1" s="1"/>
  <c r="I367" i="1" l="1"/>
  <c r="D368" i="1"/>
  <c r="E368" i="1" s="1"/>
  <c r="F368" i="1" s="1"/>
  <c r="G367" i="1"/>
  <c r="J367" i="1" l="1"/>
  <c r="I368" i="1"/>
  <c r="H367" i="1"/>
  <c r="M368" i="1" s="1"/>
  <c r="D369" i="1" l="1"/>
  <c r="E369" i="1" s="1"/>
  <c r="F369" i="1" s="1"/>
  <c r="G368" i="1"/>
  <c r="J368" i="1" l="1"/>
  <c r="H368" i="1"/>
  <c r="M369" i="1" s="1"/>
  <c r="I369" i="1"/>
  <c r="D370" i="1" l="1"/>
  <c r="E370" i="1" s="1"/>
  <c r="F370" i="1" s="1"/>
  <c r="G369" i="1"/>
  <c r="J369" i="1" l="1"/>
  <c r="H369" i="1"/>
  <c r="M370" i="1" s="1"/>
  <c r="I370" i="1"/>
  <c r="D371" i="1" l="1"/>
  <c r="E371" i="1" s="1"/>
  <c r="F371" i="1" s="1"/>
  <c r="G370" i="1"/>
  <c r="J370" i="1" l="1"/>
  <c r="H370" i="1"/>
  <c r="M371" i="1" s="1"/>
  <c r="I373" i="1"/>
  <c r="I371" i="1"/>
  <c r="I372" i="1"/>
  <c r="D372" i="1" l="1"/>
  <c r="G371" i="1"/>
  <c r="J371" i="1" l="1"/>
  <c r="H371" i="1"/>
  <c r="M372" i="1" s="1"/>
  <c r="D373" i="1" l="1"/>
  <c r="G372" i="1"/>
  <c r="J372" i="1" l="1"/>
  <c r="H372" i="1"/>
  <c r="M373" i="1" s="1"/>
  <c r="D374" i="1" s="1"/>
  <c r="E374" i="1" s="1"/>
  <c r="F374" i="1" s="1"/>
  <c r="I374" i="1" l="1"/>
  <c r="G373" i="1"/>
  <c r="J373" i="1" l="1"/>
  <c r="H373" i="1"/>
  <c r="M374" i="1" s="1"/>
  <c r="D375" i="1" l="1"/>
  <c r="E375" i="1" s="1"/>
  <c r="F375" i="1" s="1"/>
  <c r="G374" i="1"/>
  <c r="J374" i="1" l="1"/>
  <c r="H374" i="1"/>
  <c r="M375" i="1" s="1"/>
  <c r="I375" i="1"/>
  <c r="D376" i="1" l="1"/>
  <c r="E376" i="1" s="1"/>
  <c r="F376" i="1" s="1"/>
  <c r="G375" i="1"/>
  <c r="J375" i="1" l="1"/>
  <c r="H375" i="1"/>
  <c r="M376" i="1" s="1"/>
  <c r="I376" i="1"/>
  <c r="D377" i="1" l="1"/>
  <c r="E377" i="1" s="1"/>
  <c r="F377" i="1" s="1"/>
  <c r="G376" i="1"/>
  <c r="J376" i="1" l="1"/>
  <c r="H376" i="1"/>
  <c r="M377" i="1" s="1"/>
  <c r="I377" i="1"/>
  <c r="D378" i="1" l="1"/>
  <c r="E378" i="1" s="1"/>
  <c r="F378" i="1" s="1"/>
  <c r="G377" i="1"/>
  <c r="J377" i="1" l="1"/>
  <c r="H377" i="1"/>
  <c r="M378" i="1" s="1"/>
  <c r="I379" i="1"/>
  <c r="I378" i="1"/>
  <c r="I380" i="1"/>
  <c r="D379" i="1" l="1"/>
  <c r="G378" i="1"/>
  <c r="J378" i="1" l="1"/>
  <c r="H378" i="1"/>
  <c r="M379" i="1" s="1"/>
  <c r="D380" i="1" l="1"/>
  <c r="G379" i="1"/>
  <c r="J379" i="1" l="1"/>
  <c r="H379" i="1"/>
  <c r="M380" i="1" s="1"/>
  <c r="G380" i="1" s="1"/>
  <c r="J380" i="1" l="1"/>
  <c r="H380" i="1"/>
  <c r="M381" i="1" s="1"/>
  <c r="D381" i="1"/>
  <c r="E381" i="1" s="1"/>
  <c r="F381" i="1" s="1"/>
  <c r="D382" i="1" l="1"/>
  <c r="E382" i="1" s="1"/>
  <c r="F382" i="1" s="1"/>
  <c r="G381" i="1"/>
  <c r="H381" i="1"/>
  <c r="M382" i="1" s="1"/>
  <c r="I381" i="1"/>
  <c r="D383" i="1" l="1"/>
  <c r="E383" i="1" s="1"/>
  <c r="F383" i="1" s="1"/>
  <c r="G382" i="1"/>
  <c r="J382" i="1" s="1"/>
  <c r="J381" i="1"/>
  <c r="I382" i="1"/>
  <c r="H382" i="1"/>
  <c r="M383" i="1" s="1"/>
  <c r="D384" i="1" l="1"/>
  <c r="E384" i="1" s="1"/>
  <c r="F384" i="1" s="1"/>
  <c r="G383" i="1"/>
  <c r="I383" i="1"/>
  <c r="H383" i="1"/>
  <c r="M384" i="1" s="1"/>
  <c r="D385" i="1" l="1"/>
  <c r="E385" i="1" s="1"/>
  <c r="F385" i="1" s="1"/>
  <c r="G384" i="1"/>
  <c r="J383" i="1"/>
  <c r="H384" i="1"/>
  <c r="M385" i="1" s="1"/>
  <c r="I384" i="1"/>
  <c r="D386" i="1" l="1"/>
  <c r="G385" i="1"/>
  <c r="J384" i="1"/>
  <c r="I387" i="1"/>
  <c r="I386" i="1"/>
  <c r="I385" i="1"/>
  <c r="H385" i="1"/>
  <c r="M386" i="1" s="1"/>
  <c r="D387" i="1" l="1"/>
  <c r="G386" i="1"/>
  <c r="J385" i="1"/>
  <c r="J386" i="1" l="1"/>
  <c r="H386" i="1"/>
  <c r="M387" i="1" s="1"/>
  <c r="D388" i="1" s="1"/>
  <c r="E388" i="1" s="1"/>
  <c r="F388" i="1" s="1"/>
  <c r="I388" i="1" l="1"/>
  <c r="G387" i="1"/>
  <c r="J387" i="1" l="1"/>
  <c r="H387" i="1"/>
  <c r="M388" i="1" s="1"/>
  <c r="D389" i="1" l="1"/>
  <c r="E389" i="1" s="1"/>
  <c r="F389" i="1" s="1"/>
  <c r="G388" i="1"/>
  <c r="J388" i="1" l="1"/>
  <c r="H388" i="1"/>
  <c r="M389" i="1" s="1"/>
  <c r="I389" i="1"/>
  <c r="D390" i="1" l="1"/>
  <c r="E390" i="1" s="1"/>
  <c r="F390" i="1" s="1"/>
  <c r="G389" i="1"/>
  <c r="J389" i="1" l="1"/>
  <c r="H389" i="1"/>
  <c r="M390" i="1" s="1"/>
  <c r="I390" i="1"/>
  <c r="D391" i="1" l="1"/>
  <c r="E391" i="1" s="1"/>
  <c r="F391" i="1" s="1"/>
  <c r="G390" i="1"/>
  <c r="J390" i="1" l="1"/>
  <c r="H390" i="1"/>
  <c r="M391" i="1" s="1"/>
  <c r="I391" i="1"/>
  <c r="D392" i="1" l="1"/>
  <c r="E392" i="1" s="1"/>
  <c r="F392" i="1" s="1"/>
  <c r="G391" i="1"/>
  <c r="J391" i="1" l="1"/>
  <c r="H391" i="1"/>
  <c r="M392" i="1" s="1"/>
  <c r="I392" i="1"/>
  <c r="I393" i="1"/>
  <c r="I394" i="1"/>
  <c r="D393" i="1" l="1"/>
  <c r="G392" i="1"/>
  <c r="J392" i="1" l="1"/>
  <c r="H392" i="1"/>
  <c r="M393" i="1" s="1"/>
  <c r="D394" i="1" l="1"/>
  <c r="G393" i="1"/>
  <c r="J393" i="1" l="1"/>
  <c r="H393" i="1"/>
  <c r="M394" i="1" s="1"/>
  <c r="G394" i="1" s="1"/>
  <c r="J394" i="1" l="1"/>
  <c r="H394" i="1"/>
  <c r="M395" i="1" s="1"/>
  <c r="D395" i="1"/>
  <c r="E395" i="1" s="1"/>
  <c r="F395" i="1" s="1"/>
  <c r="I395" i="1" l="1"/>
  <c r="D396" i="1"/>
  <c r="E396" i="1" s="1"/>
  <c r="F396" i="1" s="1"/>
  <c r="G395" i="1"/>
  <c r="J395" i="1" l="1"/>
  <c r="I396" i="1"/>
  <c r="H395" i="1"/>
  <c r="M396" i="1" s="1"/>
  <c r="D397" i="1" l="1"/>
  <c r="E397" i="1" s="1"/>
  <c r="F397" i="1" s="1"/>
  <c r="G396" i="1"/>
  <c r="J396" i="1" l="1"/>
  <c r="H396" i="1"/>
  <c r="M397" i="1" s="1"/>
  <c r="I397" i="1"/>
  <c r="D398" i="1" l="1"/>
  <c r="E398" i="1" s="1"/>
  <c r="F398" i="1" s="1"/>
  <c r="G397" i="1"/>
  <c r="J397" i="1" l="1"/>
  <c r="L397" i="1"/>
  <c r="H397" i="1"/>
  <c r="M398" i="1" s="1"/>
  <c r="I398" i="1"/>
  <c r="D399" i="1" l="1"/>
  <c r="E399" i="1" s="1"/>
  <c r="F399" i="1" s="1"/>
  <c r="G398" i="1"/>
  <c r="J398" i="1" l="1"/>
  <c r="H398" i="1"/>
  <c r="M399" i="1" s="1"/>
  <c r="I399" i="1"/>
  <c r="I400" i="1"/>
  <c r="I401" i="1"/>
  <c r="D400" i="1" l="1"/>
  <c r="G399" i="1"/>
  <c r="J399" i="1" l="1"/>
  <c r="H399" i="1"/>
  <c r="M400" i="1" s="1"/>
  <c r="D401" i="1" l="1"/>
  <c r="G400" i="1"/>
  <c r="J400" i="1" l="1"/>
  <c r="H400" i="1"/>
  <c r="M401" i="1" s="1"/>
  <c r="D402" i="1" s="1"/>
  <c r="E402" i="1" s="1"/>
  <c r="F402" i="1" s="1"/>
  <c r="I402" i="1" l="1"/>
  <c r="G401" i="1"/>
  <c r="J401" i="1" l="1"/>
  <c r="H401" i="1"/>
  <c r="M402" i="1" s="1"/>
  <c r="D403" i="1" l="1"/>
  <c r="E403" i="1" s="1"/>
  <c r="F403" i="1" s="1"/>
  <c r="G402" i="1"/>
  <c r="J402" i="1" l="1"/>
  <c r="H402" i="1"/>
  <c r="M403" i="1" s="1"/>
  <c r="I403" i="1"/>
  <c r="D404" i="1" l="1"/>
  <c r="E404" i="1" s="1"/>
  <c r="F404" i="1" s="1"/>
  <c r="G403" i="1"/>
  <c r="J403" i="1" l="1"/>
  <c r="H403" i="1"/>
  <c r="M404" i="1" s="1"/>
  <c r="I404" i="1"/>
  <c r="D405" i="1" l="1"/>
  <c r="E405" i="1" s="1"/>
  <c r="F405" i="1" s="1"/>
  <c r="G404" i="1"/>
  <c r="J404" i="1" l="1"/>
  <c r="H404" i="1"/>
  <c r="M405" i="1" s="1"/>
  <c r="I405" i="1"/>
  <c r="D406" i="1" l="1"/>
  <c r="E406" i="1" s="1"/>
  <c r="F406" i="1" s="1"/>
  <c r="G405" i="1"/>
  <c r="J405" i="1" l="1"/>
  <c r="H405" i="1"/>
  <c r="M406" i="1" s="1"/>
  <c r="I406" i="1"/>
  <c r="I407" i="1"/>
  <c r="I408" i="1"/>
  <c r="D407" i="1" l="1"/>
  <c r="G406" i="1"/>
  <c r="J406" i="1" l="1"/>
  <c r="H406" i="1"/>
  <c r="M407" i="1" s="1"/>
  <c r="D408" i="1" l="1"/>
  <c r="G407" i="1"/>
  <c r="J407" i="1" l="1"/>
  <c r="H407" i="1"/>
  <c r="M408" i="1" s="1"/>
  <c r="G408" i="1" s="1"/>
  <c r="J408" i="1" l="1"/>
  <c r="H408" i="1"/>
  <c r="M409" i="1" s="1"/>
  <c r="D409" i="1"/>
  <c r="E409" i="1" s="1"/>
  <c r="F409" i="1" s="1"/>
  <c r="D410" i="1" l="1"/>
  <c r="E410" i="1" s="1"/>
  <c r="F410" i="1" s="1"/>
  <c r="G409" i="1"/>
  <c r="I409" i="1"/>
  <c r="H409" i="1"/>
  <c r="M410" i="1" s="1"/>
  <c r="D411" i="1" l="1"/>
  <c r="E411" i="1" s="1"/>
  <c r="F411" i="1" s="1"/>
  <c r="G410" i="1"/>
  <c r="J410" i="1" s="1"/>
  <c r="J409" i="1"/>
  <c r="I410" i="1"/>
  <c r="H410" i="1"/>
  <c r="M411" i="1" s="1"/>
  <c r="D412" i="1" l="1"/>
  <c r="E412" i="1" s="1"/>
  <c r="F412" i="1" s="1"/>
  <c r="G411" i="1"/>
  <c r="H411" i="1"/>
  <c r="M412" i="1" s="1"/>
  <c r="I411" i="1"/>
  <c r="D413" i="1" l="1"/>
  <c r="E413" i="1" s="1"/>
  <c r="F413" i="1" s="1"/>
  <c r="G412" i="1"/>
  <c r="J411" i="1"/>
  <c r="I412" i="1"/>
  <c r="H412" i="1"/>
  <c r="M413" i="1" s="1"/>
  <c r="D414" i="1" l="1"/>
  <c r="G413" i="1"/>
  <c r="J412" i="1"/>
  <c r="I415" i="1"/>
  <c r="I413" i="1"/>
  <c r="H413" i="1"/>
  <c r="M414" i="1" s="1"/>
  <c r="I414" i="1"/>
  <c r="D415" i="1" l="1"/>
  <c r="G414" i="1"/>
  <c r="J413" i="1"/>
  <c r="J414" i="1" l="1"/>
  <c r="H414" i="1"/>
  <c r="M415" i="1" s="1"/>
  <c r="G415" i="1"/>
  <c r="J415" i="1" s="1"/>
  <c r="D416" i="1"/>
  <c r="E416" i="1" s="1"/>
  <c r="F416" i="1" s="1"/>
  <c r="H415" i="1" l="1"/>
  <c r="M416" i="1" s="1"/>
  <c r="I416" i="1"/>
  <c r="D417" i="1" l="1"/>
  <c r="E417" i="1" s="1"/>
  <c r="F417" i="1" s="1"/>
  <c r="G416" i="1"/>
  <c r="J416" i="1" l="1"/>
  <c r="H416" i="1"/>
  <c r="M417" i="1" s="1"/>
  <c r="I417" i="1"/>
  <c r="D418" i="1" l="1"/>
  <c r="E418" i="1" s="1"/>
  <c r="F418" i="1" s="1"/>
  <c r="G417" i="1"/>
  <c r="J417" i="1" l="1"/>
  <c r="H417" i="1"/>
  <c r="M418" i="1" s="1"/>
  <c r="I418" i="1"/>
  <c r="D419" i="1" l="1"/>
  <c r="E419" i="1" s="1"/>
  <c r="F419" i="1" s="1"/>
  <c r="G418" i="1"/>
  <c r="J418" i="1" l="1"/>
  <c r="H418" i="1"/>
  <c r="M419" i="1" s="1"/>
  <c r="I419" i="1"/>
  <c r="D420" i="1" l="1"/>
  <c r="E420" i="1" s="1"/>
  <c r="F420" i="1" s="1"/>
  <c r="G419" i="1"/>
  <c r="J419" i="1" l="1"/>
  <c r="H419" i="1"/>
  <c r="M420" i="1" s="1"/>
  <c r="I421" i="1"/>
  <c r="I422" i="1"/>
  <c r="I420" i="1"/>
  <c r="D421" i="1" l="1"/>
  <c r="G420" i="1"/>
  <c r="J420" i="1" l="1"/>
  <c r="H420" i="1"/>
  <c r="M421" i="1" s="1"/>
  <c r="D422" i="1" l="1"/>
  <c r="G421" i="1"/>
  <c r="J421" i="1" l="1"/>
  <c r="H421" i="1"/>
  <c r="M422" i="1" s="1"/>
  <c r="D423" i="1" s="1"/>
  <c r="E423" i="1" s="1"/>
  <c r="F423" i="1" s="1"/>
  <c r="I423" i="1" l="1"/>
  <c r="G422" i="1"/>
  <c r="J422" i="1" l="1"/>
  <c r="H422" i="1"/>
  <c r="M423" i="1" s="1"/>
  <c r="D424" i="1" l="1"/>
  <c r="E424" i="1" s="1"/>
  <c r="F424" i="1" s="1"/>
  <c r="G423" i="1"/>
  <c r="J423" i="1" l="1"/>
  <c r="H423" i="1"/>
  <c r="M424" i="1" s="1"/>
  <c r="I424" i="1"/>
  <c r="D425" i="1" l="1"/>
  <c r="E425" i="1" s="1"/>
  <c r="F425" i="1" s="1"/>
  <c r="G424" i="1"/>
  <c r="J424" i="1" l="1"/>
  <c r="H424" i="1"/>
  <c r="M425" i="1" s="1"/>
  <c r="I425" i="1"/>
  <c r="D426" i="1" l="1"/>
  <c r="E426" i="1" s="1"/>
  <c r="F426" i="1" s="1"/>
  <c r="G425" i="1"/>
  <c r="J425" i="1" l="1"/>
  <c r="H425" i="1"/>
  <c r="M426" i="1" s="1"/>
  <c r="I426" i="1"/>
  <c r="D427" i="1" l="1"/>
  <c r="E427" i="1" s="1"/>
  <c r="F427" i="1" s="1"/>
  <c r="G426" i="1"/>
  <c r="J426" i="1" l="1"/>
  <c r="H426" i="1"/>
  <c r="M427" i="1" s="1"/>
  <c r="L426" i="1"/>
  <c r="I429" i="1"/>
  <c r="I428" i="1"/>
  <c r="I427" i="1"/>
  <c r="D428" i="1" l="1"/>
  <c r="G427" i="1"/>
  <c r="J427" i="1" l="1"/>
  <c r="H427" i="1"/>
  <c r="M428" i="1" s="1"/>
  <c r="D429" i="1" l="1"/>
  <c r="G428" i="1"/>
  <c r="J428" i="1" l="1"/>
  <c r="H428" i="1"/>
  <c r="M429" i="1" s="1"/>
  <c r="G429" i="1" s="1"/>
  <c r="J429" i="1" l="1"/>
  <c r="H429" i="1"/>
  <c r="M430" i="1" s="1"/>
  <c r="D430" i="1"/>
  <c r="E430" i="1" s="1"/>
  <c r="F430" i="1" s="1"/>
  <c r="D431" i="1" l="1"/>
  <c r="E431" i="1" s="1"/>
  <c r="F431" i="1" s="1"/>
  <c r="G430" i="1"/>
  <c r="I430" i="1"/>
  <c r="H430" i="1"/>
  <c r="M431" i="1" s="1"/>
  <c r="D432" i="1" l="1"/>
  <c r="E432" i="1" s="1"/>
  <c r="F432" i="1" s="1"/>
  <c r="G431" i="1"/>
  <c r="J431" i="1" s="1"/>
  <c r="J430" i="1"/>
  <c r="I431" i="1"/>
  <c r="H431" i="1"/>
  <c r="M432" i="1" s="1"/>
  <c r="D433" i="1" l="1"/>
  <c r="E433" i="1" s="1"/>
  <c r="F433" i="1" s="1"/>
  <c r="G432" i="1"/>
  <c r="H432" i="1"/>
  <c r="M433" i="1" s="1"/>
  <c r="I432" i="1"/>
  <c r="D434" i="1" l="1"/>
  <c r="E434" i="1" s="1"/>
  <c r="F434" i="1" s="1"/>
  <c r="G433" i="1"/>
  <c r="J432" i="1"/>
  <c r="H433" i="1"/>
  <c r="M434" i="1" s="1"/>
  <c r="I433" i="1"/>
  <c r="D435" i="1" l="1"/>
  <c r="G434" i="1"/>
  <c r="J433" i="1"/>
  <c r="H434" i="1"/>
  <c r="M435" i="1" s="1"/>
  <c r="I436" i="1"/>
  <c r="I435" i="1"/>
  <c r="I434" i="1"/>
  <c r="D436" i="1" l="1"/>
  <c r="G435" i="1"/>
  <c r="J434" i="1"/>
  <c r="J435" i="1" l="1"/>
  <c r="H435" i="1"/>
  <c r="M436" i="1" s="1"/>
  <c r="H436" i="1"/>
  <c r="M437" i="1" s="1"/>
  <c r="G436" i="1"/>
  <c r="J436" i="1" s="1"/>
  <c r="D437" i="1"/>
  <c r="E437" i="1" s="1"/>
  <c r="F437" i="1" s="1"/>
  <c r="I437" i="1" l="1"/>
  <c r="D438" i="1"/>
  <c r="E438" i="1" s="1"/>
  <c r="F438" i="1" s="1"/>
  <c r="G437" i="1"/>
  <c r="J437" i="1" l="1"/>
  <c r="I438" i="1"/>
  <c r="H437" i="1"/>
  <c r="M438" i="1" s="1"/>
  <c r="D439" i="1" l="1"/>
  <c r="E439" i="1" s="1"/>
  <c r="F439" i="1" s="1"/>
  <c r="G438" i="1"/>
  <c r="J438" i="1" l="1"/>
  <c r="H438" i="1"/>
  <c r="M439" i="1" s="1"/>
  <c r="I439" i="1"/>
  <c r="D440" i="1" l="1"/>
  <c r="E440" i="1" s="1"/>
  <c r="F440" i="1" s="1"/>
  <c r="G439" i="1"/>
  <c r="J439" i="1" l="1"/>
  <c r="H439" i="1"/>
  <c r="M440" i="1" s="1"/>
  <c r="I440" i="1"/>
  <c r="D441" i="1" l="1"/>
  <c r="E441" i="1" s="1"/>
  <c r="F441" i="1" s="1"/>
  <c r="G440" i="1"/>
  <c r="J440" i="1" l="1"/>
  <c r="H440" i="1"/>
  <c r="M441" i="1" s="1"/>
  <c r="I442" i="1"/>
  <c r="I443" i="1"/>
  <c r="I441" i="1"/>
  <c r="D442" i="1" l="1"/>
  <c r="G441" i="1"/>
  <c r="J441" i="1" l="1"/>
  <c r="H441" i="1"/>
  <c r="M442" i="1" s="1"/>
  <c r="D443" i="1" l="1"/>
  <c r="G442" i="1"/>
  <c r="J442" i="1" l="1"/>
  <c r="H442" i="1"/>
  <c r="M443" i="1" s="1"/>
  <c r="G443" i="1" s="1"/>
  <c r="J443" i="1" l="1"/>
  <c r="H443" i="1"/>
  <c r="M444" i="1" s="1"/>
  <c r="D444" i="1"/>
  <c r="E444" i="1" s="1"/>
  <c r="F444" i="1" s="1"/>
  <c r="I444" i="1" l="1"/>
  <c r="D445" i="1"/>
  <c r="E445" i="1" s="1"/>
  <c r="F445" i="1" s="1"/>
  <c r="G444" i="1"/>
  <c r="J444" i="1" s="1"/>
  <c r="H444" i="1" l="1"/>
  <c r="M445" i="1" s="1"/>
  <c r="I445" i="1"/>
  <c r="D446" i="1" l="1"/>
  <c r="E446" i="1" s="1"/>
  <c r="F446" i="1" s="1"/>
  <c r="G445" i="1"/>
  <c r="J445" i="1" l="1"/>
  <c r="H445" i="1"/>
  <c r="M446" i="1" s="1"/>
  <c r="I446" i="1"/>
  <c r="D447" i="1" l="1"/>
  <c r="E447" i="1" s="1"/>
  <c r="F447" i="1" s="1"/>
  <c r="G446" i="1"/>
  <c r="J446" i="1" l="1"/>
  <c r="H446" i="1"/>
  <c r="M447" i="1" s="1"/>
  <c r="I447" i="1"/>
  <c r="D448" i="1" l="1"/>
  <c r="E448" i="1" s="1"/>
  <c r="F448" i="1" s="1"/>
  <c r="G447" i="1"/>
  <c r="J447" i="1" l="1"/>
  <c r="H447" i="1"/>
  <c r="M448" i="1" s="1"/>
  <c r="I450" i="1"/>
  <c r="I448" i="1"/>
  <c r="I449" i="1"/>
  <c r="D449" i="1" l="1"/>
  <c r="G448" i="1"/>
  <c r="J448" i="1" l="1"/>
  <c r="H448" i="1"/>
  <c r="M449" i="1" s="1"/>
  <c r="D450" i="1" l="1"/>
  <c r="G449" i="1"/>
  <c r="J449" i="1" l="1"/>
  <c r="H449" i="1"/>
  <c r="M450" i="1" s="1"/>
  <c r="D451" i="1" s="1"/>
  <c r="E451" i="1" s="1"/>
  <c r="F451" i="1" s="1"/>
  <c r="I451" i="1" l="1"/>
  <c r="G450" i="1"/>
  <c r="J450" i="1" l="1"/>
  <c r="H450" i="1"/>
  <c r="M451" i="1" s="1"/>
  <c r="D452" i="1" l="1"/>
  <c r="E452" i="1" s="1"/>
  <c r="F452" i="1" s="1"/>
  <c r="G451" i="1"/>
  <c r="J451" i="1" l="1"/>
  <c r="H451" i="1"/>
  <c r="M452" i="1" s="1"/>
  <c r="I452" i="1"/>
  <c r="D453" i="1" l="1"/>
  <c r="E453" i="1" s="1"/>
  <c r="F453" i="1" s="1"/>
  <c r="G452" i="1"/>
  <c r="J452" i="1" l="1"/>
  <c r="H452" i="1"/>
  <c r="M453" i="1" s="1"/>
  <c r="I453" i="1"/>
  <c r="D454" i="1" l="1"/>
  <c r="E454" i="1" s="1"/>
  <c r="F454" i="1" s="1"/>
  <c r="G453" i="1"/>
  <c r="J453" i="1" l="1"/>
  <c r="H453" i="1"/>
  <c r="M454" i="1" s="1"/>
  <c r="I454" i="1"/>
  <c r="D455" i="1" l="1"/>
  <c r="E455" i="1" s="1"/>
  <c r="F455" i="1" s="1"/>
  <c r="G454" i="1"/>
  <c r="J454" i="1" l="1"/>
  <c r="H454" i="1"/>
  <c r="M455" i="1" s="1"/>
  <c r="I455" i="1"/>
  <c r="I457" i="1"/>
  <c r="I456" i="1"/>
  <c r="D456" i="1" l="1"/>
  <c r="G455" i="1"/>
  <c r="J455" i="1" l="1"/>
  <c r="H455" i="1"/>
  <c r="M456" i="1" s="1"/>
  <c r="D457" i="1" l="1"/>
  <c r="G456" i="1"/>
  <c r="J456" i="1" l="1"/>
  <c r="H456" i="1"/>
  <c r="M457" i="1" s="1"/>
  <c r="D458" i="1" s="1"/>
  <c r="E458" i="1" s="1"/>
  <c r="F458" i="1" s="1"/>
  <c r="I458" i="1" l="1"/>
  <c r="G457" i="1"/>
  <c r="J457" i="1" l="1"/>
  <c r="L457" i="1"/>
  <c r="H457" i="1"/>
  <c r="M458" i="1" s="1"/>
  <c r="D459" i="1" l="1"/>
  <c r="E459" i="1" s="1"/>
  <c r="F459" i="1" s="1"/>
  <c r="G458" i="1"/>
  <c r="J458" i="1" l="1"/>
  <c r="H458" i="1"/>
  <c r="M459" i="1" s="1"/>
  <c r="I459" i="1"/>
  <c r="D460" i="1" l="1"/>
  <c r="E460" i="1" s="1"/>
  <c r="F460" i="1" s="1"/>
  <c r="G459" i="1"/>
  <c r="J459" i="1" l="1"/>
  <c r="H459" i="1"/>
  <c r="M460" i="1" s="1"/>
  <c r="I460" i="1"/>
  <c r="D461" i="1" l="1"/>
  <c r="E461" i="1" s="1"/>
  <c r="F461" i="1" s="1"/>
  <c r="G460" i="1"/>
  <c r="J460" i="1" l="1"/>
  <c r="H460" i="1"/>
  <c r="M461" i="1" s="1"/>
  <c r="I461" i="1"/>
  <c r="D462" i="1" l="1"/>
  <c r="E462" i="1" s="1"/>
  <c r="F462" i="1" s="1"/>
  <c r="G461" i="1"/>
  <c r="J461" i="1" l="1"/>
  <c r="H461" i="1"/>
  <c r="M462" i="1" s="1"/>
  <c r="I463" i="1"/>
  <c r="I464" i="1"/>
  <c r="I462" i="1"/>
  <c r="D463" i="1" l="1"/>
  <c r="G462" i="1"/>
  <c r="J462" i="1" l="1"/>
  <c r="H462" i="1"/>
  <c r="M463" i="1" s="1"/>
  <c r="D464" i="1" l="1"/>
  <c r="G463" i="1"/>
  <c r="J463" i="1" l="1"/>
  <c r="H463" i="1"/>
  <c r="M464" i="1" s="1"/>
  <c r="D465" i="1" s="1"/>
  <c r="E465" i="1" s="1"/>
  <c r="F465" i="1" s="1"/>
  <c r="I465" i="1" l="1"/>
  <c r="G464" i="1"/>
  <c r="J464" i="1" l="1"/>
  <c r="H464" i="1"/>
  <c r="M465" i="1" s="1"/>
  <c r="D466" i="1" l="1"/>
  <c r="E466" i="1" s="1"/>
  <c r="F466" i="1" s="1"/>
  <c r="G465" i="1"/>
  <c r="J465" i="1" l="1"/>
  <c r="H465" i="1"/>
  <c r="M466" i="1" s="1"/>
  <c r="I466" i="1"/>
  <c r="D467" i="1" l="1"/>
  <c r="E467" i="1" s="1"/>
  <c r="F467" i="1" s="1"/>
  <c r="G466" i="1"/>
  <c r="J466" i="1" l="1"/>
  <c r="H466" i="1"/>
  <c r="M467" i="1" s="1"/>
  <c r="I467" i="1"/>
  <c r="D468" i="1" l="1"/>
  <c r="E468" i="1" s="1"/>
  <c r="F468" i="1" s="1"/>
  <c r="G467" i="1"/>
  <c r="J467" i="1" l="1"/>
  <c r="H467" i="1"/>
  <c r="M468" i="1" s="1"/>
  <c r="I468" i="1"/>
  <c r="D469" i="1" l="1"/>
  <c r="E469" i="1" s="1"/>
  <c r="F469" i="1" s="1"/>
  <c r="G468" i="1"/>
  <c r="J468" i="1" l="1"/>
  <c r="H468" i="1"/>
  <c r="M469" i="1" s="1"/>
  <c r="I471" i="1"/>
  <c r="I469" i="1"/>
  <c r="I470" i="1"/>
  <c r="D470" i="1" l="1"/>
  <c r="G469" i="1"/>
  <c r="J469" i="1" l="1"/>
  <c r="H469" i="1"/>
  <c r="M470" i="1" s="1"/>
  <c r="D471" i="1" l="1"/>
  <c r="G470" i="1"/>
  <c r="J470" i="1" l="1"/>
  <c r="H470" i="1"/>
  <c r="M471" i="1" s="1"/>
  <c r="G471" i="1" s="1"/>
  <c r="J471" i="1" l="1"/>
  <c r="H471" i="1"/>
  <c r="M472" i="1" s="1"/>
  <c r="D472" i="1"/>
  <c r="E472" i="1" s="1"/>
  <c r="F472" i="1" s="1"/>
  <c r="H472" i="1" l="1"/>
  <c r="M473" i="1" s="1"/>
  <c r="I472" i="1"/>
  <c r="D473" i="1"/>
  <c r="E473" i="1" s="1"/>
  <c r="F473" i="1" s="1"/>
  <c r="G472" i="1"/>
  <c r="J472" i="1" s="1"/>
  <c r="H473" i="1" l="1"/>
  <c r="M474" i="1" s="1"/>
  <c r="I473" i="1"/>
  <c r="D474" i="1"/>
  <c r="E474" i="1" s="1"/>
  <c r="F474" i="1" s="1"/>
  <c r="G473" i="1"/>
  <c r="J473" i="1" s="1"/>
  <c r="I474" i="1" l="1"/>
  <c r="H474" i="1"/>
  <c r="M475" i="1" s="1"/>
  <c r="D475" i="1"/>
  <c r="E475" i="1" s="1"/>
  <c r="F475" i="1" s="1"/>
  <c r="G474" i="1"/>
  <c r="J474" i="1" s="1"/>
  <c r="I475" i="1" l="1"/>
  <c r="H475" i="1"/>
  <c r="M476" i="1" s="1"/>
  <c r="D476" i="1"/>
  <c r="E476" i="1" s="1"/>
  <c r="F476" i="1" s="1"/>
  <c r="G475" i="1"/>
  <c r="J475" i="1" s="1"/>
  <c r="I476" i="1" l="1"/>
  <c r="I477" i="1"/>
  <c r="I478" i="1"/>
  <c r="H476" i="1"/>
  <c r="M477" i="1" s="1"/>
  <c r="D477" i="1"/>
  <c r="G476" i="1"/>
  <c r="J476" i="1" s="1"/>
  <c r="D478" i="1" l="1"/>
  <c r="G477" i="1"/>
  <c r="J477" i="1" l="1"/>
  <c r="H477" i="1"/>
  <c r="M478" i="1" s="1"/>
  <c r="G478" i="1" s="1"/>
  <c r="J478" i="1" l="1"/>
  <c r="H478" i="1"/>
  <c r="M479" i="1" s="1"/>
  <c r="D479" i="1"/>
  <c r="E479" i="1" s="1"/>
  <c r="F479" i="1" s="1"/>
  <c r="I479" i="1" l="1"/>
  <c r="H479" i="1"/>
  <c r="M480" i="1" s="1"/>
  <c r="D480" i="1"/>
  <c r="E480" i="1" s="1"/>
  <c r="F480" i="1" s="1"/>
  <c r="G479" i="1"/>
  <c r="J479" i="1" s="1"/>
  <c r="I480" i="1" l="1"/>
  <c r="H480" i="1"/>
  <c r="M481" i="1" s="1"/>
  <c r="D481" i="1"/>
  <c r="E481" i="1" s="1"/>
  <c r="F481" i="1" s="1"/>
  <c r="G480" i="1"/>
  <c r="J480" i="1" s="1"/>
  <c r="I481" i="1" l="1"/>
  <c r="H481" i="1"/>
  <c r="M482" i="1" s="1"/>
  <c r="D482" i="1"/>
  <c r="E482" i="1" s="1"/>
  <c r="F482" i="1" s="1"/>
  <c r="G481" i="1"/>
  <c r="J481" i="1" s="1"/>
  <c r="H482" i="1" l="1"/>
  <c r="M483" i="1" s="1"/>
  <c r="I482" i="1"/>
  <c r="D483" i="1"/>
  <c r="E483" i="1" s="1"/>
  <c r="F483" i="1" s="1"/>
  <c r="G482" i="1"/>
  <c r="J482" i="1" s="1"/>
  <c r="I483" i="1" l="1"/>
  <c r="I485" i="1"/>
  <c r="I484" i="1"/>
  <c r="D484" i="1"/>
  <c r="G483" i="1"/>
  <c r="J483" i="1" s="1"/>
  <c r="H483" i="1" l="1"/>
  <c r="M484" i="1" s="1"/>
  <c r="D485" i="1" l="1"/>
  <c r="G484" i="1"/>
  <c r="J484" i="1" l="1"/>
  <c r="H484" i="1"/>
  <c r="M485" i="1" s="1"/>
  <c r="D486" i="1" s="1"/>
  <c r="E486" i="1" s="1"/>
  <c r="F486" i="1" s="1"/>
  <c r="I486" i="1" l="1"/>
  <c r="G485" i="1"/>
  <c r="J485" i="1" l="1"/>
  <c r="H485" i="1"/>
  <c r="M486" i="1" s="1"/>
  <c r="D487" i="1" l="1"/>
  <c r="E487" i="1" s="1"/>
  <c r="F487" i="1" s="1"/>
  <c r="G486" i="1"/>
  <c r="J486" i="1" l="1"/>
  <c r="H486" i="1"/>
  <c r="M487" i="1" s="1"/>
  <c r="I487" i="1"/>
  <c r="D488" i="1" l="1"/>
  <c r="E488" i="1" s="1"/>
  <c r="F488" i="1" s="1"/>
  <c r="G487" i="1"/>
  <c r="J487" i="1" l="1"/>
  <c r="L487" i="1"/>
  <c r="H487" i="1"/>
  <c r="M488" i="1" s="1"/>
  <c r="I488" i="1"/>
  <c r="D489" i="1" l="1"/>
  <c r="E489" i="1" s="1"/>
  <c r="F489" i="1" s="1"/>
  <c r="G488" i="1"/>
  <c r="J488" i="1" l="1"/>
  <c r="H488" i="1"/>
  <c r="M489" i="1" s="1"/>
  <c r="I489" i="1"/>
  <c r="D490" i="1" l="1"/>
  <c r="E490" i="1" s="1"/>
  <c r="F490" i="1" s="1"/>
  <c r="G489" i="1"/>
  <c r="J489" i="1" l="1"/>
  <c r="H489" i="1"/>
  <c r="M490" i="1" s="1"/>
  <c r="I491" i="1"/>
  <c r="I490" i="1"/>
  <c r="I492" i="1"/>
  <c r="D491" i="1" l="1"/>
  <c r="G490" i="1"/>
  <c r="J490" i="1" l="1"/>
  <c r="H490" i="1"/>
  <c r="M491" i="1" s="1"/>
  <c r="D492" i="1" l="1"/>
  <c r="G491" i="1"/>
  <c r="J491" i="1" l="1"/>
  <c r="H491" i="1"/>
  <c r="M492" i="1" s="1"/>
  <c r="G492" i="1" s="1"/>
  <c r="J492" i="1" l="1"/>
  <c r="H492" i="1"/>
  <c r="M493" i="1" s="1"/>
  <c r="D493" i="1"/>
  <c r="E493" i="1" s="1"/>
  <c r="F493" i="1" s="1"/>
  <c r="I493" i="1" l="1"/>
  <c r="H493" i="1"/>
  <c r="M494" i="1" s="1"/>
  <c r="D494" i="1"/>
  <c r="E494" i="1" s="1"/>
  <c r="F494" i="1" s="1"/>
  <c r="G493" i="1"/>
  <c r="J493" i="1" s="1"/>
  <c r="I494" i="1" l="1"/>
  <c r="H494" i="1"/>
  <c r="M495" i="1" s="1"/>
  <c r="D495" i="1"/>
  <c r="E495" i="1" s="1"/>
  <c r="F495" i="1" s="1"/>
  <c r="G494" i="1"/>
  <c r="J494" i="1" s="1"/>
  <c r="I495" i="1" l="1"/>
  <c r="H495" i="1"/>
  <c r="M496" i="1" s="1"/>
  <c r="D496" i="1"/>
  <c r="E496" i="1" s="1"/>
  <c r="F496" i="1" s="1"/>
  <c r="G495" i="1"/>
  <c r="J495" i="1" s="1"/>
  <c r="H496" i="1" l="1"/>
  <c r="M497" i="1" s="1"/>
  <c r="I496" i="1"/>
  <c r="D497" i="1"/>
  <c r="E497" i="1" s="1"/>
  <c r="F497" i="1" s="1"/>
  <c r="G496" i="1"/>
  <c r="J496" i="1" s="1"/>
  <c r="I498" i="1" l="1"/>
  <c r="H497" i="1"/>
  <c r="M498" i="1" s="1"/>
  <c r="I497" i="1"/>
  <c r="I499" i="1"/>
  <c r="D498" i="1"/>
  <c r="G497" i="1"/>
  <c r="J497" i="1" s="1"/>
  <c r="D499" i="1" l="1"/>
  <c r="G498" i="1"/>
  <c r="J498" i="1" l="1"/>
  <c r="H498" i="1"/>
  <c r="M499" i="1" s="1"/>
  <c r="D500" i="1" s="1"/>
  <c r="E500" i="1" s="1"/>
  <c r="F500" i="1" s="1"/>
  <c r="I500" i="1" l="1"/>
  <c r="G499" i="1"/>
  <c r="J499" i="1" l="1"/>
  <c r="H499" i="1"/>
  <c r="M500" i="1" s="1"/>
  <c r="D501" i="1" l="1"/>
  <c r="E501" i="1" s="1"/>
  <c r="F501" i="1" s="1"/>
  <c r="G500" i="1"/>
  <c r="J500" i="1" l="1"/>
  <c r="H500" i="1"/>
  <c r="M501" i="1" s="1"/>
  <c r="I501" i="1"/>
  <c r="D502" i="1" l="1"/>
  <c r="E502" i="1" s="1"/>
  <c r="F502" i="1" s="1"/>
  <c r="G501" i="1"/>
  <c r="J501" i="1" l="1"/>
  <c r="H501" i="1"/>
  <c r="M502" i="1" s="1"/>
  <c r="I502" i="1"/>
  <c r="D503" i="1" l="1"/>
  <c r="E503" i="1" s="1"/>
  <c r="F503" i="1" s="1"/>
  <c r="G502" i="1"/>
  <c r="J502" i="1" l="1"/>
  <c r="H502" i="1"/>
  <c r="M503" i="1" s="1"/>
  <c r="I503" i="1"/>
  <c r="D504" i="1" l="1"/>
  <c r="E504" i="1" s="1"/>
  <c r="F504" i="1" s="1"/>
  <c r="G503" i="1"/>
  <c r="J503" i="1" l="1"/>
  <c r="H503" i="1"/>
  <c r="M504" i="1" s="1"/>
  <c r="I504" i="1"/>
  <c r="I505" i="1"/>
  <c r="I506" i="1"/>
  <c r="D505" i="1" l="1"/>
  <c r="G504" i="1"/>
  <c r="J504" i="1" l="1"/>
  <c r="H504" i="1"/>
  <c r="M505" i="1" s="1"/>
  <c r="D506" i="1" l="1"/>
  <c r="G505" i="1"/>
  <c r="J505" i="1" l="1"/>
  <c r="H505" i="1"/>
  <c r="M506" i="1" s="1"/>
  <c r="G506" i="1" s="1"/>
  <c r="J506" i="1" l="1"/>
  <c r="H506" i="1"/>
  <c r="M507" i="1" s="1"/>
  <c r="D507" i="1"/>
  <c r="E507" i="1" s="1"/>
  <c r="F507" i="1" s="1"/>
  <c r="H507" i="1" l="1"/>
  <c r="M508" i="1" s="1"/>
  <c r="I507" i="1"/>
  <c r="D508" i="1"/>
  <c r="E508" i="1" s="1"/>
  <c r="F508" i="1" s="1"/>
  <c r="G507" i="1"/>
  <c r="J507" i="1" s="1"/>
  <c r="I508" i="1" l="1"/>
  <c r="H508" i="1"/>
  <c r="M509" i="1" s="1"/>
  <c r="D509" i="1"/>
  <c r="E509" i="1" s="1"/>
  <c r="F509" i="1" s="1"/>
  <c r="G508" i="1"/>
  <c r="J508" i="1" s="1"/>
  <c r="H509" i="1" l="1"/>
  <c r="M510" i="1" s="1"/>
  <c r="I509" i="1"/>
  <c r="D510" i="1"/>
  <c r="E510" i="1" s="1"/>
  <c r="F510" i="1" s="1"/>
  <c r="G509" i="1"/>
  <c r="J509" i="1" s="1"/>
  <c r="H510" i="1" l="1"/>
  <c r="M511" i="1" s="1"/>
  <c r="I510" i="1"/>
  <c r="D511" i="1"/>
  <c r="E511" i="1" s="1"/>
  <c r="F511" i="1" s="1"/>
  <c r="G510" i="1"/>
  <c r="J510" i="1" s="1"/>
  <c r="H511" i="1" l="1"/>
  <c r="M512" i="1" s="1"/>
  <c r="I511" i="1"/>
  <c r="I513" i="1"/>
  <c r="I512" i="1"/>
  <c r="D512" i="1"/>
  <c r="G511" i="1"/>
  <c r="J511" i="1" s="1"/>
  <c r="D513" i="1" l="1"/>
  <c r="G512" i="1"/>
  <c r="J512" i="1" l="1"/>
  <c r="H512" i="1"/>
  <c r="M513" i="1" s="1"/>
  <c r="D514" i="1" s="1"/>
  <c r="E514" i="1" s="1"/>
  <c r="F514" i="1" s="1"/>
  <c r="I514" i="1" l="1"/>
  <c r="G513" i="1"/>
  <c r="J513" i="1" l="1"/>
  <c r="H513" i="1"/>
  <c r="M514" i="1" s="1"/>
  <c r="D515" i="1" l="1"/>
  <c r="E515" i="1" s="1"/>
  <c r="F515" i="1" s="1"/>
  <c r="G514" i="1"/>
  <c r="J514" i="1" l="1"/>
  <c r="H514" i="1"/>
  <c r="M515" i="1" s="1"/>
  <c r="I515" i="1"/>
  <c r="D516" i="1" l="1"/>
  <c r="E516" i="1" s="1"/>
  <c r="F516" i="1" s="1"/>
  <c r="G515" i="1"/>
  <c r="J515" i="1" l="1"/>
  <c r="H515" i="1"/>
  <c r="M516" i="1" s="1"/>
  <c r="I516" i="1"/>
  <c r="D517" i="1" l="1"/>
  <c r="E517" i="1" s="1"/>
  <c r="F517" i="1" s="1"/>
  <c r="G516" i="1"/>
  <c r="J516" i="1" l="1"/>
  <c r="H516" i="1"/>
  <c r="M517" i="1" s="1"/>
  <c r="I517" i="1"/>
  <c r="D518" i="1" l="1"/>
  <c r="E518" i="1" s="1"/>
  <c r="F518" i="1" s="1"/>
  <c r="G517" i="1"/>
  <c r="J517" i="1" l="1"/>
  <c r="H517" i="1"/>
  <c r="M518" i="1" s="1"/>
  <c r="I520" i="1"/>
  <c r="I518" i="1"/>
  <c r="I519" i="1"/>
  <c r="D519" i="1" l="1"/>
  <c r="G518" i="1"/>
  <c r="J518" i="1" l="1"/>
  <c r="L518" i="1"/>
  <c r="H518" i="1"/>
  <c r="M519" i="1" s="1"/>
  <c r="D520" i="1" l="1"/>
  <c r="G519" i="1"/>
  <c r="J519" i="1" l="1"/>
  <c r="H519" i="1"/>
  <c r="M520" i="1" s="1"/>
  <c r="G520" i="1" s="1"/>
  <c r="J520" i="1" l="1"/>
  <c r="H520" i="1"/>
  <c r="M521" i="1" s="1"/>
  <c r="D521" i="1"/>
  <c r="E521" i="1" s="1"/>
  <c r="F521" i="1" s="1"/>
  <c r="I521" i="1" l="1"/>
  <c r="H521" i="1"/>
  <c r="M522" i="1" s="1"/>
  <c r="D522" i="1"/>
  <c r="E522" i="1" s="1"/>
  <c r="F522" i="1" s="1"/>
  <c r="G521" i="1"/>
  <c r="J521" i="1" s="1"/>
  <c r="I522" i="1" l="1"/>
  <c r="D523" i="1"/>
  <c r="E523" i="1" s="1"/>
  <c r="F523" i="1" s="1"/>
  <c r="G522" i="1"/>
  <c r="J522" i="1" s="1"/>
  <c r="I523" i="1" l="1"/>
  <c r="H522" i="1"/>
  <c r="M523" i="1" s="1"/>
  <c r="D524" i="1" l="1"/>
  <c r="E524" i="1" s="1"/>
  <c r="F524" i="1" s="1"/>
  <c r="G523" i="1"/>
  <c r="J523" i="1" l="1"/>
  <c r="H523" i="1"/>
  <c r="M524" i="1" s="1"/>
  <c r="I524" i="1"/>
  <c r="D525" i="1" l="1"/>
  <c r="E525" i="1" s="1"/>
  <c r="F525" i="1" s="1"/>
  <c r="G524" i="1"/>
  <c r="J524" i="1" l="1"/>
  <c r="H524" i="1"/>
  <c r="M525" i="1" s="1"/>
  <c r="I526" i="1"/>
  <c r="I525" i="1"/>
  <c r="I527" i="1"/>
  <c r="D526" i="1" l="1"/>
  <c r="G525" i="1"/>
  <c r="J525" i="1" l="1"/>
  <c r="H525" i="1"/>
  <c r="M526" i="1" s="1"/>
  <c r="D527" i="1" l="1"/>
  <c r="G526" i="1"/>
  <c r="J526" i="1" l="1"/>
  <c r="H526" i="1"/>
  <c r="M527" i="1" s="1"/>
  <c r="G527" i="1" s="1"/>
  <c r="J527" i="1" l="1"/>
  <c r="H527" i="1"/>
  <c r="M528" i="1" s="1"/>
  <c r="D528" i="1"/>
  <c r="E528" i="1" s="1"/>
  <c r="F528" i="1" s="1"/>
  <c r="H528" i="1" l="1"/>
  <c r="M529" i="1" s="1"/>
  <c r="I528" i="1"/>
  <c r="D529" i="1"/>
  <c r="E529" i="1" s="1"/>
  <c r="F529" i="1" s="1"/>
  <c r="G528" i="1"/>
  <c r="J528" i="1" s="1"/>
  <c r="H529" i="1" l="1"/>
  <c r="M530" i="1" s="1"/>
  <c r="I529" i="1"/>
  <c r="D530" i="1"/>
  <c r="E530" i="1" s="1"/>
  <c r="F530" i="1" s="1"/>
  <c r="G529" i="1"/>
  <c r="J529" i="1" s="1"/>
  <c r="H530" i="1" l="1"/>
  <c r="M531" i="1" s="1"/>
  <c r="I530" i="1"/>
  <c r="D531" i="1"/>
  <c r="E531" i="1" s="1"/>
  <c r="F531" i="1" s="1"/>
  <c r="G530" i="1"/>
  <c r="J530" i="1" s="1"/>
  <c r="I531" i="1" l="1"/>
  <c r="H531" i="1"/>
  <c r="M532" i="1" s="1"/>
  <c r="D532" i="1"/>
  <c r="E532" i="1" s="1"/>
  <c r="F532" i="1" s="1"/>
  <c r="G531" i="1"/>
  <c r="J531" i="1" s="1"/>
  <c r="I532" i="1" l="1"/>
  <c r="I533" i="1"/>
  <c r="I534" i="1"/>
  <c r="H532" i="1"/>
  <c r="M533" i="1" s="1"/>
  <c r="D533" i="1"/>
  <c r="G532" i="1"/>
  <c r="J532" i="1" s="1"/>
  <c r="D534" i="1" l="1"/>
  <c r="G533" i="1"/>
  <c r="J533" i="1" l="1"/>
  <c r="H533" i="1"/>
  <c r="M534" i="1" s="1"/>
  <c r="G534" i="1" s="1"/>
  <c r="J534" i="1" l="1"/>
  <c r="H534" i="1"/>
  <c r="M535" i="1" s="1"/>
  <c r="D535" i="1"/>
  <c r="E535" i="1" s="1"/>
  <c r="F535" i="1" s="1"/>
  <c r="I535" i="1" l="1"/>
  <c r="H535" i="1"/>
  <c r="M536" i="1" s="1"/>
  <c r="D536" i="1"/>
  <c r="E536" i="1" s="1"/>
  <c r="F536" i="1" s="1"/>
  <c r="G535" i="1"/>
  <c r="J535" i="1" s="1"/>
  <c r="H536" i="1" l="1"/>
  <c r="M537" i="1" s="1"/>
  <c r="I536" i="1"/>
  <c r="D537" i="1"/>
  <c r="E537" i="1" s="1"/>
  <c r="F537" i="1" s="1"/>
  <c r="G536" i="1"/>
  <c r="J536" i="1" s="1"/>
  <c r="H537" i="1" l="1"/>
  <c r="M538" i="1" s="1"/>
  <c r="I537" i="1"/>
  <c r="D538" i="1"/>
  <c r="E538" i="1" s="1"/>
  <c r="F538" i="1" s="1"/>
  <c r="G537" i="1"/>
  <c r="J537" i="1" s="1"/>
  <c r="I538" i="1" l="1"/>
  <c r="H538" i="1"/>
  <c r="M539" i="1" s="1"/>
  <c r="D539" i="1"/>
  <c r="E539" i="1" s="1"/>
  <c r="F539" i="1" s="1"/>
  <c r="G538" i="1"/>
  <c r="J538" i="1" s="1"/>
  <c r="I540" i="1" l="1"/>
  <c r="H539" i="1"/>
  <c r="M540" i="1" s="1"/>
  <c r="I541" i="1"/>
  <c r="I539" i="1"/>
  <c r="D540" i="1"/>
  <c r="G539" i="1"/>
  <c r="J539" i="1" s="1"/>
  <c r="D541" i="1" l="1"/>
  <c r="G540" i="1"/>
  <c r="J540" i="1" l="1"/>
  <c r="H540" i="1"/>
  <c r="M541" i="1" s="1"/>
  <c r="G541" i="1" s="1"/>
  <c r="J541" i="1" l="1"/>
  <c r="H541" i="1"/>
  <c r="M542" i="1" s="1"/>
  <c r="D542" i="1"/>
  <c r="E542" i="1" s="1"/>
  <c r="F542" i="1" s="1"/>
  <c r="I542" i="1" l="1"/>
  <c r="H542" i="1"/>
  <c r="M543" i="1" s="1"/>
  <c r="D543" i="1"/>
  <c r="E543" i="1" s="1"/>
  <c r="F543" i="1" s="1"/>
  <c r="G542" i="1"/>
  <c r="J542" i="1" s="1"/>
  <c r="H543" i="1" l="1"/>
  <c r="M544" i="1" s="1"/>
  <c r="I543" i="1"/>
  <c r="D544" i="1"/>
  <c r="E544" i="1" s="1"/>
  <c r="F544" i="1" s="1"/>
  <c r="G543" i="1"/>
  <c r="J543" i="1" s="1"/>
  <c r="I544" i="1" l="1"/>
  <c r="H544" i="1"/>
  <c r="M545" i="1" s="1"/>
  <c r="D545" i="1"/>
  <c r="E545" i="1" s="1"/>
  <c r="F545" i="1" s="1"/>
  <c r="G544" i="1"/>
  <c r="J544" i="1" s="1"/>
  <c r="I545" i="1" l="1"/>
  <c r="H545" i="1"/>
  <c r="M546" i="1" s="1"/>
  <c r="D546" i="1"/>
  <c r="E546" i="1" s="1"/>
  <c r="F546" i="1" s="1"/>
  <c r="G545" i="1"/>
  <c r="J545" i="1" s="1"/>
  <c r="I547" i="1" l="1"/>
  <c r="I546" i="1"/>
  <c r="I548" i="1"/>
  <c r="H546" i="1"/>
  <c r="M547" i="1" s="1"/>
  <c r="D547" i="1"/>
  <c r="G546" i="1"/>
  <c r="J546" i="1" s="1"/>
  <c r="D548" i="1" l="1"/>
  <c r="G547" i="1"/>
  <c r="J547" i="1" l="1"/>
  <c r="H547" i="1"/>
  <c r="M548" i="1" s="1"/>
  <c r="D549" i="1" s="1"/>
  <c r="E549" i="1" s="1"/>
  <c r="F549" i="1" s="1"/>
  <c r="I549" i="1" l="1"/>
  <c r="G548" i="1"/>
  <c r="J548" i="1" l="1"/>
  <c r="L548" i="1"/>
  <c r="H548" i="1"/>
  <c r="M549" i="1" s="1"/>
  <c r="D550" i="1" l="1"/>
  <c r="E550" i="1" s="1"/>
  <c r="F550" i="1" s="1"/>
  <c r="G549" i="1"/>
  <c r="J549" i="1" l="1"/>
  <c r="H549" i="1"/>
  <c r="M550" i="1" s="1"/>
  <c r="I550" i="1"/>
  <c r="D551" i="1" l="1"/>
  <c r="E551" i="1" s="1"/>
  <c r="F551" i="1" s="1"/>
  <c r="G550" i="1"/>
  <c r="J550" i="1" l="1"/>
  <c r="H550" i="1"/>
  <c r="M551" i="1" s="1"/>
  <c r="I551" i="1"/>
  <c r="D552" i="1" l="1"/>
  <c r="E552" i="1" s="1"/>
  <c r="F552" i="1" s="1"/>
  <c r="G551" i="1"/>
  <c r="J551" i="1" l="1"/>
  <c r="H551" i="1"/>
  <c r="M552" i="1" s="1"/>
  <c r="I552" i="1"/>
  <c r="D553" i="1" l="1"/>
  <c r="E553" i="1" s="1"/>
  <c r="F553" i="1" s="1"/>
  <c r="G552" i="1"/>
  <c r="J552" i="1" l="1"/>
  <c r="H552" i="1"/>
  <c r="M553" i="1" s="1"/>
  <c r="I554" i="1"/>
  <c r="I553" i="1"/>
  <c r="I555" i="1"/>
  <c r="D554" i="1" l="1"/>
  <c r="G553" i="1"/>
  <c r="J553" i="1" l="1"/>
  <c r="H553" i="1"/>
  <c r="M554" i="1" s="1"/>
  <c r="D555" i="1" l="1"/>
  <c r="G554" i="1"/>
  <c r="J554" i="1" l="1"/>
  <c r="H554" i="1"/>
  <c r="M555" i="1" s="1"/>
  <c r="G555" i="1" s="1"/>
  <c r="J555" i="1" l="1"/>
  <c r="H555" i="1"/>
  <c r="M556" i="1" s="1"/>
  <c r="D556" i="1"/>
  <c r="E556" i="1" s="1"/>
  <c r="F556" i="1" s="1"/>
  <c r="H556" i="1" l="1"/>
  <c r="M557" i="1" s="1"/>
  <c r="I556" i="1"/>
  <c r="D557" i="1"/>
  <c r="E557" i="1" s="1"/>
  <c r="F557" i="1" s="1"/>
  <c r="G556" i="1"/>
  <c r="J556" i="1" s="1"/>
  <c r="I557" i="1" l="1"/>
  <c r="H557" i="1"/>
  <c r="M558" i="1" s="1"/>
  <c r="D558" i="1"/>
  <c r="E558" i="1" s="1"/>
  <c r="F558" i="1" s="1"/>
  <c r="G557" i="1"/>
  <c r="J557" i="1" s="1"/>
  <c r="I558" i="1" l="1"/>
  <c r="H558" i="1"/>
  <c r="M559" i="1" s="1"/>
  <c r="D559" i="1"/>
  <c r="E559" i="1" s="1"/>
  <c r="F559" i="1" s="1"/>
  <c r="G558" i="1"/>
  <c r="J558" i="1" s="1"/>
  <c r="H559" i="1" l="1"/>
  <c r="M560" i="1" s="1"/>
  <c r="I559" i="1"/>
  <c r="D560" i="1"/>
  <c r="E560" i="1" s="1"/>
  <c r="F560" i="1" s="1"/>
  <c r="G559" i="1"/>
  <c r="J559" i="1" s="1"/>
  <c r="I561" i="1" l="1"/>
  <c r="I560" i="1"/>
  <c r="H560" i="1"/>
  <c r="M561" i="1" s="1"/>
  <c r="I562" i="1"/>
  <c r="D561" i="1"/>
  <c r="G560" i="1"/>
  <c r="J560" i="1" s="1"/>
  <c r="D562" i="1" l="1"/>
  <c r="G561" i="1"/>
  <c r="J561" i="1" l="1"/>
  <c r="H561" i="1"/>
  <c r="M562" i="1" s="1"/>
  <c r="D563" i="1" s="1"/>
  <c r="E563" i="1" s="1"/>
  <c r="F563" i="1" s="1"/>
  <c r="I563" i="1" l="1"/>
  <c r="G562" i="1"/>
  <c r="J562" i="1" l="1"/>
  <c r="H562" i="1"/>
  <c r="M563" i="1" s="1"/>
  <c r="D564" i="1" l="1"/>
  <c r="E564" i="1" s="1"/>
  <c r="F564" i="1" s="1"/>
  <c r="G563" i="1"/>
  <c r="J563" i="1" l="1"/>
  <c r="H563" i="1"/>
  <c r="M564" i="1" s="1"/>
  <c r="I564" i="1"/>
  <c r="D565" i="1" l="1"/>
  <c r="E565" i="1" s="1"/>
  <c r="F565" i="1" s="1"/>
  <c r="G564" i="1"/>
  <c r="J564" i="1" l="1"/>
  <c r="H564" i="1"/>
  <c r="M565" i="1" s="1"/>
  <c r="I565" i="1"/>
  <c r="D566" i="1" l="1"/>
  <c r="E566" i="1" s="1"/>
  <c r="F566" i="1" s="1"/>
  <c r="G565" i="1"/>
  <c r="J565" i="1" l="1"/>
  <c r="H565" i="1"/>
  <c r="M566" i="1" s="1"/>
  <c r="I566" i="1"/>
  <c r="D567" i="1" l="1"/>
  <c r="E567" i="1" s="1"/>
  <c r="F567" i="1" s="1"/>
  <c r="G566" i="1"/>
  <c r="J566" i="1" l="1"/>
  <c r="H566" i="1"/>
  <c r="M567" i="1" s="1"/>
  <c r="I569" i="1"/>
  <c r="I568" i="1"/>
  <c r="I567" i="1"/>
  <c r="D568" i="1" l="1"/>
  <c r="G567" i="1"/>
  <c r="J567" i="1" l="1"/>
  <c r="H567" i="1"/>
  <c r="M568" i="1" s="1"/>
  <c r="D569" i="1" l="1"/>
  <c r="G568" i="1"/>
  <c r="J568" i="1" l="1"/>
  <c r="H568" i="1"/>
  <c r="M569" i="1" s="1"/>
  <c r="D570" i="1" s="1"/>
  <c r="E570" i="1" s="1"/>
  <c r="F570" i="1" s="1"/>
  <c r="I570" i="1" l="1"/>
  <c r="G569" i="1"/>
  <c r="J569" i="1" l="1"/>
  <c r="H569" i="1"/>
  <c r="M570" i="1" s="1"/>
  <c r="D571" i="1" l="1"/>
  <c r="E571" i="1" s="1"/>
  <c r="F571" i="1" s="1"/>
  <c r="G570" i="1"/>
  <c r="J570" i="1" l="1"/>
  <c r="H570" i="1"/>
  <c r="M571" i="1" s="1"/>
  <c r="I571" i="1"/>
  <c r="D572" i="1" l="1"/>
  <c r="E572" i="1" s="1"/>
  <c r="F572" i="1" s="1"/>
  <c r="G571" i="1"/>
  <c r="J571" i="1" l="1"/>
  <c r="H571" i="1"/>
  <c r="M572" i="1" s="1"/>
  <c r="I572" i="1"/>
  <c r="D573" i="1" l="1"/>
  <c r="E573" i="1" s="1"/>
  <c r="F573" i="1" s="1"/>
  <c r="G572" i="1"/>
  <c r="J572" i="1" l="1"/>
  <c r="H572" i="1"/>
  <c r="M573" i="1" s="1"/>
  <c r="I573" i="1"/>
  <c r="D574" i="1" l="1"/>
  <c r="E574" i="1" s="1"/>
  <c r="F574" i="1" s="1"/>
  <c r="G573" i="1"/>
  <c r="J573" i="1" l="1"/>
  <c r="H573" i="1"/>
  <c r="M574" i="1" s="1"/>
  <c r="I576" i="1"/>
  <c r="I574" i="1"/>
  <c r="I575" i="1"/>
  <c r="D575" i="1" l="1"/>
  <c r="G574" i="1"/>
  <c r="J574" i="1" l="1"/>
  <c r="H574" i="1"/>
  <c r="M575" i="1" s="1"/>
  <c r="D576" i="1" l="1"/>
  <c r="G575" i="1"/>
  <c r="J575" i="1" l="1"/>
  <c r="H575" i="1"/>
  <c r="M576" i="1" s="1"/>
  <c r="D577" i="1" s="1"/>
  <c r="E577" i="1" s="1"/>
  <c r="F577" i="1" s="1"/>
  <c r="I577" i="1" l="1"/>
  <c r="G576" i="1"/>
  <c r="J576" i="1" l="1"/>
  <c r="H576" i="1"/>
  <c r="M577" i="1" s="1"/>
  <c r="D578" i="1" l="1"/>
  <c r="E578" i="1" s="1"/>
  <c r="F578" i="1" s="1"/>
  <c r="G577" i="1"/>
  <c r="J577" i="1" l="1"/>
  <c r="H577" i="1"/>
  <c r="M578" i="1" s="1"/>
  <c r="I578" i="1"/>
  <c r="D579" i="1" l="1"/>
  <c r="E579" i="1" s="1"/>
  <c r="F579" i="1" s="1"/>
  <c r="G578" i="1"/>
  <c r="J578" i="1" l="1"/>
  <c r="H578" i="1"/>
  <c r="M579" i="1" s="1"/>
  <c r="I579" i="1"/>
  <c r="D580" i="1" l="1"/>
  <c r="E580" i="1" s="1"/>
  <c r="F580" i="1" s="1"/>
  <c r="G579" i="1"/>
  <c r="J579" i="1" l="1"/>
  <c r="H579" i="1"/>
  <c r="M580" i="1" s="1"/>
  <c r="L579" i="1"/>
  <c r="I580" i="1"/>
  <c r="D581" i="1" l="1"/>
  <c r="E581" i="1" s="1"/>
  <c r="F581" i="1" s="1"/>
  <c r="G580" i="1"/>
  <c r="J580" i="1" l="1"/>
  <c r="H580" i="1"/>
  <c r="M581" i="1" s="1"/>
  <c r="I582" i="1"/>
  <c r="I583" i="1"/>
  <c r="I581" i="1"/>
  <c r="D582" i="1" l="1"/>
  <c r="G581" i="1"/>
  <c r="J581" i="1" l="1"/>
  <c r="H581" i="1"/>
  <c r="M582" i="1" s="1"/>
  <c r="D583" i="1" l="1"/>
  <c r="G582" i="1"/>
  <c r="J582" i="1" l="1"/>
  <c r="H582" i="1"/>
  <c r="M583" i="1" s="1"/>
  <c r="D584" i="1" s="1"/>
  <c r="E584" i="1" s="1"/>
  <c r="F584" i="1" s="1"/>
  <c r="I584" i="1" l="1"/>
  <c r="G583" i="1"/>
  <c r="J583" i="1" l="1"/>
  <c r="H583" i="1"/>
  <c r="M584" i="1" s="1"/>
  <c r="D585" i="1" l="1"/>
  <c r="E585" i="1" s="1"/>
  <c r="F585" i="1" s="1"/>
  <c r="G584" i="1"/>
  <c r="J584" i="1" l="1"/>
  <c r="H584" i="1"/>
  <c r="M585" i="1" s="1"/>
  <c r="I585" i="1"/>
  <c r="D586" i="1" l="1"/>
  <c r="E586" i="1" s="1"/>
  <c r="F586" i="1" s="1"/>
  <c r="G585" i="1"/>
  <c r="J585" i="1" l="1"/>
  <c r="H585" i="1"/>
  <c r="M586" i="1" s="1"/>
  <c r="I586" i="1"/>
  <c r="D587" i="1" l="1"/>
  <c r="E587" i="1" s="1"/>
  <c r="F587" i="1" s="1"/>
  <c r="G586" i="1"/>
  <c r="J586" i="1" l="1"/>
  <c r="H586" i="1"/>
  <c r="M587" i="1" s="1"/>
  <c r="I587" i="1"/>
  <c r="D588" i="1" l="1"/>
  <c r="E588" i="1" s="1"/>
  <c r="F588" i="1" s="1"/>
  <c r="G587" i="1"/>
  <c r="J587" i="1" l="1"/>
  <c r="H587" i="1"/>
  <c r="M588" i="1" s="1"/>
  <c r="I589" i="1"/>
  <c r="I590" i="1"/>
  <c r="I588" i="1"/>
  <c r="D589" i="1" l="1"/>
  <c r="G588" i="1"/>
  <c r="J588" i="1" l="1"/>
  <c r="H588" i="1"/>
  <c r="M589" i="1" s="1"/>
  <c r="D590" i="1" l="1"/>
  <c r="G589" i="1"/>
  <c r="J589" i="1" l="1"/>
  <c r="H589" i="1"/>
  <c r="M590" i="1" s="1"/>
  <c r="G590" i="1" s="1"/>
  <c r="J590" i="1" l="1"/>
  <c r="H590" i="1"/>
  <c r="M591" i="1" s="1"/>
  <c r="D591" i="1"/>
  <c r="E591" i="1" s="1"/>
  <c r="F591" i="1" s="1"/>
  <c r="H591" i="1" l="1"/>
  <c r="M592" i="1" s="1"/>
  <c r="I591" i="1"/>
  <c r="D592" i="1"/>
  <c r="E592" i="1" s="1"/>
  <c r="F592" i="1" s="1"/>
  <c r="G591" i="1"/>
  <c r="J591" i="1" s="1"/>
  <c r="I592" i="1" l="1"/>
  <c r="H592" i="1"/>
  <c r="M593" i="1" s="1"/>
  <c r="D593" i="1"/>
  <c r="E593" i="1" s="1"/>
  <c r="F593" i="1" s="1"/>
  <c r="G592" i="1"/>
  <c r="J592" i="1" s="1"/>
  <c r="H593" i="1" l="1"/>
  <c r="M594" i="1" s="1"/>
  <c r="I593" i="1"/>
  <c r="D594" i="1"/>
  <c r="E594" i="1" s="1"/>
  <c r="F594" i="1" s="1"/>
  <c r="G593" i="1"/>
  <c r="J593" i="1" s="1"/>
  <c r="I594" i="1" l="1"/>
  <c r="H594" i="1"/>
  <c r="M595" i="1" s="1"/>
  <c r="D595" i="1"/>
  <c r="E595" i="1" s="1"/>
  <c r="F595" i="1" s="1"/>
  <c r="G594" i="1"/>
  <c r="J594" i="1" s="1"/>
  <c r="I596" i="1" l="1"/>
  <c r="H595" i="1"/>
  <c r="M596" i="1" s="1"/>
  <c r="I597" i="1"/>
  <c r="I595" i="1"/>
  <c r="D596" i="1"/>
  <c r="G595" i="1"/>
  <c r="J595" i="1" s="1"/>
  <c r="D597" i="1" l="1"/>
  <c r="G596" i="1"/>
  <c r="J596" i="1" l="1"/>
  <c r="H596" i="1"/>
  <c r="M597" i="1" s="1"/>
  <c r="G597" i="1" s="1"/>
  <c r="J597" i="1" l="1"/>
  <c r="H597" i="1"/>
  <c r="M598" i="1" s="1"/>
  <c r="D598" i="1"/>
  <c r="E598" i="1" s="1"/>
  <c r="F598" i="1" s="1"/>
  <c r="H598" i="1" l="1"/>
  <c r="M599" i="1" s="1"/>
  <c r="I598" i="1"/>
  <c r="D599" i="1"/>
  <c r="E599" i="1" s="1"/>
  <c r="F599" i="1" s="1"/>
  <c r="G598" i="1"/>
  <c r="J598" i="1" s="1"/>
  <c r="H599" i="1" l="1"/>
  <c r="M600" i="1" s="1"/>
  <c r="I599" i="1"/>
  <c r="D600" i="1"/>
  <c r="E600" i="1" s="1"/>
  <c r="F600" i="1" s="1"/>
  <c r="G599" i="1"/>
  <c r="J599" i="1" s="1"/>
  <c r="H600" i="1" l="1"/>
  <c r="M601" i="1" s="1"/>
  <c r="I600" i="1"/>
  <c r="D601" i="1"/>
  <c r="E601" i="1" s="1"/>
  <c r="F601" i="1" s="1"/>
  <c r="G600" i="1"/>
  <c r="J600" i="1" s="1"/>
  <c r="H601" i="1" l="1"/>
  <c r="M602" i="1" s="1"/>
  <c r="I601" i="1"/>
  <c r="D602" i="1"/>
  <c r="E602" i="1" s="1"/>
  <c r="F602" i="1" s="1"/>
  <c r="G601" i="1"/>
  <c r="J601" i="1" s="1"/>
  <c r="H602" i="1" l="1"/>
  <c r="M603" i="1" s="1"/>
  <c r="I604" i="1"/>
  <c r="I602" i="1"/>
  <c r="I603" i="1"/>
  <c r="D603" i="1"/>
  <c r="G602" i="1"/>
  <c r="J602" i="1" s="1"/>
  <c r="D604" i="1" l="1"/>
  <c r="G603" i="1"/>
  <c r="J603" i="1" l="1"/>
  <c r="H603" i="1"/>
  <c r="M604" i="1" s="1"/>
  <c r="G604" i="1" s="1"/>
  <c r="J604" i="1" l="1"/>
  <c r="H604" i="1"/>
  <c r="M605" i="1" s="1"/>
  <c r="D605" i="1"/>
  <c r="E605" i="1" s="1"/>
  <c r="F605" i="1" s="1"/>
  <c r="H605" i="1" l="1"/>
  <c r="M606" i="1" s="1"/>
  <c r="I605" i="1"/>
  <c r="D606" i="1"/>
  <c r="E606" i="1" s="1"/>
  <c r="F606" i="1" s="1"/>
  <c r="G605" i="1"/>
  <c r="J605" i="1" s="1"/>
  <c r="I606" i="1" l="1"/>
  <c r="H606" i="1"/>
  <c r="M607" i="1" s="1"/>
  <c r="D607" i="1"/>
  <c r="E607" i="1" s="1"/>
  <c r="F607" i="1" s="1"/>
  <c r="G606" i="1"/>
  <c r="J606" i="1" s="1"/>
  <c r="H607" i="1" l="1"/>
  <c r="M608" i="1" s="1"/>
  <c r="I607" i="1"/>
  <c r="D608" i="1"/>
  <c r="E608" i="1" s="1"/>
  <c r="F608" i="1" s="1"/>
  <c r="G607" i="1"/>
  <c r="J607" i="1" s="1"/>
  <c r="I608" i="1" l="1"/>
  <c r="H608" i="1"/>
  <c r="M609" i="1" s="1"/>
  <c r="D609" i="1"/>
  <c r="E609" i="1" s="1"/>
  <c r="F609" i="1" s="1"/>
  <c r="G608" i="1"/>
  <c r="J608" i="1" s="1"/>
  <c r="I610" i="1" l="1"/>
  <c r="I609" i="1"/>
  <c r="H609" i="1"/>
  <c r="M610" i="1" s="1"/>
  <c r="I611" i="1"/>
  <c r="D610" i="1"/>
  <c r="G609" i="1"/>
  <c r="J609" i="1" s="1"/>
  <c r="D611" i="1" l="1"/>
  <c r="G610" i="1"/>
  <c r="J610" i="1" l="1"/>
  <c r="L610" i="1"/>
  <c r="H610" i="1"/>
  <c r="M611" i="1" s="1"/>
  <c r="G611" i="1" s="1"/>
  <c r="J611" i="1" l="1"/>
  <c r="H611" i="1"/>
  <c r="M612" i="1" s="1"/>
  <c r="D612" i="1"/>
  <c r="E612" i="1" s="1"/>
  <c r="F612" i="1" s="1"/>
  <c r="H612" i="1" l="1"/>
  <c r="M613" i="1" s="1"/>
  <c r="I612" i="1"/>
  <c r="D613" i="1"/>
  <c r="E613" i="1" s="1"/>
  <c r="F613" i="1" s="1"/>
  <c r="G612" i="1"/>
  <c r="J612" i="1" s="1"/>
  <c r="I613" i="1" l="1"/>
  <c r="H613" i="1"/>
  <c r="M614" i="1" s="1"/>
  <c r="D614" i="1"/>
  <c r="E614" i="1" s="1"/>
  <c r="F614" i="1" s="1"/>
  <c r="G613" i="1"/>
  <c r="J613" i="1" s="1"/>
  <c r="I614" i="1" l="1"/>
  <c r="H614" i="1"/>
  <c r="M615" i="1" s="1"/>
  <c r="D615" i="1"/>
  <c r="E615" i="1" s="1"/>
  <c r="F615" i="1" s="1"/>
  <c r="G614" i="1"/>
  <c r="J614" i="1" s="1"/>
  <c r="H615" i="1" l="1"/>
  <c r="M616" i="1" s="1"/>
  <c r="I615" i="1"/>
  <c r="D616" i="1"/>
  <c r="E616" i="1" s="1"/>
  <c r="F616" i="1" s="1"/>
  <c r="G615" i="1"/>
  <c r="J615" i="1" s="1"/>
  <c r="I618" i="1" l="1"/>
  <c r="I617" i="1"/>
  <c r="H616" i="1"/>
  <c r="M617" i="1" s="1"/>
  <c r="I616" i="1"/>
  <c r="D617" i="1"/>
  <c r="G616" i="1"/>
  <c r="J616" i="1" s="1"/>
  <c r="D618" i="1" l="1"/>
  <c r="G617" i="1"/>
  <c r="J617" i="1" l="1"/>
  <c r="H617" i="1"/>
  <c r="M618" i="1" s="1"/>
  <c r="G618" i="1" s="1"/>
  <c r="J618" i="1" l="1"/>
  <c r="H618" i="1"/>
  <c r="M619" i="1" s="1"/>
  <c r="D619" i="1"/>
  <c r="E619" i="1" s="1"/>
  <c r="F619" i="1" s="1"/>
  <c r="H619" i="1" l="1"/>
  <c r="M620" i="1" s="1"/>
  <c r="I619" i="1"/>
  <c r="D620" i="1"/>
  <c r="E620" i="1" s="1"/>
  <c r="F620" i="1" s="1"/>
  <c r="G619" i="1"/>
  <c r="J619" i="1" s="1"/>
  <c r="H620" i="1" l="1"/>
  <c r="M621" i="1" s="1"/>
  <c r="I620" i="1"/>
  <c r="D621" i="1"/>
  <c r="E621" i="1" s="1"/>
  <c r="F621" i="1" s="1"/>
  <c r="G620" i="1"/>
  <c r="J620" i="1" s="1"/>
  <c r="I621" i="1" l="1"/>
  <c r="H621" i="1"/>
  <c r="M622" i="1" s="1"/>
  <c r="D622" i="1"/>
  <c r="E622" i="1" s="1"/>
  <c r="F622" i="1" s="1"/>
  <c r="G621" i="1"/>
  <c r="J621" i="1" s="1"/>
  <c r="H622" i="1" l="1"/>
  <c r="M623" i="1" s="1"/>
  <c r="I622" i="1"/>
  <c r="D623" i="1"/>
  <c r="E623" i="1" s="1"/>
  <c r="F623" i="1" s="1"/>
  <c r="G622" i="1"/>
  <c r="J622" i="1" s="1"/>
  <c r="I625" i="1" l="1"/>
  <c r="I624" i="1"/>
  <c r="H623" i="1"/>
  <c r="M624" i="1" s="1"/>
  <c r="I623" i="1"/>
  <c r="D624" i="1"/>
  <c r="G623" i="1"/>
  <c r="J623" i="1" s="1"/>
  <c r="D625" i="1" l="1"/>
  <c r="G624" i="1"/>
  <c r="J624" i="1" l="1"/>
  <c r="H624" i="1"/>
  <c r="M625" i="1" s="1"/>
  <c r="G625" i="1" s="1"/>
  <c r="J625" i="1" l="1"/>
  <c r="H625" i="1"/>
  <c r="M626" i="1" s="1"/>
  <c r="D626" i="1"/>
  <c r="E626" i="1" s="1"/>
  <c r="F626" i="1" s="1"/>
  <c r="H626" i="1" l="1"/>
  <c r="M627" i="1" s="1"/>
  <c r="I626" i="1"/>
  <c r="D627" i="1"/>
  <c r="E627" i="1" s="1"/>
  <c r="F627" i="1" s="1"/>
  <c r="G626" i="1"/>
  <c r="J626" i="1" s="1"/>
  <c r="H627" i="1" l="1"/>
  <c r="M628" i="1" s="1"/>
  <c r="I627" i="1"/>
  <c r="D628" i="1"/>
  <c r="E628" i="1" s="1"/>
  <c r="F628" i="1" s="1"/>
  <c r="G627" i="1"/>
  <c r="J627" i="1" s="1"/>
  <c r="I628" i="1" l="1"/>
  <c r="H628" i="1"/>
  <c r="M629" i="1" s="1"/>
  <c r="D629" i="1"/>
  <c r="E629" i="1" s="1"/>
  <c r="F629" i="1" s="1"/>
  <c r="G628" i="1"/>
  <c r="J628" i="1" s="1"/>
  <c r="I629" i="1" l="1"/>
  <c r="H629" i="1"/>
  <c r="M630" i="1" s="1"/>
  <c r="D630" i="1"/>
  <c r="E630" i="1" s="1"/>
  <c r="F630" i="1" s="1"/>
  <c r="G629" i="1"/>
  <c r="J629" i="1" s="1"/>
  <c r="I631" i="1" l="1"/>
  <c r="I632" i="1"/>
  <c r="H630" i="1"/>
  <c r="M631" i="1" s="1"/>
  <c r="I630" i="1"/>
  <c r="D631" i="1"/>
  <c r="G630" i="1"/>
  <c r="J630" i="1" s="1"/>
  <c r="D632" i="1" l="1"/>
  <c r="G631" i="1"/>
  <c r="J631" i="1" l="1"/>
  <c r="H631" i="1"/>
  <c r="M632" i="1" s="1"/>
  <c r="G632" i="1" s="1"/>
  <c r="J632" i="1" l="1"/>
  <c r="H632" i="1"/>
  <c r="M633" i="1" s="1"/>
  <c r="D633" i="1"/>
  <c r="E633" i="1" s="1"/>
  <c r="F633" i="1" s="1"/>
  <c r="I633" i="1" l="1"/>
  <c r="H633" i="1"/>
  <c r="M634" i="1" s="1"/>
  <c r="D634" i="1"/>
  <c r="E634" i="1" s="1"/>
  <c r="F634" i="1" s="1"/>
  <c r="G633" i="1"/>
  <c r="J633" i="1" s="1"/>
  <c r="H634" i="1" l="1"/>
  <c r="M635" i="1" s="1"/>
  <c r="I634" i="1"/>
  <c r="D635" i="1"/>
  <c r="E635" i="1" s="1"/>
  <c r="F635" i="1" s="1"/>
  <c r="G634" i="1"/>
  <c r="J634" i="1" s="1"/>
  <c r="I635" i="1" l="1"/>
  <c r="H635" i="1"/>
  <c r="M636" i="1" s="1"/>
  <c r="D636" i="1"/>
  <c r="E636" i="1" s="1"/>
  <c r="F636" i="1" s="1"/>
  <c r="G635" i="1"/>
  <c r="J635" i="1" s="1"/>
  <c r="I636" i="1" l="1"/>
  <c r="H636" i="1"/>
  <c r="M637" i="1" s="1"/>
  <c r="D637" i="1"/>
  <c r="E637" i="1" s="1"/>
  <c r="F637" i="1" s="1"/>
  <c r="G636" i="1"/>
  <c r="J636" i="1" s="1"/>
  <c r="I637" i="1" l="1"/>
  <c r="H637" i="1"/>
  <c r="M638" i="1" s="1"/>
  <c r="I638" i="1"/>
  <c r="I639" i="1"/>
  <c r="D638" i="1"/>
  <c r="G637" i="1"/>
  <c r="J637" i="1" s="1"/>
  <c r="D639" i="1" l="1"/>
  <c r="G638" i="1"/>
  <c r="J638" i="1" l="1"/>
  <c r="H638" i="1"/>
  <c r="M639" i="1" s="1"/>
  <c r="G639" i="1" s="1"/>
  <c r="J639" i="1" l="1"/>
  <c r="H639" i="1"/>
  <c r="M640" i="1" s="1"/>
  <c r="D640" i="1"/>
  <c r="E640" i="1" s="1"/>
  <c r="F640" i="1" s="1"/>
  <c r="L640" i="1" l="1"/>
  <c r="H640" i="1"/>
  <c r="M641" i="1" s="1"/>
  <c r="I640" i="1"/>
  <c r="D641" i="1"/>
  <c r="E641" i="1" s="1"/>
  <c r="F641" i="1" s="1"/>
  <c r="G640" i="1"/>
  <c r="J640" i="1" s="1"/>
  <c r="I641" i="1" l="1"/>
  <c r="H641" i="1"/>
  <c r="M642" i="1" s="1"/>
  <c r="D642" i="1"/>
  <c r="E642" i="1" s="1"/>
  <c r="F642" i="1" s="1"/>
  <c r="G641" i="1"/>
  <c r="J641" i="1" s="1"/>
  <c r="H642" i="1" l="1"/>
  <c r="M643" i="1" s="1"/>
  <c r="I642" i="1"/>
  <c r="D643" i="1"/>
  <c r="E643" i="1" s="1"/>
  <c r="F643" i="1" s="1"/>
  <c r="G642" i="1"/>
  <c r="J642" i="1" s="1"/>
  <c r="I643" i="1" l="1"/>
  <c r="H643" i="1"/>
  <c r="M644" i="1" s="1"/>
  <c r="D644" i="1"/>
  <c r="E644" i="1" s="1"/>
  <c r="F644" i="1" s="1"/>
  <c r="G643" i="1"/>
  <c r="J643" i="1" s="1"/>
  <c r="I645" i="1" l="1"/>
  <c r="H644" i="1"/>
  <c r="M645" i="1" s="1"/>
  <c r="I644" i="1"/>
  <c r="I646" i="1"/>
  <c r="D645" i="1"/>
  <c r="G644" i="1"/>
  <c r="J644" i="1" s="1"/>
  <c r="D646" i="1" l="1"/>
  <c r="G645" i="1"/>
  <c r="J645" i="1" l="1"/>
  <c r="H645" i="1"/>
  <c r="M646" i="1" s="1"/>
  <c r="G646" i="1" s="1"/>
  <c r="J646" i="1" l="1"/>
  <c r="H646" i="1"/>
  <c r="M647" i="1" s="1"/>
  <c r="D647" i="1"/>
  <c r="E647" i="1" s="1"/>
  <c r="F647" i="1" s="1"/>
  <c r="H647" i="1" l="1"/>
  <c r="M648" i="1" s="1"/>
  <c r="I647" i="1"/>
  <c r="D648" i="1"/>
  <c r="E648" i="1" s="1"/>
  <c r="F648" i="1" s="1"/>
  <c r="G647" i="1"/>
  <c r="J647" i="1" s="1"/>
  <c r="I648" i="1" l="1"/>
  <c r="H648" i="1"/>
  <c r="M649" i="1" s="1"/>
  <c r="D649" i="1"/>
  <c r="E649" i="1" s="1"/>
  <c r="F649" i="1" s="1"/>
  <c r="G648" i="1"/>
  <c r="J648" i="1" s="1"/>
  <c r="I649" i="1" l="1"/>
  <c r="H649" i="1"/>
  <c r="M650" i="1" s="1"/>
  <c r="D650" i="1"/>
  <c r="E650" i="1" s="1"/>
  <c r="F650" i="1" s="1"/>
  <c r="G649" i="1"/>
  <c r="J649" i="1" s="1"/>
  <c r="H650" i="1" l="1"/>
  <c r="M651" i="1" s="1"/>
  <c r="I650" i="1"/>
  <c r="D651" i="1"/>
  <c r="E651" i="1" s="1"/>
  <c r="F651" i="1" s="1"/>
  <c r="G650" i="1"/>
  <c r="J650" i="1" s="1"/>
  <c r="H651" i="1" l="1"/>
  <c r="M652" i="1" s="1"/>
  <c r="I652" i="1"/>
  <c r="I653" i="1"/>
  <c r="I651" i="1"/>
  <c r="D652" i="1"/>
  <c r="G651" i="1"/>
  <c r="J651" i="1" s="1"/>
  <c r="D653" i="1" l="1"/>
  <c r="G652" i="1"/>
  <c r="J652" i="1" l="1"/>
  <c r="H652" i="1"/>
  <c r="M653" i="1" s="1"/>
  <c r="G653" i="1" s="1"/>
  <c r="J653" i="1" l="1"/>
  <c r="H653" i="1"/>
  <c r="M654" i="1" s="1"/>
  <c r="D654" i="1"/>
  <c r="E654" i="1" s="1"/>
  <c r="F654" i="1" s="1"/>
  <c r="I654" i="1" l="1"/>
  <c r="H654" i="1"/>
  <c r="M655" i="1" s="1"/>
  <c r="D655" i="1"/>
  <c r="E655" i="1" s="1"/>
  <c r="F655" i="1" s="1"/>
  <c r="G654" i="1"/>
  <c r="J654" i="1" s="1"/>
  <c r="I655" i="1" l="1"/>
  <c r="H655" i="1"/>
  <c r="M656" i="1" s="1"/>
  <c r="D656" i="1"/>
  <c r="E656" i="1" s="1"/>
  <c r="F656" i="1" s="1"/>
  <c r="G655" i="1"/>
  <c r="J655" i="1" s="1"/>
  <c r="H656" i="1" l="1"/>
  <c r="M657" i="1" s="1"/>
  <c r="I656" i="1"/>
  <c r="D657" i="1"/>
  <c r="E657" i="1" s="1"/>
  <c r="F657" i="1" s="1"/>
  <c r="G656" i="1"/>
  <c r="J656" i="1" s="1"/>
  <c r="H657" i="1" l="1"/>
  <c r="M658" i="1" s="1"/>
  <c r="I657" i="1"/>
  <c r="D658" i="1"/>
  <c r="E658" i="1" s="1"/>
  <c r="F658" i="1" s="1"/>
  <c r="G657" i="1"/>
  <c r="J657" i="1" s="1"/>
  <c r="H658" i="1" l="1"/>
  <c r="M659" i="1" s="1"/>
  <c r="I658" i="1"/>
  <c r="I660" i="1"/>
  <c r="I659" i="1"/>
  <c r="D659" i="1"/>
  <c r="G658" i="1"/>
  <c r="J658" i="1" s="1"/>
  <c r="D660" i="1" l="1"/>
  <c r="G659" i="1"/>
  <c r="J659" i="1" l="1"/>
  <c r="H659" i="1"/>
  <c r="M660" i="1" s="1"/>
  <c r="G660" i="1" s="1"/>
  <c r="J660" i="1" l="1"/>
  <c r="H660" i="1"/>
  <c r="M661" i="1" s="1"/>
  <c r="D661" i="1"/>
  <c r="E661" i="1" s="1"/>
  <c r="F661" i="1" s="1"/>
  <c r="I661" i="1" l="1"/>
  <c r="H661" i="1"/>
  <c r="M662" i="1" s="1"/>
  <c r="D662" i="1"/>
  <c r="E662" i="1" s="1"/>
  <c r="F662" i="1" s="1"/>
  <c r="G661" i="1"/>
  <c r="J661" i="1" s="1"/>
  <c r="I662" i="1" l="1"/>
  <c r="H662" i="1"/>
  <c r="M663" i="1" s="1"/>
  <c r="D663" i="1"/>
  <c r="E663" i="1" s="1"/>
  <c r="F663" i="1" s="1"/>
  <c r="G662" i="1"/>
  <c r="J662" i="1" s="1"/>
  <c r="H663" i="1" l="1"/>
  <c r="M664" i="1" s="1"/>
  <c r="I663" i="1"/>
  <c r="D664" i="1"/>
  <c r="E664" i="1" s="1"/>
  <c r="F664" i="1" s="1"/>
  <c r="G663" i="1"/>
  <c r="J663" i="1" s="1"/>
  <c r="H664" i="1" l="1"/>
  <c r="M665" i="1" s="1"/>
  <c r="I664" i="1"/>
  <c r="D665" i="1"/>
  <c r="E665" i="1" s="1"/>
  <c r="F665" i="1" s="1"/>
  <c r="G664" i="1"/>
  <c r="J664" i="1" s="1"/>
  <c r="I665" i="1" l="1"/>
  <c r="I666" i="1"/>
  <c r="I667" i="1"/>
  <c r="H665" i="1"/>
  <c r="M666" i="1" s="1"/>
  <c r="D666" i="1"/>
  <c r="G665" i="1"/>
  <c r="J665" i="1" s="1"/>
  <c r="D667" i="1" l="1"/>
  <c r="G666" i="1"/>
  <c r="J666" i="1" l="1"/>
  <c r="H666" i="1"/>
  <c r="M667" i="1" s="1"/>
  <c r="G667" i="1" s="1"/>
  <c r="J667" i="1" l="1"/>
  <c r="H667" i="1"/>
  <c r="M668" i="1" s="1"/>
  <c r="D668" i="1"/>
  <c r="E668" i="1" s="1"/>
  <c r="F668" i="1" s="1"/>
  <c r="I668" i="1" l="1"/>
  <c r="H668" i="1"/>
  <c r="M669" i="1" s="1"/>
  <c r="D669" i="1"/>
  <c r="E669" i="1" s="1"/>
  <c r="F669" i="1" s="1"/>
  <c r="G668" i="1"/>
  <c r="J668" i="1" s="1"/>
  <c r="H669" i="1" l="1"/>
  <c r="M670" i="1" s="1"/>
  <c r="I669" i="1"/>
  <c r="D670" i="1"/>
  <c r="E670" i="1" s="1"/>
  <c r="F670" i="1" s="1"/>
  <c r="G669" i="1"/>
  <c r="J669" i="1" s="1"/>
  <c r="I670" i="1" l="1"/>
  <c r="H670" i="1"/>
  <c r="M671" i="1" s="1"/>
  <c r="D671" i="1"/>
  <c r="E671" i="1" s="1"/>
  <c r="F671" i="1" s="1"/>
  <c r="G670" i="1"/>
  <c r="J670" i="1" s="1"/>
  <c r="L671" i="1" l="1"/>
  <c r="I671" i="1"/>
  <c r="H671" i="1"/>
  <c r="M672" i="1" s="1"/>
  <c r="D672" i="1"/>
  <c r="E672" i="1" s="1"/>
  <c r="F672" i="1" s="1"/>
  <c r="G671" i="1"/>
  <c r="J671" i="1" s="1"/>
  <c r="I672" i="1" l="1"/>
  <c r="I673" i="1"/>
  <c r="I674" i="1"/>
  <c r="H672" i="1"/>
  <c r="M673" i="1" s="1"/>
  <c r="D673" i="1"/>
  <c r="G672" i="1"/>
  <c r="J672" i="1" s="1"/>
  <c r="D674" i="1" l="1"/>
  <c r="G673" i="1"/>
  <c r="J673" i="1" l="1"/>
  <c r="H673" i="1"/>
  <c r="M674" i="1" s="1"/>
  <c r="G674" i="1" s="1"/>
  <c r="J674" i="1" l="1"/>
  <c r="H674" i="1"/>
  <c r="M675" i="1" s="1"/>
  <c r="D675" i="1"/>
  <c r="E675" i="1" s="1"/>
  <c r="F675" i="1" s="1"/>
  <c r="I675" i="1" l="1"/>
  <c r="H675" i="1"/>
  <c r="M676" i="1" s="1"/>
  <c r="D676" i="1"/>
  <c r="E676" i="1" s="1"/>
  <c r="F676" i="1" s="1"/>
  <c r="G675" i="1"/>
  <c r="J675" i="1" s="1"/>
  <c r="H676" i="1" l="1"/>
  <c r="M677" i="1" s="1"/>
  <c r="I676" i="1"/>
  <c r="D677" i="1"/>
  <c r="E677" i="1" s="1"/>
  <c r="F677" i="1" s="1"/>
  <c r="G676" i="1"/>
  <c r="J676" i="1" s="1"/>
  <c r="H677" i="1" l="1"/>
  <c r="M678" i="1" s="1"/>
  <c r="I677" i="1"/>
  <c r="D678" i="1"/>
  <c r="E678" i="1" s="1"/>
  <c r="F678" i="1" s="1"/>
  <c r="G677" i="1"/>
  <c r="J677" i="1" s="1"/>
  <c r="I678" i="1" l="1"/>
  <c r="H678" i="1"/>
  <c r="M679" i="1" s="1"/>
  <c r="D679" i="1"/>
  <c r="E679" i="1" s="1"/>
  <c r="F679" i="1" s="1"/>
  <c r="G678" i="1"/>
  <c r="J678" i="1" s="1"/>
  <c r="H679" i="1" l="1"/>
  <c r="M680" i="1" s="1"/>
  <c r="I680" i="1"/>
  <c r="I679" i="1"/>
  <c r="I681" i="1"/>
  <c r="D680" i="1"/>
  <c r="G679" i="1"/>
  <c r="J679" i="1" s="1"/>
  <c r="D681" i="1" l="1"/>
  <c r="G680" i="1"/>
  <c r="J680" i="1" l="1"/>
  <c r="H680" i="1"/>
  <c r="M681" i="1" s="1"/>
  <c r="G681" i="1" s="1"/>
  <c r="J681" i="1" l="1"/>
  <c r="H681" i="1"/>
  <c r="M682" i="1" s="1"/>
  <c r="D682" i="1"/>
  <c r="E682" i="1" s="1"/>
  <c r="F682" i="1" s="1"/>
  <c r="H682" i="1" l="1"/>
  <c r="M683" i="1" s="1"/>
  <c r="I682" i="1"/>
  <c r="D683" i="1"/>
  <c r="E683" i="1" s="1"/>
  <c r="F683" i="1" s="1"/>
  <c r="G682" i="1"/>
  <c r="J682" i="1" s="1"/>
  <c r="I683" i="1" l="1"/>
  <c r="H683" i="1"/>
  <c r="M684" i="1" s="1"/>
  <c r="D684" i="1"/>
  <c r="E684" i="1" s="1"/>
  <c r="F684" i="1" s="1"/>
  <c r="G683" i="1"/>
  <c r="J683" i="1" s="1"/>
  <c r="I684" i="1" l="1"/>
  <c r="H684" i="1"/>
  <c r="M685" i="1" s="1"/>
  <c r="D685" i="1"/>
  <c r="E685" i="1" s="1"/>
  <c r="F685" i="1" s="1"/>
  <c r="G684" i="1"/>
  <c r="J684" i="1" s="1"/>
  <c r="H685" i="1" l="1"/>
  <c r="M686" i="1" s="1"/>
  <c r="I685" i="1"/>
  <c r="D686" i="1"/>
  <c r="E686" i="1" s="1"/>
  <c r="F686" i="1" s="1"/>
  <c r="G685" i="1"/>
  <c r="J685" i="1" s="1"/>
  <c r="I686" i="1" l="1"/>
  <c r="H686" i="1"/>
  <c r="M687" i="1" s="1"/>
  <c r="I688" i="1"/>
  <c r="I687" i="1"/>
  <c r="D687" i="1"/>
  <c r="G686" i="1"/>
  <c r="J686" i="1" s="1"/>
  <c r="D688" i="1" l="1"/>
  <c r="G687" i="1"/>
  <c r="J687" i="1" l="1"/>
  <c r="H687" i="1"/>
  <c r="M688" i="1" s="1"/>
  <c r="G688" i="1" s="1"/>
  <c r="J688" i="1" l="1"/>
  <c r="H688" i="1"/>
  <c r="M689" i="1" s="1"/>
  <c r="D689" i="1"/>
  <c r="E689" i="1" s="1"/>
  <c r="F689" i="1" s="1"/>
  <c r="H689" i="1" l="1"/>
  <c r="M690" i="1" s="1"/>
  <c r="I689" i="1"/>
  <c r="D690" i="1"/>
  <c r="E690" i="1" s="1"/>
  <c r="F690" i="1" s="1"/>
  <c r="G689" i="1"/>
  <c r="J689" i="1" s="1"/>
  <c r="H690" i="1" l="1"/>
  <c r="M691" i="1" s="1"/>
  <c r="I690" i="1"/>
  <c r="D691" i="1"/>
  <c r="E691" i="1" s="1"/>
  <c r="F691" i="1" s="1"/>
  <c r="G690" i="1"/>
  <c r="J690" i="1" s="1"/>
  <c r="H691" i="1" l="1"/>
  <c r="M692" i="1" s="1"/>
  <c r="I691" i="1"/>
  <c r="D692" i="1"/>
  <c r="E692" i="1" s="1"/>
  <c r="F692" i="1" s="1"/>
  <c r="G691" i="1"/>
  <c r="J691" i="1" s="1"/>
  <c r="I692" i="1" l="1"/>
  <c r="H692" i="1"/>
  <c r="M693" i="1" s="1"/>
  <c r="D693" i="1"/>
  <c r="E693" i="1" s="1"/>
  <c r="F693" i="1" s="1"/>
  <c r="G692" i="1"/>
  <c r="J692" i="1" s="1"/>
  <c r="I693" i="1" l="1"/>
  <c r="H693" i="1"/>
  <c r="M694" i="1" s="1"/>
  <c r="I694" i="1"/>
  <c r="I695" i="1"/>
  <c r="D694" i="1"/>
  <c r="G693" i="1"/>
  <c r="J693" i="1" s="1"/>
  <c r="D695" i="1" l="1"/>
  <c r="G694" i="1"/>
  <c r="J694" i="1" l="1"/>
  <c r="H694" i="1"/>
  <c r="M695" i="1" s="1"/>
  <c r="G695" i="1" s="1"/>
  <c r="J695" i="1" l="1"/>
  <c r="H695" i="1"/>
  <c r="M696" i="1" s="1"/>
  <c r="D696" i="1"/>
  <c r="E696" i="1" s="1"/>
  <c r="F696" i="1" s="1"/>
  <c r="H696" i="1" l="1"/>
  <c r="M697" i="1" s="1"/>
  <c r="I696" i="1"/>
  <c r="D697" i="1"/>
  <c r="E697" i="1" s="1"/>
  <c r="F697" i="1" s="1"/>
  <c r="G696" i="1"/>
  <c r="J696" i="1" s="1"/>
  <c r="H697" i="1" l="1"/>
  <c r="M698" i="1" s="1"/>
  <c r="I697" i="1"/>
  <c r="D698" i="1"/>
  <c r="E698" i="1" s="1"/>
  <c r="F698" i="1" s="1"/>
  <c r="G697" i="1"/>
  <c r="J697" i="1" s="1"/>
  <c r="H698" i="1" l="1"/>
  <c r="M699" i="1" s="1"/>
  <c r="I698" i="1"/>
  <c r="D699" i="1"/>
  <c r="E699" i="1" s="1"/>
  <c r="F699" i="1" s="1"/>
  <c r="G698" i="1"/>
  <c r="J698" i="1" s="1"/>
  <c r="H699" i="1" l="1"/>
  <c r="M700" i="1" s="1"/>
  <c r="I699" i="1"/>
  <c r="D700" i="1"/>
  <c r="E700" i="1" s="1"/>
  <c r="F700" i="1" s="1"/>
  <c r="G699" i="1"/>
  <c r="J699" i="1" s="1"/>
  <c r="I700" i="1" l="1"/>
  <c r="I702" i="1"/>
  <c r="I701" i="1"/>
  <c r="H700" i="1"/>
  <c r="M701" i="1" s="1"/>
  <c r="D701" i="1"/>
  <c r="G700" i="1"/>
  <c r="J700" i="1" s="1"/>
  <c r="D702" i="1" l="1"/>
  <c r="G701" i="1"/>
  <c r="J701" i="1" l="1"/>
  <c r="H701" i="1"/>
  <c r="M702" i="1" s="1"/>
  <c r="G702" i="1" s="1"/>
  <c r="L701" i="1"/>
  <c r="J702" i="1" l="1"/>
  <c r="H702" i="1"/>
  <c r="M703" i="1" s="1"/>
  <c r="D703" i="1"/>
  <c r="E703" i="1" s="1"/>
  <c r="F703" i="1" s="1"/>
  <c r="I703" i="1" l="1"/>
  <c r="H703" i="1"/>
  <c r="M704" i="1" s="1"/>
  <c r="D704" i="1"/>
  <c r="E704" i="1" s="1"/>
  <c r="F704" i="1" s="1"/>
  <c r="G703" i="1"/>
  <c r="J703" i="1" s="1"/>
  <c r="I704" i="1" l="1"/>
  <c r="H704" i="1"/>
  <c r="M705" i="1" s="1"/>
  <c r="D705" i="1"/>
  <c r="E705" i="1" s="1"/>
  <c r="F705" i="1" s="1"/>
  <c r="G704" i="1"/>
  <c r="J704" i="1" s="1"/>
  <c r="I705" i="1" l="1"/>
  <c r="H705" i="1"/>
  <c r="M706" i="1" s="1"/>
  <c r="D706" i="1"/>
  <c r="E706" i="1" s="1"/>
  <c r="F706" i="1" s="1"/>
  <c r="G705" i="1"/>
  <c r="J705" i="1" s="1"/>
  <c r="I706" i="1" l="1"/>
  <c r="H706" i="1"/>
  <c r="M707" i="1" s="1"/>
  <c r="D707" i="1"/>
  <c r="E707" i="1" s="1"/>
  <c r="F707" i="1" s="1"/>
  <c r="G706" i="1"/>
  <c r="J706" i="1" s="1"/>
  <c r="I707" i="1" l="1"/>
  <c r="I708" i="1"/>
  <c r="H707" i="1"/>
  <c r="M708" i="1" s="1"/>
  <c r="I709" i="1"/>
  <c r="D708" i="1"/>
  <c r="G707" i="1"/>
  <c r="J707" i="1" s="1"/>
  <c r="D709" i="1" l="1"/>
  <c r="G708" i="1"/>
  <c r="J708" i="1" l="1"/>
  <c r="H708" i="1"/>
  <c r="M709" i="1" s="1"/>
  <c r="G709" i="1" s="1"/>
  <c r="J709" i="1" l="1"/>
  <c r="H709" i="1"/>
  <c r="M710" i="1" s="1"/>
  <c r="D710" i="1"/>
  <c r="E710" i="1" s="1"/>
  <c r="F710" i="1" s="1"/>
  <c r="H710" i="1" l="1"/>
  <c r="M711" i="1" s="1"/>
  <c r="I710" i="1"/>
  <c r="D711" i="1"/>
  <c r="E711" i="1" s="1"/>
  <c r="F711" i="1" s="1"/>
  <c r="G710" i="1"/>
  <c r="J710" i="1" s="1"/>
  <c r="I711" i="1" l="1"/>
  <c r="H711" i="1"/>
  <c r="M712" i="1" s="1"/>
  <c r="D712" i="1"/>
  <c r="E712" i="1" s="1"/>
  <c r="F712" i="1" s="1"/>
  <c r="G711" i="1"/>
  <c r="J711" i="1" s="1"/>
  <c r="I712" i="1" l="1"/>
  <c r="H712" i="1"/>
  <c r="M713" i="1" s="1"/>
  <c r="D713" i="1"/>
  <c r="E713" i="1" s="1"/>
  <c r="F713" i="1" s="1"/>
  <c r="G712" i="1"/>
  <c r="J712" i="1" s="1"/>
  <c r="H713" i="1" l="1"/>
  <c r="M714" i="1" s="1"/>
  <c r="I713" i="1"/>
  <c r="D714" i="1"/>
  <c r="E714" i="1" s="1"/>
  <c r="F714" i="1" s="1"/>
  <c r="G713" i="1"/>
  <c r="J713" i="1" s="1"/>
  <c r="I715" i="1" l="1"/>
  <c r="H714" i="1"/>
  <c r="M715" i="1" s="1"/>
  <c r="I714" i="1"/>
  <c r="I716" i="1"/>
  <c r="D715" i="1"/>
  <c r="G714" i="1"/>
  <c r="J714" i="1" s="1"/>
  <c r="D716" i="1" l="1"/>
  <c r="G715" i="1"/>
  <c r="J715" i="1" l="1"/>
  <c r="H715" i="1"/>
  <c r="M716" i="1" s="1"/>
  <c r="D717" i="1" s="1"/>
  <c r="E717" i="1" s="1"/>
  <c r="F717" i="1" s="1"/>
  <c r="I717" i="1" l="1"/>
  <c r="G716" i="1"/>
  <c r="J716" i="1" l="1"/>
  <c r="H716" i="1"/>
  <c r="M717" i="1" s="1"/>
  <c r="D718" i="1" l="1"/>
  <c r="E718" i="1" s="1"/>
  <c r="F718" i="1" s="1"/>
  <c r="G717" i="1"/>
  <c r="J717" i="1" l="1"/>
  <c r="H717" i="1"/>
  <c r="M718" i="1" s="1"/>
  <c r="I718" i="1"/>
  <c r="D719" i="1" l="1"/>
  <c r="E719" i="1" s="1"/>
  <c r="F719" i="1" s="1"/>
  <c r="G718" i="1"/>
  <c r="J718" i="1" l="1"/>
  <c r="H718" i="1"/>
  <c r="M719" i="1" s="1"/>
  <c r="I719" i="1"/>
  <c r="D720" i="1" l="1"/>
  <c r="E720" i="1" s="1"/>
  <c r="F720" i="1" s="1"/>
  <c r="G719" i="1"/>
  <c r="J719" i="1" l="1"/>
  <c r="H719" i="1"/>
  <c r="M720" i="1" s="1"/>
  <c r="I720" i="1"/>
  <c r="D721" i="1" l="1"/>
  <c r="E721" i="1" s="1"/>
  <c r="F721" i="1" s="1"/>
  <c r="G720" i="1"/>
  <c r="J720" i="1" l="1"/>
  <c r="H720" i="1"/>
  <c r="M721" i="1" s="1"/>
  <c r="I723" i="1"/>
  <c r="I721" i="1"/>
  <c r="I722" i="1"/>
  <c r="D722" i="1" l="1"/>
  <c r="G721" i="1"/>
  <c r="J721" i="1" l="1"/>
  <c r="H721" i="1"/>
  <c r="M722" i="1" s="1"/>
  <c r="D723" i="1" l="1"/>
  <c r="G722" i="1"/>
  <c r="J722" i="1" l="1"/>
  <c r="H722" i="1"/>
  <c r="M723" i="1" s="1"/>
  <c r="G723" i="1" s="1"/>
  <c r="J723" i="1" l="1"/>
  <c r="H723" i="1"/>
  <c r="M724" i="1" s="1"/>
  <c r="D724" i="1"/>
  <c r="E724" i="1" s="1"/>
  <c r="F724" i="1" s="1"/>
  <c r="H724" i="1" l="1"/>
  <c r="M725" i="1" s="1"/>
  <c r="I724" i="1"/>
  <c r="D725" i="1"/>
  <c r="E725" i="1" s="1"/>
  <c r="F725" i="1" s="1"/>
  <c r="G724" i="1"/>
  <c r="J724" i="1" s="1"/>
  <c r="H725" i="1" l="1"/>
  <c r="M726" i="1" s="1"/>
  <c r="I725" i="1"/>
  <c r="D726" i="1"/>
  <c r="E726" i="1" s="1"/>
  <c r="F726" i="1" s="1"/>
  <c r="G725" i="1"/>
  <c r="J725" i="1" s="1"/>
  <c r="I726" i="1" l="1"/>
  <c r="H726" i="1"/>
  <c r="M727" i="1" s="1"/>
  <c r="D727" i="1"/>
  <c r="E727" i="1" s="1"/>
  <c r="F727" i="1" s="1"/>
  <c r="G726" i="1"/>
  <c r="J726" i="1" s="1"/>
  <c r="H727" i="1" l="1"/>
  <c r="M728" i="1" s="1"/>
  <c r="I727" i="1"/>
  <c r="D728" i="1"/>
  <c r="E728" i="1" s="1"/>
  <c r="F728" i="1" s="1"/>
  <c r="G727" i="1"/>
  <c r="J727" i="1" s="1"/>
  <c r="H728" i="1" l="1"/>
  <c r="M729" i="1" s="1"/>
  <c r="I729" i="1"/>
  <c r="I728" i="1"/>
  <c r="I730" i="1"/>
  <c r="D729" i="1"/>
  <c r="G728" i="1"/>
  <c r="J728" i="1" s="1"/>
  <c r="D730" i="1" l="1"/>
  <c r="G729" i="1"/>
  <c r="J729" i="1" l="1"/>
  <c r="H729" i="1"/>
  <c r="M730" i="1" s="1"/>
  <c r="G730" i="1" s="1"/>
  <c r="J730" i="1" l="1"/>
  <c r="H730" i="1"/>
  <c r="M731" i="1" s="1"/>
  <c r="D731" i="1"/>
  <c r="E731" i="1" s="1"/>
  <c r="F731" i="1" s="1"/>
  <c r="I731" i="1" l="1"/>
  <c r="H731" i="1"/>
  <c r="D732" i="1"/>
  <c r="E732" i="1" s="1"/>
  <c r="F732" i="1" s="1"/>
  <c r="G731" i="1"/>
  <c r="J732" i="1" l="1"/>
  <c r="J731" i="1"/>
  <c r="I732" i="1"/>
  <c r="H732" i="1"/>
  <c r="N5" i="1" s="1"/>
  <c r="L732" i="1"/>
</calcChain>
</file>

<file path=xl/sharedStrings.xml><?xml version="1.0" encoding="utf-8"?>
<sst xmlns="http://schemas.openxmlformats.org/spreadsheetml/2006/main" count="766" uniqueCount="39">
  <si>
    <t>Zakupi:</t>
  </si>
  <si>
    <t>Cena roweru</t>
  </si>
  <si>
    <t>Wypożyczenie</t>
  </si>
  <si>
    <t>Serwis</t>
  </si>
  <si>
    <t>zima</t>
  </si>
  <si>
    <t>wiosna</t>
  </si>
  <si>
    <t>lato</t>
  </si>
  <si>
    <t>jesien</t>
  </si>
  <si>
    <t>Data</t>
  </si>
  <si>
    <t>Dzień</t>
  </si>
  <si>
    <t>Pora roku</t>
  </si>
  <si>
    <t>Ilość rowerów</t>
  </si>
  <si>
    <t>Ilośc wypożyczonych</t>
  </si>
  <si>
    <t>Zysk</t>
  </si>
  <si>
    <t>Koszt</t>
  </si>
  <si>
    <t>Dochody</t>
  </si>
  <si>
    <t>Łącznie zysk</t>
  </si>
  <si>
    <t>Łącznie koszy</t>
  </si>
  <si>
    <t>Czy ostatni dzień</t>
  </si>
  <si>
    <t>Suma miesiąca</t>
  </si>
  <si>
    <t>Etykiety wierszy</t>
  </si>
  <si>
    <t>Suma końcowa</t>
  </si>
  <si>
    <t>2023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</si>
  <si>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</si>
  <si>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</si>
  <si>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</si>
  <si>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</si>
  <si>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</si>
  <si>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</si>
  <si>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</si>
  <si>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</si>
  <si>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</si>
  <si>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</si>
  <si>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</si>
  <si>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</si>
  <si>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2024</t>
  </si>
  <si>
    <t>Suma z Suma miesiąca</t>
  </si>
  <si>
    <t>Dochód:</t>
  </si>
  <si>
    <t>Czy dokupuje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</si>
</sst>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Arkusz3!$A$1:$A$12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Arkusz3!$B$1:$B$12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2-4D89-A0FD-84B5A21A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35087"/>
        <c:axId val="94205759"/>
      </c:barChart>
      <c:catAx>
        <c:axId val="9483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05759"/>
        <c:crosses val="autoZero"/>
        <c:auto val="1"/>
        <c:lblAlgn val="ctr"/>
        <c:lblOffset val="100"/>
        <c:noMultiLvlLbl val="0"/>
      </c:catAx>
      <c:valAx>
        <c:axId val="942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1</xdr:row>
      <xdr:rowOff>23812</xdr:rowOff>
    </xdr:from>
    <xdr:to>
      <xdr:col>12</xdr:col>
      <xdr:colOff>595312</xdr:colOff>
      <xdr:row>15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C59F0B-E955-606E-D77D-848CEA70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5008.689222569446" createdVersion="8" refreshedVersion="8" minRefreshableVersion="3" recordCount="731" xr:uid="{3A845D56-B959-419E-9912-374A65B80DB4}">
  <cacheSource type="worksheet">
    <worksheetSource name="Tabela2"/>
  </cacheSource>
  <cacheFields count="14">
    <cacheField name="Data" numFmtId="14">
      <sharedItems containsSemiMixedTypes="0" containsNonDate="0" containsDate="1" containsString="0" minDate="2023-01-01T00:00:00" maxDate="2025-01-01T00:00:00" count="73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13" base="0">
        <rangePr groupBy="months" startDate="2023-01-01T00:00:00" endDate="2025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5"/>
        </groupItems>
      </fieldGroup>
    </cacheField>
    <cacheField name="Pora roku" numFmtId="0">
      <sharedItems/>
    </cacheField>
    <cacheField name="Dzień" numFmtId="0">
      <sharedItems containsSemiMixedTypes="0" containsString="0" containsNumber="1" containsInteger="1" minValue="1" maxValue="7"/>
    </cacheField>
    <cacheField name="Ilość rowerów" numFmtId="0">
      <sharedItems containsSemiMixedTypes="0" containsString="0" containsNumber="1" containsInteger="1" minValue="10" maxValue="10"/>
    </cacheField>
    <cacheField name="Ilośc wypożyczonych" numFmtId="0">
      <sharedItems containsSemiMixedTypes="0" containsString="0" containsNumber="1" containsInteger="1" minValue="0" maxValue="9"/>
    </cacheField>
    <cacheField name="Zysk" numFmtId="0">
      <sharedItems containsSemiMixedTypes="0" containsString="0" containsNumber="1" containsInteger="1" minValue="0" maxValue="270"/>
    </cacheField>
    <cacheField name="Koszt" numFmtId="0">
      <sharedItems containsSemiMixedTypes="0" containsString="0" containsNumber="1" containsInteger="1" minValue="0" maxValue="8150"/>
    </cacheField>
    <cacheField name="Dochody" numFmtId="0">
      <sharedItems containsSemiMixedTypes="0" containsString="0" containsNumber="1" containsInteger="1" minValue="-8150" maxValue="55300"/>
    </cacheField>
    <cacheField name="Łącznie zysk" numFmtId="0">
      <sharedItems containsSemiMixedTypes="0" containsString="0" containsNumber="1" containsInteger="1" minValue="0" maxValue="79020"/>
    </cacheField>
    <cacheField name="Łącznie koszy" numFmtId="0">
      <sharedItems containsSemiMixedTypes="0" containsString="0" containsNumber="1" containsInteger="1" minValue="8150" maxValue="23750"/>
    </cacheField>
    <cacheField name="Czy ostatni dzień" numFmtId="0">
      <sharedItems containsSemiMixedTypes="0" containsString="0" containsNumber="1" containsInteger="1" minValue="0" maxValue="1"/>
    </cacheField>
    <cacheField name="Suma miesiąca" numFmtId="0">
      <sharedItems containsBlank="1" containsMixedTypes="1" containsNumber="1" containsInteger="1" minValue="-7430" maxValue="5610"/>
    </cacheField>
    <cacheField name="Kwartały" numFmtId="0" databaseField="0">
      <fieldGroup base="0">
        <rangePr groupBy="quarters" startDate="2023-01-01T00:00:00" endDate="2025-01-01T00:00:00"/>
        <groupItems count="6">
          <s v="&lt;01.01.2023"/>
          <s v="Kwartał1"/>
          <s v="Kwartał2"/>
          <s v="Kwartał3"/>
          <s v="Kwartał4"/>
          <s v="&gt;01.01.2025"/>
        </groupItems>
      </fieldGroup>
    </cacheField>
    <cacheField name="Lata" numFmtId="0" databaseField="0">
      <fieldGroup base="0">
        <rangePr groupBy="years" startDate="2023-01-01T00:00:00" endDate="2025-01-01T00:00:00"/>
        <groupItems count="5">
          <s v="&lt;01.01.2023"/>
          <s v="2023"/>
          <s v="2024"/>
          <s v="2025"/>
          <s v="&gt;01.01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s v="zima"/>
    <n v="7"/>
    <n v="10"/>
    <n v="0"/>
    <n v="0"/>
    <n v="8150"/>
    <n v="-8150"/>
    <n v="0"/>
    <n v="8150"/>
    <n v="0"/>
    <m/>
  </r>
  <r>
    <x v="1"/>
    <s v="zima"/>
    <n v="1"/>
    <n v="10"/>
    <n v="2"/>
    <n v="60"/>
    <n v="0"/>
    <n v="-8090"/>
    <n v="60"/>
    <n v="8150"/>
    <n v="0"/>
    <m/>
  </r>
  <r>
    <x v="2"/>
    <s v="zima"/>
    <n v="2"/>
    <n v="10"/>
    <n v="2"/>
    <n v="60"/>
    <n v="0"/>
    <n v="-8030"/>
    <n v="120"/>
    <n v="8150"/>
    <n v="0"/>
    <s v=""/>
  </r>
  <r>
    <x v="3"/>
    <s v="zima"/>
    <n v="3"/>
    <n v="10"/>
    <n v="2"/>
    <n v="60"/>
    <n v="0"/>
    <n v="-7970"/>
    <n v="180"/>
    <n v="8150"/>
    <n v="0"/>
    <s v=""/>
  </r>
  <r>
    <x v="4"/>
    <s v="zima"/>
    <n v="4"/>
    <n v="10"/>
    <n v="2"/>
    <n v="60"/>
    <n v="0"/>
    <n v="-7910"/>
    <n v="240"/>
    <n v="8150"/>
    <n v="0"/>
    <s v=""/>
  </r>
  <r>
    <x v="5"/>
    <s v="zima"/>
    <n v="5"/>
    <n v="10"/>
    <n v="2"/>
    <n v="60"/>
    <n v="0"/>
    <n v="-7850"/>
    <n v="300"/>
    <n v="8150"/>
    <n v="0"/>
    <s v=""/>
  </r>
  <r>
    <x v="6"/>
    <s v="zima"/>
    <n v="6"/>
    <n v="10"/>
    <n v="0"/>
    <n v="0"/>
    <n v="0"/>
    <n v="-7850"/>
    <n v="300"/>
    <n v="8150"/>
    <n v="0"/>
    <s v=""/>
  </r>
  <r>
    <x v="7"/>
    <s v="zima"/>
    <n v="7"/>
    <n v="10"/>
    <n v="0"/>
    <n v="0"/>
    <n v="150"/>
    <n v="-8000"/>
    <n v="300"/>
    <n v="8300"/>
    <n v="0"/>
    <s v=""/>
  </r>
  <r>
    <x v="8"/>
    <s v="zima"/>
    <n v="1"/>
    <n v="10"/>
    <n v="2"/>
    <n v="60"/>
    <n v="0"/>
    <n v="-7940"/>
    <n v="360"/>
    <n v="8300"/>
    <n v="0"/>
    <s v=""/>
  </r>
  <r>
    <x v="9"/>
    <s v="zima"/>
    <n v="2"/>
    <n v="10"/>
    <n v="2"/>
    <n v="60"/>
    <n v="0"/>
    <n v="-7880"/>
    <n v="420"/>
    <n v="8300"/>
    <n v="0"/>
    <s v=""/>
  </r>
  <r>
    <x v="10"/>
    <s v="zima"/>
    <n v="3"/>
    <n v="10"/>
    <n v="2"/>
    <n v="60"/>
    <n v="0"/>
    <n v="-7820"/>
    <n v="480"/>
    <n v="8300"/>
    <n v="0"/>
    <s v=""/>
  </r>
  <r>
    <x v="11"/>
    <s v="zima"/>
    <n v="4"/>
    <n v="10"/>
    <n v="2"/>
    <n v="60"/>
    <n v="0"/>
    <n v="-7760"/>
    <n v="540"/>
    <n v="8300"/>
    <n v="0"/>
    <s v=""/>
  </r>
  <r>
    <x v="12"/>
    <s v="zima"/>
    <n v="5"/>
    <n v="10"/>
    <n v="2"/>
    <n v="60"/>
    <n v="0"/>
    <n v="-7700"/>
    <n v="600"/>
    <n v="8300"/>
    <n v="0"/>
    <s v=""/>
  </r>
  <r>
    <x v="13"/>
    <s v="zima"/>
    <n v="6"/>
    <n v="10"/>
    <n v="0"/>
    <n v="0"/>
    <n v="0"/>
    <n v="-7700"/>
    <n v="600"/>
    <n v="8300"/>
    <n v="0"/>
    <s v=""/>
  </r>
  <r>
    <x v="14"/>
    <s v="zima"/>
    <n v="7"/>
    <n v="10"/>
    <n v="0"/>
    <n v="0"/>
    <n v="150"/>
    <n v="-7850"/>
    <n v="600"/>
    <n v="8450"/>
    <n v="0"/>
    <s v=""/>
  </r>
  <r>
    <x v="15"/>
    <s v="zima"/>
    <n v="1"/>
    <n v="10"/>
    <n v="2"/>
    <n v="60"/>
    <n v="0"/>
    <n v="-7790"/>
    <n v="660"/>
    <n v="8450"/>
    <n v="0"/>
    <s v=""/>
  </r>
  <r>
    <x v="16"/>
    <s v="zima"/>
    <n v="2"/>
    <n v="10"/>
    <n v="2"/>
    <n v="60"/>
    <n v="0"/>
    <n v="-7730"/>
    <n v="720"/>
    <n v="8450"/>
    <n v="0"/>
    <s v=""/>
  </r>
  <r>
    <x v="17"/>
    <s v="zima"/>
    <n v="3"/>
    <n v="10"/>
    <n v="2"/>
    <n v="60"/>
    <n v="0"/>
    <n v="-7670"/>
    <n v="780"/>
    <n v="8450"/>
    <n v="0"/>
    <s v=""/>
  </r>
  <r>
    <x v="18"/>
    <s v="zima"/>
    <n v="4"/>
    <n v="10"/>
    <n v="2"/>
    <n v="60"/>
    <n v="0"/>
    <n v="-7610"/>
    <n v="840"/>
    <n v="8450"/>
    <n v="0"/>
    <s v=""/>
  </r>
  <r>
    <x v="19"/>
    <s v="zima"/>
    <n v="5"/>
    <n v="10"/>
    <n v="2"/>
    <n v="60"/>
    <n v="0"/>
    <n v="-7550"/>
    <n v="900"/>
    <n v="8450"/>
    <n v="0"/>
    <s v=""/>
  </r>
  <r>
    <x v="20"/>
    <s v="zima"/>
    <n v="6"/>
    <n v="10"/>
    <n v="0"/>
    <n v="0"/>
    <n v="0"/>
    <n v="-7550"/>
    <n v="900"/>
    <n v="8450"/>
    <n v="0"/>
    <s v=""/>
  </r>
  <r>
    <x v="21"/>
    <s v="zima"/>
    <n v="7"/>
    <n v="10"/>
    <n v="0"/>
    <n v="0"/>
    <n v="150"/>
    <n v="-7700"/>
    <n v="900"/>
    <n v="8600"/>
    <n v="0"/>
    <s v=""/>
  </r>
  <r>
    <x v="22"/>
    <s v="zima"/>
    <n v="1"/>
    <n v="10"/>
    <n v="2"/>
    <n v="60"/>
    <n v="0"/>
    <n v="-7640"/>
    <n v="960"/>
    <n v="8600"/>
    <n v="0"/>
    <s v=""/>
  </r>
  <r>
    <x v="23"/>
    <s v="zima"/>
    <n v="2"/>
    <n v="10"/>
    <n v="2"/>
    <n v="60"/>
    <n v="0"/>
    <n v="-7580"/>
    <n v="1020"/>
    <n v="8600"/>
    <n v="0"/>
    <s v=""/>
  </r>
  <r>
    <x v="24"/>
    <s v="zima"/>
    <n v="3"/>
    <n v="10"/>
    <n v="2"/>
    <n v="60"/>
    <n v="0"/>
    <n v="-7520"/>
    <n v="1080"/>
    <n v="8600"/>
    <n v="0"/>
    <s v=""/>
  </r>
  <r>
    <x v="25"/>
    <s v="zima"/>
    <n v="4"/>
    <n v="10"/>
    <n v="2"/>
    <n v="60"/>
    <n v="0"/>
    <n v="-7460"/>
    <n v="1140"/>
    <n v="8600"/>
    <n v="0"/>
    <s v=""/>
  </r>
  <r>
    <x v="26"/>
    <s v="zima"/>
    <n v="5"/>
    <n v="10"/>
    <n v="2"/>
    <n v="60"/>
    <n v="0"/>
    <n v="-7400"/>
    <n v="1200"/>
    <n v="8600"/>
    <n v="0"/>
    <s v=""/>
  </r>
  <r>
    <x v="27"/>
    <s v="zima"/>
    <n v="6"/>
    <n v="10"/>
    <n v="0"/>
    <n v="0"/>
    <n v="0"/>
    <n v="-7400"/>
    <n v="1200"/>
    <n v="8600"/>
    <n v="0"/>
    <s v=""/>
  </r>
  <r>
    <x v="28"/>
    <s v="zima"/>
    <n v="7"/>
    <n v="10"/>
    <n v="0"/>
    <n v="0"/>
    <n v="150"/>
    <n v="-7550"/>
    <n v="1200"/>
    <n v="8750"/>
    <n v="0"/>
    <s v=""/>
  </r>
  <r>
    <x v="29"/>
    <s v="zima"/>
    <n v="1"/>
    <n v="10"/>
    <n v="2"/>
    <n v="60"/>
    <n v="0"/>
    <n v="-7490"/>
    <n v="1260"/>
    <n v="8750"/>
    <n v="0"/>
    <s v=""/>
  </r>
  <r>
    <x v="30"/>
    <s v="zima"/>
    <n v="2"/>
    <n v="10"/>
    <n v="2"/>
    <n v="60"/>
    <n v="0"/>
    <n v="-7430"/>
    <n v="1320"/>
    <n v="8750"/>
    <n v="1"/>
    <n v="-7430"/>
  </r>
  <r>
    <x v="31"/>
    <s v="zima"/>
    <n v="3"/>
    <n v="10"/>
    <n v="2"/>
    <n v="60"/>
    <n v="0"/>
    <n v="-7370"/>
    <n v="1380"/>
    <n v="8750"/>
    <n v="0"/>
    <s v=""/>
  </r>
  <r>
    <x v="32"/>
    <s v="zima"/>
    <n v="4"/>
    <n v="10"/>
    <n v="2"/>
    <n v="60"/>
    <n v="0"/>
    <n v="-7310"/>
    <n v="1440"/>
    <n v="8750"/>
    <n v="0"/>
    <s v=""/>
  </r>
  <r>
    <x v="33"/>
    <s v="zima"/>
    <n v="5"/>
    <n v="10"/>
    <n v="2"/>
    <n v="60"/>
    <n v="0"/>
    <n v="-7250"/>
    <n v="1500"/>
    <n v="8750"/>
    <n v="0"/>
    <s v=""/>
  </r>
  <r>
    <x v="34"/>
    <s v="zima"/>
    <n v="6"/>
    <n v="10"/>
    <n v="0"/>
    <n v="0"/>
    <n v="0"/>
    <n v="-7250"/>
    <n v="1500"/>
    <n v="8750"/>
    <n v="0"/>
    <s v=""/>
  </r>
  <r>
    <x v="35"/>
    <s v="zima"/>
    <n v="7"/>
    <n v="10"/>
    <n v="0"/>
    <n v="0"/>
    <n v="150"/>
    <n v="-7400"/>
    <n v="1500"/>
    <n v="8900"/>
    <n v="0"/>
    <s v=""/>
  </r>
  <r>
    <x v="36"/>
    <s v="zima"/>
    <n v="1"/>
    <n v="10"/>
    <n v="2"/>
    <n v="60"/>
    <n v="0"/>
    <n v="-7340"/>
    <n v="1560"/>
    <n v="8900"/>
    <n v="0"/>
    <s v=""/>
  </r>
  <r>
    <x v="37"/>
    <s v="zima"/>
    <n v="2"/>
    <n v="10"/>
    <n v="2"/>
    <n v="60"/>
    <n v="0"/>
    <n v="-7280"/>
    <n v="1620"/>
    <n v="8900"/>
    <n v="0"/>
    <s v=""/>
  </r>
  <r>
    <x v="38"/>
    <s v="zima"/>
    <n v="3"/>
    <n v="10"/>
    <n v="2"/>
    <n v="60"/>
    <n v="0"/>
    <n v="-7220"/>
    <n v="1680"/>
    <n v="8900"/>
    <n v="0"/>
    <s v=""/>
  </r>
  <r>
    <x v="39"/>
    <s v="zima"/>
    <n v="4"/>
    <n v="10"/>
    <n v="2"/>
    <n v="60"/>
    <n v="0"/>
    <n v="-7160"/>
    <n v="1740"/>
    <n v="8900"/>
    <n v="0"/>
    <s v=""/>
  </r>
  <r>
    <x v="40"/>
    <s v="zima"/>
    <n v="5"/>
    <n v="10"/>
    <n v="2"/>
    <n v="60"/>
    <n v="0"/>
    <n v="-7100"/>
    <n v="1800"/>
    <n v="8900"/>
    <n v="0"/>
    <s v=""/>
  </r>
  <r>
    <x v="41"/>
    <s v="zima"/>
    <n v="6"/>
    <n v="10"/>
    <n v="0"/>
    <n v="0"/>
    <n v="0"/>
    <n v="-7100"/>
    <n v="1800"/>
    <n v="8900"/>
    <n v="0"/>
    <s v=""/>
  </r>
  <r>
    <x v="42"/>
    <s v="zima"/>
    <n v="7"/>
    <n v="10"/>
    <n v="0"/>
    <n v="0"/>
    <n v="150"/>
    <n v="-7250"/>
    <n v="1800"/>
    <n v="9050"/>
    <n v="0"/>
    <s v=""/>
  </r>
  <r>
    <x v="43"/>
    <s v="zima"/>
    <n v="1"/>
    <n v="10"/>
    <n v="2"/>
    <n v="60"/>
    <n v="0"/>
    <n v="-7190"/>
    <n v="1860"/>
    <n v="9050"/>
    <n v="0"/>
    <s v=""/>
  </r>
  <r>
    <x v="44"/>
    <s v="zima"/>
    <n v="2"/>
    <n v="10"/>
    <n v="2"/>
    <n v="60"/>
    <n v="0"/>
    <n v="-7130"/>
    <n v="1920"/>
    <n v="9050"/>
    <n v="0"/>
    <s v=""/>
  </r>
  <r>
    <x v="45"/>
    <s v="zima"/>
    <n v="3"/>
    <n v="10"/>
    <n v="2"/>
    <n v="60"/>
    <n v="0"/>
    <n v="-7070"/>
    <n v="1980"/>
    <n v="9050"/>
    <n v="0"/>
    <s v=""/>
  </r>
  <r>
    <x v="46"/>
    <s v="zima"/>
    <n v="4"/>
    <n v="10"/>
    <n v="2"/>
    <n v="60"/>
    <n v="0"/>
    <n v="-7010"/>
    <n v="2040"/>
    <n v="9050"/>
    <n v="0"/>
    <s v=""/>
  </r>
  <r>
    <x v="47"/>
    <s v="zima"/>
    <n v="5"/>
    <n v="10"/>
    <n v="2"/>
    <n v="60"/>
    <n v="0"/>
    <n v="-6950"/>
    <n v="2100"/>
    <n v="9050"/>
    <n v="0"/>
    <s v=""/>
  </r>
  <r>
    <x v="48"/>
    <s v="zima"/>
    <n v="6"/>
    <n v="10"/>
    <n v="0"/>
    <n v="0"/>
    <n v="0"/>
    <n v="-6950"/>
    <n v="2100"/>
    <n v="9050"/>
    <n v="0"/>
    <s v=""/>
  </r>
  <r>
    <x v="49"/>
    <s v="zima"/>
    <n v="7"/>
    <n v="10"/>
    <n v="0"/>
    <n v="0"/>
    <n v="150"/>
    <n v="-7100"/>
    <n v="2100"/>
    <n v="9200"/>
    <n v="0"/>
    <s v=""/>
  </r>
  <r>
    <x v="50"/>
    <s v="zima"/>
    <n v="1"/>
    <n v="10"/>
    <n v="2"/>
    <n v="60"/>
    <n v="0"/>
    <n v="-7040"/>
    <n v="2160"/>
    <n v="9200"/>
    <n v="0"/>
    <s v=""/>
  </r>
  <r>
    <x v="51"/>
    <s v="zima"/>
    <n v="2"/>
    <n v="10"/>
    <n v="2"/>
    <n v="60"/>
    <n v="0"/>
    <n v="-6980"/>
    <n v="2220"/>
    <n v="9200"/>
    <n v="0"/>
    <s v=""/>
  </r>
  <r>
    <x v="52"/>
    <s v="zima"/>
    <n v="3"/>
    <n v="10"/>
    <n v="2"/>
    <n v="60"/>
    <n v="0"/>
    <n v="-6920"/>
    <n v="2280"/>
    <n v="9200"/>
    <n v="0"/>
    <s v=""/>
  </r>
  <r>
    <x v="53"/>
    <s v="zima"/>
    <n v="4"/>
    <n v="10"/>
    <n v="2"/>
    <n v="60"/>
    <n v="0"/>
    <n v="-6860"/>
    <n v="2340"/>
    <n v="9200"/>
    <n v="0"/>
    <s v=""/>
  </r>
  <r>
    <x v="54"/>
    <s v="zima"/>
    <n v="5"/>
    <n v="10"/>
    <n v="2"/>
    <n v="60"/>
    <n v="0"/>
    <n v="-6800"/>
    <n v="2400"/>
    <n v="9200"/>
    <n v="0"/>
    <s v=""/>
  </r>
  <r>
    <x v="55"/>
    <s v="zima"/>
    <n v="6"/>
    <n v="10"/>
    <n v="0"/>
    <n v="0"/>
    <n v="0"/>
    <n v="-6800"/>
    <n v="2400"/>
    <n v="9200"/>
    <n v="0"/>
    <s v=""/>
  </r>
  <r>
    <x v="56"/>
    <s v="zima"/>
    <n v="7"/>
    <n v="10"/>
    <n v="0"/>
    <n v="0"/>
    <n v="150"/>
    <n v="-6950"/>
    <n v="2400"/>
    <n v="9350"/>
    <n v="0"/>
    <s v=""/>
  </r>
  <r>
    <x v="57"/>
    <s v="zima"/>
    <n v="1"/>
    <n v="10"/>
    <n v="2"/>
    <n v="60"/>
    <n v="0"/>
    <n v="-6890"/>
    <n v="2460"/>
    <n v="9350"/>
    <n v="0"/>
    <s v=""/>
  </r>
  <r>
    <x v="58"/>
    <s v="zima"/>
    <n v="2"/>
    <n v="10"/>
    <n v="2"/>
    <n v="60"/>
    <n v="0"/>
    <n v="-6830"/>
    <n v="2520"/>
    <n v="9350"/>
    <n v="1"/>
    <n v="600"/>
  </r>
  <r>
    <x v="59"/>
    <s v="zima"/>
    <n v="3"/>
    <n v="10"/>
    <n v="2"/>
    <n v="60"/>
    <n v="0"/>
    <n v="-6770"/>
    <n v="2580"/>
    <n v="9350"/>
    <n v="0"/>
    <s v=""/>
  </r>
  <r>
    <x v="60"/>
    <s v="zima"/>
    <n v="4"/>
    <n v="10"/>
    <n v="2"/>
    <n v="60"/>
    <n v="0"/>
    <n v="-6710"/>
    <n v="2640"/>
    <n v="9350"/>
    <n v="0"/>
    <s v=""/>
  </r>
  <r>
    <x v="61"/>
    <s v="zima"/>
    <n v="5"/>
    <n v="10"/>
    <n v="2"/>
    <n v="60"/>
    <n v="0"/>
    <n v="-6650"/>
    <n v="2700"/>
    <n v="9350"/>
    <n v="0"/>
    <s v=""/>
  </r>
  <r>
    <x v="62"/>
    <s v="zima"/>
    <n v="6"/>
    <n v="10"/>
    <n v="0"/>
    <n v="0"/>
    <n v="0"/>
    <n v="-6650"/>
    <n v="2700"/>
    <n v="9350"/>
    <n v="0"/>
    <s v=""/>
  </r>
  <r>
    <x v="63"/>
    <s v="zima"/>
    <n v="7"/>
    <n v="10"/>
    <n v="0"/>
    <n v="0"/>
    <n v="150"/>
    <n v="-6800"/>
    <n v="2700"/>
    <n v="9500"/>
    <n v="0"/>
    <s v=""/>
  </r>
  <r>
    <x v="64"/>
    <s v="zima"/>
    <n v="1"/>
    <n v="10"/>
    <n v="2"/>
    <n v="60"/>
    <n v="0"/>
    <n v="-6740"/>
    <n v="2760"/>
    <n v="9500"/>
    <n v="0"/>
    <s v=""/>
  </r>
  <r>
    <x v="65"/>
    <s v="zima"/>
    <n v="2"/>
    <n v="10"/>
    <n v="2"/>
    <n v="60"/>
    <n v="0"/>
    <n v="-6680"/>
    <n v="2820"/>
    <n v="9500"/>
    <n v="0"/>
    <s v=""/>
  </r>
  <r>
    <x v="66"/>
    <s v="zima"/>
    <n v="3"/>
    <n v="10"/>
    <n v="2"/>
    <n v="60"/>
    <n v="0"/>
    <n v="-6620"/>
    <n v="2880"/>
    <n v="9500"/>
    <n v="0"/>
    <s v=""/>
  </r>
  <r>
    <x v="67"/>
    <s v="zima"/>
    <n v="4"/>
    <n v="10"/>
    <n v="2"/>
    <n v="60"/>
    <n v="0"/>
    <n v="-6560"/>
    <n v="2940"/>
    <n v="9500"/>
    <n v="0"/>
    <s v=""/>
  </r>
  <r>
    <x v="68"/>
    <s v="zima"/>
    <n v="5"/>
    <n v="10"/>
    <n v="2"/>
    <n v="60"/>
    <n v="0"/>
    <n v="-6500"/>
    <n v="3000"/>
    <n v="9500"/>
    <n v="0"/>
    <s v=""/>
  </r>
  <r>
    <x v="69"/>
    <s v="zima"/>
    <n v="6"/>
    <n v="10"/>
    <n v="0"/>
    <n v="0"/>
    <n v="0"/>
    <n v="-6500"/>
    <n v="3000"/>
    <n v="9500"/>
    <n v="0"/>
    <s v=""/>
  </r>
  <r>
    <x v="70"/>
    <s v="zima"/>
    <n v="7"/>
    <n v="10"/>
    <n v="0"/>
    <n v="0"/>
    <n v="150"/>
    <n v="-6650"/>
    <n v="3000"/>
    <n v="9650"/>
    <n v="0"/>
    <s v=""/>
  </r>
  <r>
    <x v="71"/>
    <s v="zima"/>
    <n v="1"/>
    <n v="10"/>
    <n v="2"/>
    <n v="60"/>
    <n v="0"/>
    <n v="-6590"/>
    <n v="3060"/>
    <n v="9650"/>
    <n v="0"/>
    <s v=""/>
  </r>
  <r>
    <x v="72"/>
    <s v="zima"/>
    <n v="2"/>
    <n v="10"/>
    <n v="2"/>
    <n v="60"/>
    <n v="0"/>
    <n v="-6530"/>
    <n v="3120"/>
    <n v="9650"/>
    <n v="0"/>
    <s v=""/>
  </r>
  <r>
    <x v="73"/>
    <s v="zima"/>
    <n v="3"/>
    <n v="10"/>
    <n v="2"/>
    <n v="60"/>
    <n v="0"/>
    <n v="-6470"/>
    <n v="3180"/>
    <n v="9650"/>
    <n v="0"/>
    <s v=""/>
  </r>
  <r>
    <x v="74"/>
    <s v="zima"/>
    <n v="4"/>
    <n v="10"/>
    <n v="2"/>
    <n v="60"/>
    <n v="0"/>
    <n v="-6410"/>
    <n v="3240"/>
    <n v="9650"/>
    <n v="0"/>
    <s v=""/>
  </r>
  <r>
    <x v="75"/>
    <s v="zima"/>
    <n v="5"/>
    <n v="10"/>
    <n v="2"/>
    <n v="60"/>
    <n v="0"/>
    <n v="-6350"/>
    <n v="3300"/>
    <n v="9650"/>
    <n v="0"/>
    <s v=""/>
  </r>
  <r>
    <x v="76"/>
    <s v="zima"/>
    <n v="6"/>
    <n v="10"/>
    <n v="0"/>
    <n v="0"/>
    <n v="0"/>
    <n v="-6350"/>
    <n v="3300"/>
    <n v="9650"/>
    <n v="0"/>
    <s v=""/>
  </r>
  <r>
    <x v="77"/>
    <s v="zima"/>
    <n v="7"/>
    <n v="10"/>
    <n v="0"/>
    <n v="0"/>
    <n v="150"/>
    <n v="-6500"/>
    <n v="3300"/>
    <n v="9800"/>
    <n v="0"/>
    <s v=""/>
  </r>
  <r>
    <x v="78"/>
    <s v="zima"/>
    <n v="1"/>
    <n v="10"/>
    <n v="2"/>
    <n v="60"/>
    <n v="0"/>
    <n v="-6440"/>
    <n v="3360"/>
    <n v="9800"/>
    <n v="0"/>
    <s v=""/>
  </r>
  <r>
    <x v="79"/>
    <s v="wiosna"/>
    <n v="2"/>
    <n v="10"/>
    <n v="5"/>
    <n v="150"/>
    <n v="0"/>
    <n v="-6290"/>
    <n v="3510"/>
    <n v="9800"/>
    <n v="0"/>
    <s v=""/>
  </r>
  <r>
    <x v="80"/>
    <s v="wiosna"/>
    <n v="3"/>
    <n v="10"/>
    <n v="5"/>
    <n v="150"/>
    <n v="0"/>
    <n v="-6140"/>
    <n v="3660"/>
    <n v="9800"/>
    <n v="0"/>
    <s v=""/>
  </r>
  <r>
    <x v="81"/>
    <s v="wiosna"/>
    <n v="4"/>
    <n v="10"/>
    <n v="5"/>
    <n v="150"/>
    <n v="0"/>
    <n v="-5990"/>
    <n v="3810"/>
    <n v="9800"/>
    <n v="0"/>
    <s v=""/>
  </r>
  <r>
    <x v="82"/>
    <s v="wiosna"/>
    <n v="5"/>
    <n v="10"/>
    <n v="5"/>
    <n v="150"/>
    <n v="0"/>
    <n v="-5840"/>
    <n v="3960"/>
    <n v="9800"/>
    <n v="0"/>
    <s v=""/>
  </r>
  <r>
    <x v="83"/>
    <s v="wiosna"/>
    <n v="6"/>
    <n v="10"/>
    <n v="0"/>
    <n v="0"/>
    <n v="0"/>
    <n v="-5840"/>
    <n v="3960"/>
    <n v="9800"/>
    <n v="0"/>
    <s v=""/>
  </r>
  <r>
    <x v="84"/>
    <s v="wiosna"/>
    <n v="7"/>
    <n v="10"/>
    <n v="0"/>
    <n v="0"/>
    <n v="150"/>
    <n v="-5990"/>
    <n v="3960"/>
    <n v="9950"/>
    <n v="0"/>
    <s v=""/>
  </r>
  <r>
    <x v="85"/>
    <s v="wiosna"/>
    <n v="1"/>
    <n v="10"/>
    <n v="5"/>
    <n v="150"/>
    <n v="0"/>
    <n v="-5840"/>
    <n v="4110"/>
    <n v="9950"/>
    <n v="0"/>
    <s v=""/>
  </r>
  <r>
    <x v="86"/>
    <s v="wiosna"/>
    <n v="2"/>
    <n v="10"/>
    <n v="5"/>
    <n v="150"/>
    <n v="0"/>
    <n v="-5690"/>
    <n v="4260"/>
    <n v="9950"/>
    <n v="0"/>
    <s v=""/>
  </r>
  <r>
    <x v="87"/>
    <s v="wiosna"/>
    <n v="3"/>
    <n v="10"/>
    <n v="5"/>
    <n v="150"/>
    <n v="0"/>
    <n v="-5540"/>
    <n v="4410"/>
    <n v="9950"/>
    <n v="0"/>
    <s v=""/>
  </r>
  <r>
    <x v="88"/>
    <s v="wiosna"/>
    <n v="4"/>
    <n v="10"/>
    <n v="5"/>
    <n v="150"/>
    <n v="0"/>
    <n v="-5390"/>
    <n v="4560"/>
    <n v="9950"/>
    <n v="0"/>
    <s v=""/>
  </r>
  <r>
    <x v="89"/>
    <s v="wiosna"/>
    <n v="5"/>
    <n v="10"/>
    <n v="5"/>
    <n v="150"/>
    <n v="0"/>
    <n v="-5240"/>
    <n v="4710"/>
    <n v="9950"/>
    <n v="1"/>
    <n v="1590"/>
  </r>
  <r>
    <x v="90"/>
    <s v="wiosna"/>
    <n v="6"/>
    <n v="10"/>
    <n v="0"/>
    <n v="0"/>
    <n v="0"/>
    <n v="-5240"/>
    <n v="4710"/>
    <n v="9950"/>
    <n v="0"/>
    <s v=""/>
  </r>
  <r>
    <x v="91"/>
    <s v="wiosna"/>
    <n v="7"/>
    <n v="10"/>
    <n v="0"/>
    <n v="0"/>
    <n v="150"/>
    <n v="-5390"/>
    <n v="4710"/>
    <n v="10100"/>
    <n v="0"/>
    <s v=""/>
  </r>
  <r>
    <x v="92"/>
    <s v="wiosna"/>
    <n v="1"/>
    <n v="10"/>
    <n v="5"/>
    <n v="150"/>
    <n v="0"/>
    <n v="-5240"/>
    <n v="4860"/>
    <n v="10100"/>
    <n v="0"/>
    <s v=""/>
  </r>
  <r>
    <x v="93"/>
    <s v="wiosna"/>
    <n v="2"/>
    <n v="10"/>
    <n v="5"/>
    <n v="150"/>
    <n v="0"/>
    <n v="-5090"/>
    <n v="5010"/>
    <n v="10100"/>
    <n v="0"/>
    <s v=""/>
  </r>
  <r>
    <x v="94"/>
    <s v="wiosna"/>
    <n v="3"/>
    <n v="10"/>
    <n v="5"/>
    <n v="150"/>
    <n v="0"/>
    <n v="-4940"/>
    <n v="5160"/>
    <n v="10100"/>
    <n v="0"/>
    <s v=""/>
  </r>
  <r>
    <x v="95"/>
    <s v="wiosna"/>
    <n v="4"/>
    <n v="10"/>
    <n v="5"/>
    <n v="150"/>
    <n v="0"/>
    <n v="-4790"/>
    <n v="5310"/>
    <n v="10100"/>
    <n v="0"/>
    <s v=""/>
  </r>
  <r>
    <x v="96"/>
    <s v="wiosna"/>
    <n v="5"/>
    <n v="10"/>
    <n v="5"/>
    <n v="150"/>
    <n v="0"/>
    <n v="-4640"/>
    <n v="5460"/>
    <n v="10100"/>
    <n v="0"/>
    <s v=""/>
  </r>
  <r>
    <x v="97"/>
    <s v="wiosna"/>
    <n v="6"/>
    <n v="10"/>
    <n v="0"/>
    <n v="0"/>
    <n v="0"/>
    <n v="-4640"/>
    <n v="5460"/>
    <n v="10100"/>
    <n v="0"/>
    <s v=""/>
  </r>
  <r>
    <x v="98"/>
    <s v="wiosna"/>
    <n v="7"/>
    <n v="10"/>
    <n v="0"/>
    <n v="0"/>
    <n v="150"/>
    <n v="-4790"/>
    <n v="5460"/>
    <n v="10250"/>
    <n v="0"/>
    <s v=""/>
  </r>
  <r>
    <x v="99"/>
    <s v="wiosna"/>
    <n v="1"/>
    <n v="10"/>
    <n v="5"/>
    <n v="150"/>
    <n v="0"/>
    <n v="-4640"/>
    <n v="5610"/>
    <n v="10250"/>
    <n v="0"/>
    <s v=""/>
  </r>
  <r>
    <x v="100"/>
    <s v="wiosna"/>
    <n v="2"/>
    <n v="10"/>
    <n v="5"/>
    <n v="150"/>
    <n v="0"/>
    <n v="-4490"/>
    <n v="5760"/>
    <n v="10250"/>
    <n v="0"/>
    <s v=""/>
  </r>
  <r>
    <x v="101"/>
    <s v="wiosna"/>
    <n v="3"/>
    <n v="10"/>
    <n v="5"/>
    <n v="150"/>
    <n v="0"/>
    <n v="-4340"/>
    <n v="5910"/>
    <n v="10250"/>
    <n v="0"/>
    <s v=""/>
  </r>
  <r>
    <x v="102"/>
    <s v="wiosna"/>
    <n v="4"/>
    <n v="10"/>
    <n v="5"/>
    <n v="150"/>
    <n v="0"/>
    <n v="-4190"/>
    <n v="6060"/>
    <n v="10250"/>
    <n v="0"/>
    <s v=""/>
  </r>
  <r>
    <x v="103"/>
    <s v="wiosna"/>
    <n v="5"/>
    <n v="10"/>
    <n v="5"/>
    <n v="150"/>
    <n v="0"/>
    <n v="-4040"/>
    <n v="6210"/>
    <n v="10250"/>
    <n v="0"/>
    <s v=""/>
  </r>
  <r>
    <x v="104"/>
    <s v="wiosna"/>
    <n v="6"/>
    <n v="10"/>
    <n v="0"/>
    <n v="0"/>
    <n v="0"/>
    <n v="-4040"/>
    <n v="6210"/>
    <n v="10250"/>
    <n v="0"/>
    <s v=""/>
  </r>
  <r>
    <x v="105"/>
    <s v="wiosna"/>
    <n v="7"/>
    <n v="10"/>
    <n v="0"/>
    <n v="0"/>
    <n v="150"/>
    <n v="-4190"/>
    <n v="6210"/>
    <n v="10400"/>
    <n v="0"/>
    <s v=""/>
  </r>
  <r>
    <x v="106"/>
    <s v="wiosna"/>
    <n v="1"/>
    <n v="10"/>
    <n v="5"/>
    <n v="150"/>
    <n v="0"/>
    <n v="-4040"/>
    <n v="6360"/>
    <n v="10400"/>
    <n v="0"/>
    <s v=""/>
  </r>
  <r>
    <x v="107"/>
    <s v="wiosna"/>
    <n v="2"/>
    <n v="10"/>
    <n v="5"/>
    <n v="150"/>
    <n v="0"/>
    <n v="-3890"/>
    <n v="6510"/>
    <n v="10400"/>
    <n v="0"/>
    <s v=""/>
  </r>
  <r>
    <x v="108"/>
    <s v="wiosna"/>
    <n v="3"/>
    <n v="10"/>
    <n v="5"/>
    <n v="150"/>
    <n v="0"/>
    <n v="-3740"/>
    <n v="6660"/>
    <n v="10400"/>
    <n v="0"/>
    <s v=""/>
  </r>
  <r>
    <x v="109"/>
    <s v="wiosna"/>
    <n v="4"/>
    <n v="10"/>
    <n v="5"/>
    <n v="150"/>
    <n v="0"/>
    <n v="-3590"/>
    <n v="6810"/>
    <n v="10400"/>
    <n v="0"/>
    <s v=""/>
  </r>
  <r>
    <x v="110"/>
    <s v="wiosna"/>
    <n v="5"/>
    <n v="10"/>
    <n v="5"/>
    <n v="150"/>
    <n v="0"/>
    <n v="-3440"/>
    <n v="6960"/>
    <n v="10400"/>
    <n v="0"/>
    <s v=""/>
  </r>
  <r>
    <x v="111"/>
    <s v="wiosna"/>
    <n v="6"/>
    <n v="10"/>
    <n v="0"/>
    <n v="0"/>
    <n v="0"/>
    <n v="-3440"/>
    <n v="6960"/>
    <n v="10400"/>
    <n v="0"/>
    <s v=""/>
  </r>
  <r>
    <x v="112"/>
    <s v="wiosna"/>
    <n v="7"/>
    <n v="10"/>
    <n v="0"/>
    <n v="0"/>
    <n v="150"/>
    <n v="-3590"/>
    <n v="6960"/>
    <n v="10550"/>
    <n v="0"/>
    <s v=""/>
  </r>
  <r>
    <x v="113"/>
    <s v="wiosna"/>
    <n v="1"/>
    <n v="10"/>
    <n v="5"/>
    <n v="150"/>
    <n v="0"/>
    <n v="-3440"/>
    <n v="7110"/>
    <n v="10550"/>
    <n v="0"/>
    <s v=""/>
  </r>
  <r>
    <x v="114"/>
    <s v="wiosna"/>
    <n v="2"/>
    <n v="10"/>
    <n v="5"/>
    <n v="150"/>
    <n v="0"/>
    <n v="-3290"/>
    <n v="7260"/>
    <n v="10550"/>
    <n v="0"/>
    <s v=""/>
  </r>
  <r>
    <x v="115"/>
    <s v="wiosna"/>
    <n v="3"/>
    <n v="10"/>
    <n v="5"/>
    <n v="150"/>
    <n v="0"/>
    <n v="-3140"/>
    <n v="7410"/>
    <n v="10550"/>
    <n v="0"/>
    <s v=""/>
  </r>
  <r>
    <x v="116"/>
    <s v="wiosna"/>
    <n v="4"/>
    <n v="10"/>
    <n v="5"/>
    <n v="150"/>
    <n v="0"/>
    <n v="-2990"/>
    <n v="7560"/>
    <n v="10550"/>
    <n v="0"/>
    <s v=""/>
  </r>
  <r>
    <x v="117"/>
    <s v="wiosna"/>
    <n v="5"/>
    <n v="10"/>
    <n v="5"/>
    <n v="150"/>
    <n v="0"/>
    <n v="-2840"/>
    <n v="7710"/>
    <n v="10550"/>
    <n v="0"/>
    <s v=""/>
  </r>
  <r>
    <x v="118"/>
    <s v="wiosna"/>
    <n v="6"/>
    <n v="10"/>
    <n v="0"/>
    <n v="0"/>
    <n v="0"/>
    <n v="-2840"/>
    <n v="7710"/>
    <n v="10550"/>
    <n v="0"/>
    <s v=""/>
  </r>
  <r>
    <x v="119"/>
    <s v="wiosna"/>
    <n v="7"/>
    <n v="10"/>
    <n v="0"/>
    <n v="0"/>
    <n v="150"/>
    <n v="-2990"/>
    <n v="7710"/>
    <n v="10700"/>
    <n v="1"/>
    <n v="2250"/>
  </r>
  <r>
    <x v="120"/>
    <s v="wiosna"/>
    <n v="1"/>
    <n v="10"/>
    <n v="5"/>
    <n v="150"/>
    <n v="0"/>
    <n v="-2840"/>
    <n v="7860"/>
    <n v="10700"/>
    <n v="0"/>
    <s v=""/>
  </r>
  <r>
    <x v="121"/>
    <s v="wiosna"/>
    <n v="2"/>
    <n v="10"/>
    <n v="5"/>
    <n v="150"/>
    <n v="0"/>
    <n v="-2690"/>
    <n v="8010"/>
    <n v="10700"/>
    <n v="0"/>
    <s v=""/>
  </r>
  <r>
    <x v="122"/>
    <s v="wiosna"/>
    <n v="3"/>
    <n v="10"/>
    <n v="5"/>
    <n v="150"/>
    <n v="0"/>
    <n v="-2540"/>
    <n v="8160"/>
    <n v="10700"/>
    <n v="0"/>
    <s v=""/>
  </r>
  <r>
    <x v="123"/>
    <s v="wiosna"/>
    <n v="4"/>
    <n v="10"/>
    <n v="5"/>
    <n v="150"/>
    <n v="0"/>
    <n v="-2390"/>
    <n v="8310"/>
    <n v="10700"/>
    <n v="0"/>
    <s v=""/>
  </r>
  <r>
    <x v="124"/>
    <s v="wiosna"/>
    <n v="5"/>
    <n v="10"/>
    <n v="5"/>
    <n v="150"/>
    <n v="0"/>
    <n v="-2240"/>
    <n v="8460"/>
    <n v="10700"/>
    <n v="0"/>
    <s v=""/>
  </r>
  <r>
    <x v="125"/>
    <s v="wiosna"/>
    <n v="6"/>
    <n v="10"/>
    <n v="0"/>
    <n v="0"/>
    <n v="0"/>
    <n v="-2240"/>
    <n v="8460"/>
    <n v="10700"/>
    <n v="0"/>
    <s v=""/>
  </r>
  <r>
    <x v="126"/>
    <s v="wiosna"/>
    <n v="7"/>
    <n v="10"/>
    <n v="0"/>
    <n v="0"/>
    <n v="150"/>
    <n v="-2390"/>
    <n v="8460"/>
    <n v="10850"/>
    <n v="0"/>
    <s v=""/>
  </r>
  <r>
    <x v="127"/>
    <s v="wiosna"/>
    <n v="1"/>
    <n v="10"/>
    <n v="5"/>
    <n v="150"/>
    <n v="0"/>
    <n v="-2240"/>
    <n v="8610"/>
    <n v="10850"/>
    <n v="0"/>
    <s v=""/>
  </r>
  <r>
    <x v="128"/>
    <s v="wiosna"/>
    <n v="2"/>
    <n v="10"/>
    <n v="5"/>
    <n v="150"/>
    <n v="0"/>
    <n v="-2090"/>
    <n v="8760"/>
    <n v="10850"/>
    <n v="0"/>
    <s v=""/>
  </r>
  <r>
    <x v="129"/>
    <s v="wiosna"/>
    <n v="3"/>
    <n v="10"/>
    <n v="5"/>
    <n v="150"/>
    <n v="0"/>
    <n v="-1940"/>
    <n v="8910"/>
    <n v="10850"/>
    <n v="0"/>
    <s v=""/>
  </r>
  <r>
    <x v="130"/>
    <s v="wiosna"/>
    <n v="4"/>
    <n v="10"/>
    <n v="5"/>
    <n v="150"/>
    <n v="0"/>
    <n v="-1790"/>
    <n v="9060"/>
    <n v="10850"/>
    <n v="0"/>
    <s v=""/>
  </r>
  <r>
    <x v="131"/>
    <s v="wiosna"/>
    <n v="5"/>
    <n v="10"/>
    <n v="5"/>
    <n v="150"/>
    <n v="0"/>
    <n v="-1640"/>
    <n v="9210"/>
    <n v="10850"/>
    <n v="0"/>
    <s v=""/>
  </r>
  <r>
    <x v="132"/>
    <s v="wiosna"/>
    <n v="6"/>
    <n v="10"/>
    <n v="0"/>
    <n v="0"/>
    <n v="0"/>
    <n v="-1640"/>
    <n v="9210"/>
    <n v="10850"/>
    <n v="0"/>
    <s v=""/>
  </r>
  <r>
    <x v="133"/>
    <s v="wiosna"/>
    <n v="7"/>
    <n v="10"/>
    <n v="0"/>
    <n v="0"/>
    <n v="150"/>
    <n v="-1790"/>
    <n v="9210"/>
    <n v="11000"/>
    <n v="0"/>
    <s v=""/>
  </r>
  <r>
    <x v="134"/>
    <s v="wiosna"/>
    <n v="1"/>
    <n v="10"/>
    <n v="5"/>
    <n v="150"/>
    <n v="0"/>
    <n v="-1640"/>
    <n v="9360"/>
    <n v="11000"/>
    <n v="0"/>
    <s v=""/>
  </r>
  <r>
    <x v="135"/>
    <s v="wiosna"/>
    <n v="2"/>
    <n v="10"/>
    <n v="5"/>
    <n v="150"/>
    <n v="0"/>
    <n v="-1490"/>
    <n v="9510"/>
    <n v="11000"/>
    <n v="0"/>
    <s v=""/>
  </r>
  <r>
    <x v="136"/>
    <s v="wiosna"/>
    <n v="3"/>
    <n v="10"/>
    <n v="5"/>
    <n v="150"/>
    <n v="0"/>
    <n v="-1340"/>
    <n v="9660"/>
    <n v="11000"/>
    <n v="0"/>
    <s v=""/>
  </r>
  <r>
    <x v="137"/>
    <s v="wiosna"/>
    <n v="4"/>
    <n v="10"/>
    <n v="5"/>
    <n v="150"/>
    <n v="0"/>
    <n v="-1190"/>
    <n v="9810"/>
    <n v="11000"/>
    <n v="0"/>
    <s v=""/>
  </r>
  <r>
    <x v="138"/>
    <s v="wiosna"/>
    <n v="5"/>
    <n v="10"/>
    <n v="5"/>
    <n v="150"/>
    <n v="0"/>
    <n v="-1040"/>
    <n v="9960"/>
    <n v="11000"/>
    <n v="0"/>
    <s v=""/>
  </r>
  <r>
    <x v="139"/>
    <s v="wiosna"/>
    <n v="6"/>
    <n v="10"/>
    <n v="0"/>
    <n v="0"/>
    <n v="0"/>
    <n v="-1040"/>
    <n v="9960"/>
    <n v="11000"/>
    <n v="0"/>
    <s v=""/>
  </r>
  <r>
    <x v="140"/>
    <s v="wiosna"/>
    <n v="7"/>
    <n v="10"/>
    <n v="0"/>
    <n v="0"/>
    <n v="150"/>
    <n v="-1190"/>
    <n v="9960"/>
    <n v="11150"/>
    <n v="0"/>
    <s v=""/>
  </r>
  <r>
    <x v="141"/>
    <s v="wiosna"/>
    <n v="1"/>
    <n v="10"/>
    <n v="5"/>
    <n v="150"/>
    <n v="0"/>
    <n v="-1040"/>
    <n v="10110"/>
    <n v="11150"/>
    <n v="0"/>
    <s v=""/>
  </r>
  <r>
    <x v="142"/>
    <s v="wiosna"/>
    <n v="2"/>
    <n v="10"/>
    <n v="5"/>
    <n v="150"/>
    <n v="0"/>
    <n v="-890"/>
    <n v="10260"/>
    <n v="11150"/>
    <n v="0"/>
    <s v=""/>
  </r>
  <r>
    <x v="143"/>
    <s v="wiosna"/>
    <n v="3"/>
    <n v="10"/>
    <n v="5"/>
    <n v="150"/>
    <n v="0"/>
    <n v="-740"/>
    <n v="10410"/>
    <n v="11150"/>
    <n v="0"/>
    <s v=""/>
  </r>
  <r>
    <x v="144"/>
    <s v="wiosna"/>
    <n v="4"/>
    <n v="10"/>
    <n v="5"/>
    <n v="150"/>
    <n v="0"/>
    <n v="-590"/>
    <n v="10560"/>
    <n v="11150"/>
    <n v="0"/>
    <s v=""/>
  </r>
  <r>
    <x v="145"/>
    <s v="wiosna"/>
    <n v="5"/>
    <n v="10"/>
    <n v="5"/>
    <n v="150"/>
    <n v="0"/>
    <n v="-440"/>
    <n v="10710"/>
    <n v="11150"/>
    <n v="0"/>
    <s v=""/>
  </r>
  <r>
    <x v="146"/>
    <s v="wiosna"/>
    <n v="6"/>
    <n v="10"/>
    <n v="0"/>
    <n v="0"/>
    <n v="0"/>
    <n v="-440"/>
    <n v="10710"/>
    <n v="11150"/>
    <n v="0"/>
    <s v=""/>
  </r>
  <r>
    <x v="147"/>
    <s v="wiosna"/>
    <n v="7"/>
    <n v="10"/>
    <n v="0"/>
    <n v="0"/>
    <n v="150"/>
    <n v="-590"/>
    <n v="10710"/>
    <n v="11300"/>
    <n v="0"/>
    <s v=""/>
  </r>
  <r>
    <x v="148"/>
    <s v="wiosna"/>
    <n v="1"/>
    <n v="10"/>
    <n v="5"/>
    <n v="150"/>
    <n v="0"/>
    <n v="-440"/>
    <n v="10860"/>
    <n v="11300"/>
    <n v="0"/>
    <s v=""/>
  </r>
  <r>
    <x v="149"/>
    <s v="wiosna"/>
    <n v="2"/>
    <n v="10"/>
    <n v="5"/>
    <n v="150"/>
    <n v="0"/>
    <n v="-290"/>
    <n v="11010"/>
    <n v="11300"/>
    <n v="0"/>
    <s v=""/>
  </r>
  <r>
    <x v="150"/>
    <s v="wiosna"/>
    <n v="3"/>
    <n v="10"/>
    <n v="5"/>
    <n v="150"/>
    <n v="0"/>
    <n v="-140"/>
    <n v="11160"/>
    <n v="11300"/>
    <n v="1"/>
    <n v="2850"/>
  </r>
  <r>
    <x v="151"/>
    <s v="wiosna"/>
    <n v="4"/>
    <n v="10"/>
    <n v="5"/>
    <n v="150"/>
    <n v="0"/>
    <n v="10"/>
    <n v="11310"/>
    <n v="11300"/>
    <n v="0"/>
    <s v=""/>
  </r>
  <r>
    <x v="152"/>
    <s v="wiosna"/>
    <n v="5"/>
    <n v="10"/>
    <n v="5"/>
    <n v="150"/>
    <n v="0"/>
    <n v="160"/>
    <n v="11460"/>
    <n v="11300"/>
    <n v="0"/>
    <s v=""/>
  </r>
  <r>
    <x v="153"/>
    <s v="wiosna"/>
    <n v="6"/>
    <n v="10"/>
    <n v="0"/>
    <n v="0"/>
    <n v="0"/>
    <n v="160"/>
    <n v="11460"/>
    <n v="11300"/>
    <n v="0"/>
    <s v=""/>
  </r>
  <r>
    <x v="154"/>
    <s v="wiosna"/>
    <n v="7"/>
    <n v="10"/>
    <n v="0"/>
    <n v="0"/>
    <n v="150"/>
    <n v="10"/>
    <n v="11460"/>
    <n v="11450"/>
    <n v="0"/>
    <s v=""/>
  </r>
  <r>
    <x v="155"/>
    <s v="wiosna"/>
    <n v="1"/>
    <n v="10"/>
    <n v="5"/>
    <n v="150"/>
    <n v="0"/>
    <n v="160"/>
    <n v="11610"/>
    <n v="11450"/>
    <n v="0"/>
    <s v=""/>
  </r>
  <r>
    <x v="156"/>
    <s v="wiosna"/>
    <n v="2"/>
    <n v="10"/>
    <n v="5"/>
    <n v="150"/>
    <n v="0"/>
    <n v="310"/>
    <n v="11760"/>
    <n v="11450"/>
    <n v="0"/>
    <s v=""/>
  </r>
  <r>
    <x v="157"/>
    <s v="wiosna"/>
    <n v="3"/>
    <n v="10"/>
    <n v="5"/>
    <n v="150"/>
    <n v="0"/>
    <n v="460"/>
    <n v="11910"/>
    <n v="11450"/>
    <n v="0"/>
    <s v=""/>
  </r>
  <r>
    <x v="158"/>
    <s v="wiosna"/>
    <n v="4"/>
    <n v="10"/>
    <n v="5"/>
    <n v="150"/>
    <n v="0"/>
    <n v="610"/>
    <n v="12060"/>
    <n v="11450"/>
    <n v="0"/>
    <s v=""/>
  </r>
  <r>
    <x v="159"/>
    <s v="wiosna"/>
    <n v="5"/>
    <n v="10"/>
    <n v="5"/>
    <n v="150"/>
    <n v="0"/>
    <n v="760"/>
    <n v="12210"/>
    <n v="11450"/>
    <n v="0"/>
    <s v=""/>
  </r>
  <r>
    <x v="160"/>
    <s v="wiosna"/>
    <n v="6"/>
    <n v="10"/>
    <n v="0"/>
    <n v="0"/>
    <n v="0"/>
    <n v="760"/>
    <n v="12210"/>
    <n v="11450"/>
    <n v="0"/>
    <s v=""/>
  </r>
  <r>
    <x v="161"/>
    <s v="wiosna"/>
    <n v="7"/>
    <n v="10"/>
    <n v="0"/>
    <n v="0"/>
    <n v="150"/>
    <n v="610"/>
    <n v="12210"/>
    <n v="11600"/>
    <n v="0"/>
    <s v=""/>
  </r>
  <r>
    <x v="162"/>
    <s v="wiosna"/>
    <n v="1"/>
    <n v="10"/>
    <n v="5"/>
    <n v="150"/>
    <n v="0"/>
    <n v="760"/>
    <n v="12360"/>
    <n v="11600"/>
    <n v="0"/>
    <s v=""/>
  </r>
  <r>
    <x v="163"/>
    <s v="wiosna"/>
    <n v="2"/>
    <n v="10"/>
    <n v="5"/>
    <n v="150"/>
    <n v="0"/>
    <n v="910"/>
    <n v="12510"/>
    <n v="11600"/>
    <n v="0"/>
    <s v=""/>
  </r>
  <r>
    <x v="164"/>
    <s v="wiosna"/>
    <n v="3"/>
    <n v="10"/>
    <n v="5"/>
    <n v="150"/>
    <n v="0"/>
    <n v="1060"/>
    <n v="12660"/>
    <n v="11600"/>
    <n v="0"/>
    <s v=""/>
  </r>
  <r>
    <x v="165"/>
    <s v="wiosna"/>
    <n v="4"/>
    <n v="10"/>
    <n v="5"/>
    <n v="150"/>
    <n v="0"/>
    <n v="1210"/>
    <n v="12810"/>
    <n v="11600"/>
    <n v="0"/>
    <s v=""/>
  </r>
  <r>
    <x v="166"/>
    <s v="wiosna"/>
    <n v="5"/>
    <n v="10"/>
    <n v="5"/>
    <n v="150"/>
    <n v="0"/>
    <n v="1360"/>
    <n v="12960"/>
    <n v="11600"/>
    <n v="0"/>
    <s v=""/>
  </r>
  <r>
    <x v="167"/>
    <s v="wiosna"/>
    <n v="6"/>
    <n v="10"/>
    <n v="0"/>
    <n v="0"/>
    <n v="0"/>
    <n v="1360"/>
    <n v="12960"/>
    <n v="11600"/>
    <n v="0"/>
    <s v=""/>
  </r>
  <r>
    <x v="168"/>
    <s v="wiosna"/>
    <n v="7"/>
    <n v="10"/>
    <n v="0"/>
    <n v="0"/>
    <n v="150"/>
    <n v="1210"/>
    <n v="12960"/>
    <n v="11750"/>
    <n v="0"/>
    <s v=""/>
  </r>
  <r>
    <x v="169"/>
    <s v="wiosna"/>
    <n v="1"/>
    <n v="10"/>
    <n v="5"/>
    <n v="150"/>
    <n v="0"/>
    <n v="1360"/>
    <n v="13110"/>
    <n v="11750"/>
    <n v="0"/>
    <s v=""/>
  </r>
  <r>
    <x v="170"/>
    <s v="wiosna"/>
    <n v="2"/>
    <n v="10"/>
    <n v="5"/>
    <n v="150"/>
    <n v="0"/>
    <n v="1510"/>
    <n v="13260"/>
    <n v="11750"/>
    <n v="0"/>
    <s v=""/>
  </r>
  <r>
    <x v="171"/>
    <s v="lato"/>
    <n v="3"/>
    <n v="10"/>
    <n v="9"/>
    <n v="270"/>
    <n v="0"/>
    <n v="1780"/>
    <n v="13530"/>
    <n v="11750"/>
    <n v="0"/>
    <s v=""/>
  </r>
  <r>
    <x v="172"/>
    <s v="lato"/>
    <n v="4"/>
    <n v="10"/>
    <n v="9"/>
    <n v="270"/>
    <n v="0"/>
    <n v="2050"/>
    <n v="13800"/>
    <n v="11750"/>
    <n v="0"/>
    <s v=""/>
  </r>
  <r>
    <x v="173"/>
    <s v="lato"/>
    <n v="5"/>
    <n v="10"/>
    <n v="9"/>
    <n v="270"/>
    <n v="0"/>
    <n v="2320"/>
    <n v="14070"/>
    <n v="11750"/>
    <n v="0"/>
    <s v=""/>
  </r>
  <r>
    <x v="174"/>
    <s v="lato"/>
    <n v="6"/>
    <n v="10"/>
    <n v="0"/>
    <n v="0"/>
    <n v="0"/>
    <n v="2320"/>
    <n v="14070"/>
    <n v="11750"/>
    <n v="0"/>
    <s v=""/>
  </r>
  <r>
    <x v="175"/>
    <s v="lato"/>
    <n v="7"/>
    <n v="10"/>
    <n v="0"/>
    <n v="0"/>
    <n v="150"/>
    <n v="2170"/>
    <n v="14070"/>
    <n v="11900"/>
    <n v="0"/>
    <s v=""/>
  </r>
  <r>
    <x v="176"/>
    <s v="lato"/>
    <n v="1"/>
    <n v="10"/>
    <n v="9"/>
    <n v="270"/>
    <n v="0"/>
    <n v="2440"/>
    <n v="14340"/>
    <n v="11900"/>
    <n v="0"/>
    <s v=""/>
  </r>
  <r>
    <x v="177"/>
    <s v="lato"/>
    <n v="2"/>
    <n v="10"/>
    <n v="9"/>
    <n v="270"/>
    <n v="0"/>
    <n v="2710"/>
    <n v="14610"/>
    <n v="11900"/>
    <n v="0"/>
    <s v=""/>
  </r>
  <r>
    <x v="178"/>
    <s v="lato"/>
    <n v="3"/>
    <n v="10"/>
    <n v="9"/>
    <n v="270"/>
    <n v="0"/>
    <n v="2980"/>
    <n v="14880"/>
    <n v="11900"/>
    <n v="0"/>
    <s v=""/>
  </r>
  <r>
    <x v="179"/>
    <s v="lato"/>
    <n v="4"/>
    <n v="10"/>
    <n v="9"/>
    <n v="270"/>
    <n v="0"/>
    <n v="3250"/>
    <n v="15150"/>
    <n v="11900"/>
    <n v="0"/>
    <s v=""/>
  </r>
  <r>
    <x v="180"/>
    <s v="lato"/>
    <n v="5"/>
    <n v="10"/>
    <n v="9"/>
    <n v="270"/>
    <n v="0"/>
    <n v="3520"/>
    <n v="15420"/>
    <n v="11900"/>
    <n v="1"/>
    <n v="3660"/>
  </r>
  <r>
    <x v="181"/>
    <s v="lato"/>
    <n v="6"/>
    <n v="10"/>
    <n v="0"/>
    <n v="0"/>
    <n v="0"/>
    <n v="3520"/>
    <n v="15420"/>
    <n v="11900"/>
    <n v="0"/>
    <s v=""/>
  </r>
  <r>
    <x v="182"/>
    <s v="lato"/>
    <n v="7"/>
    <n v="10"/>
    <n v="0"/>
    <n v="0"/>
    <n v="150"/>
    <n v="3370"/>
    <n v="15420"/>
    <n v="12050"/>
    <n v="0"/>
    <s v=""/>
  </r>
  <r>
    <x v="183"/>
    <s v="lato"/>
    <n v="1"/>
    <n v="10"/>
    <n v="9"/>
    <n v="270"/>
    <n v="0"/>
    <n v="3640"/>
    <n v="15690"/>
    <n v="12050"/>
    <n v="0"/>
    <s v=""/>
  </r>
  <r>
    <x v="184"/>
    <s v="lato"/>
    <n v="2"/>
    <n v="10"/>
    <n v="9"/>
    <n v="270"/>
    <n v="0"/>
    <n v="3910"/>
    <n v="15960"/>
    <n v="12050"/>
    <n v="0"/>
    <s v=""/>
  </r>
  <r>
    <x v="185"/>
    <s v="lato"/>
    <n v="3"/>
    <n v="10"/>
    <n v="9"/>
    <n v="270"/>
    <n v="0"/>
    <n v="4180"/>
    <n v="16230"/>
    <n v="12050"/>
    <n v="0"/>
    <s v=""/>
  </r>
  <r>
    <x v="186"/>
    <s v="lato"/>
    <n v="4"/>
    <n v="10"/>
    <n v="9"/>
    <n v="270"/>
    <n v="0"/>
    <n v="4450"/>
    <n v="16500"/>
    <n v="12050"/>
    <n v="0"/>
    <s v=""/>
  </r>
  <r>
    <x v="187"/>
    <s v="lato"/>
    <n v="5"/>
    <n v="10"/>
    <n v="9"/>
    <n v="270"/>
    <n v="0"/>
    <n v="4720"/>
    <n v="16770"/>
    <n v="12050"/>
    <n v="0"/>
    <s v=""/>
  </r>
  <r>
    <x v="188"/>
    <s v="lato"/>
    <n v="6"/>
    <n v="10"/>
    <n v="0"/>
    <n v="0"/>
    <n v="0"/>
    <n v="4720"/>
    <n v="16770"/>
    <n v="12050"/>
    <n v="0"/>
    <s v=""/>
  </r>
  <r>
    <x v="189"/>
    <s v="lato"/>
    <n v="7"/>
    <n v="10"/>
    <n v="0"/>
    <n v="0"/>
    <n v="150"/>
    <n v="4570"/>
    <n v="16770"/>
    <n v="12200"/>
    <n v="0"/>
    <s v=""/>
  </r>
  <r>
    <x v="190"/>
    <s v="lato"/>
    <n v="1"/>
    <n v="10"/>
    <n v="9"/>
    <n v="270"/>
    <n v="0"/>
    <n v="4840"/>
    <n v="17040"/>
    <n v="12200"/>
    <n v="0"/>
    <s v=""/>
  </r>
  <r>
    <x v="191"/>
    <s v="lato"/>
    <n v="2"/>
    <n v="10"/>
    <n v="9"/>
    <n v="270"/>
    <n v="0"/>
    <n v="5110"/>
    <n v="17310"/>
    <n v="12200"/>
    <n v="0"/>
    <s v=""/>
  </r>
  <r>
    <x v="192"/>
    <s v="lato"/>
    <n v="3"/>
    <n v="10"/>
    <n v="9"/>
    <n v="270"/>
    <n v="0"/>
    <n v="5380"/>
    <n v="17580"/>
    <n v="12200"/>
    <n v="0"/>
    <s v=""/>
  </r>
  <r>
    <x v="193"/>
    <s v="lato"/>
    <n v="4"/>
    <n v="10"/>
    <n v="9"/>
    <n v="270"/>
    <n v="0"/>
    <n v="5650"/>
    <n v="17850"/>
    <n v="12200"/>
    <n v="0"/>
    <s v=""/>
  </r>
  <r>
    <x v="194"/>
    <s v="lato"/>
    <n v="5"/>
    <n v="10"/>
    <n v="9"/>
    <n v="270"/>
    <n v="0"/>
    <n v="5920"/>
    <n v="18120"/>
    <n v="12200"/>
    <n v="0"/>
    <s v=""/>
  </r>
  <r>
    <x v="195"/>
    <s v="lato"/>
    <n v="6"/>
    <n v="10"/>
    <n v="0"/>
    <n v="0"/>
    <n v="0"/>
    <n v="5920"/>
    <n v="18120"/>
    <n v="12200"/>
    <n v="0"/>
    <s v=""/>
  </r>
  <r>
    <x v="196"/>
    <s v="lato"/>
    <n v="7"/>
    <n v="10"/>
    <n v="0"/>
    <n v="0"/>
    <n v="150"/>
    <n v="5770"/>
    <n v="18120"/>
    <n v="12350"/>
    <n v="0"/>
    <s v=""/>
  </r>
  <r>
    <x v="197"/>
    <s v="lato"/>
    <n v="1"/>
    <n v="10"/>
    <n v="9"/>
    <n v="270"/>
    <n v="0"/>
    <n v="6040"/>
    <n v="18390"/>
    <n v="12350"/>
    <n v="0"/>
    <s v=""/>
  </r>
  <r>
    <x v="198"/>
    <s v="lato"/>
    <n v="2"/>
    <n v="10"/>
    <n v="9"/>
    <n v="270"/>
    <n v="0"/>
    <n v="6310"/>
    <n v="18660"/>
    <n v="12350"/>
    <n v="0"/>
    <s v=""/>
  </r>
  <r>
    <x v="199"/>
    <s v="lato"/>
    <n v="3"/>
    <n v="10"/>
    <n v="9"/>
    <n v="270"/>
    <n v="0"/>
    <n v="6580"/>
    <n v="18930"/>
    <n v="12350"/>
    <n v="0"/>
    <s v=""/>
  </r>
  <r>
    <x v="200"/>
    <s v="lato"/>
    <n v="4"/>
    <n v="10"/>
    <n v="9"/>
    <n v="270"/>
    <n v="0"/>
    <n v="6850"/>
    <n v="19200"/>
    <n v="12350"/>
    <n v="0"/>
    <s v=""/>
  </r>
  <r>
    <x v="201"/>
    <s v="lato"/>
    <n v="5"/>
    <n v="10"/>
    <n v="9"/>
    <n v="270"/>
    <n v="0"/>
    <n v="7120"/>
    <n v="19470"/>
    <n v="12350"/>
    <n v="0"/>
    <s v=""/>
  </r>
  <r>
    <x v="202"/>
    <s v="lato"/>
    <n v="6"/>
    <n v="10"/>
    <n v="0"/>
    <n v="0"/>
    <n v="0"/>
    <n v="7120"/>
    <n v="19470"/>
    <n v="12350"/>
    <n v="0"/>
    <s v=""/>
  </r>
  <r>
    <x v="203"/>
    <s v="lato"/>
    <n v="7"/>
    <n v="10"/>
    <n v="0"/>
    <n v="0"/>
    <n v="150"/>
    <n v="6970"/>
    <n v="19470"/>
    <n v="12500"/>
    <n v="0"/>
    <s v=""/>
  </r>
  <r>
    <x v="204"/>
    <s v="lato"/>
    <n v="1"/>
    <n v="10"/>
    <n v="9"/>
    <n v="270"/>
    <n v="0"/>
    <n v="7240"/>
    <n v="19740"/>
    <n v="12500"/>
    <n v="0"/>
    <s v=""/>
  </r>
  <r>
    <x v="205"/>
    <s v="lato"/>
    <n v="2"/>
    <n v="10"/>
    <n v="9"/>
    <n v="270"/>
    <n v="0"/>
    <n v="7510"/>
    <n v="20010"/>
    <n v="12500"/>
    <n v="0"/>
    <s v=""/>
  </r>
  <r>
    <x v="206"/>
    <s v="lato"/>
    <n v="3"/>
    <n v="10"/>
    <n v="9"/>
    <n v="270"/>
    <n v="0"/>
    <n v="7780"/>
    <n v="20280"/>
    <n v="12500"/>
    <n v="0"/>
    <s v=""/>
  </r>
  <r>
    <x v="207"/>
    <s v="lato"/>
    <n v="4"/>
    <n v="10"/>
    <n v="9"/>
    <n v="270"/>
    <n v="0"/>
    <n v="8050"/>
    <n v="20550"/>
    <n v="12500"/>
    <n v="0"/>
    <s v=""/>
  </r>
  <r>
    <x v="208"/>
    <s v="lato"/>
    <n v="5"/>
    <n v="10"/>
    <n v="9"/>
    <n v="270"/>
    <n v="0"/>
    <n v="8320"/>
    <n v="20820"/>
    <n v="12500"/>
    <n v="0"/>
    <s v=""/>
  </r>
  <r>
    <x v="209"/>
    <s v="lato"/>
    <n v="6"/>
    <n v="10"/>
    <n v="0"/>
    <n v="0"/>
    <n v="0"/>
    <n v="8320"/>
    <n v="20820"/>
    <n v="12500"/>
    <n v="0"/>
    <s v=""/>
  </r>
  <r>
    <x v="210"/>
    <s v="lato"/>
    <n v="7"/>
    <n v="10"/>
    <n v="0"/>
    <n v="0"/>
    <n v="150"/>
    <n v="8170"/>
    <n v="20820"/>
    <n v="12650"/>
    <n v="0"/>
    <s v=""/>
  </r>
  <r>
    <x v="211"/>
    <s v="lato"/>
    <n v="1"/>
    <n v="10"/>
    <n v="9"/>
    <n v="270"/>
    <n v="0"/>
    <n v="8440"/>
    <n v="21090"/>
    <n v="12650"/>
    <n v="1"/>
    <n v="4920"/>
  </r>
  <r>
    <x v="212"/>
    <s v="lato"/>
    <n v="2"/>
    <n v="10"/>
    <n v="9"/>
    <n v="270"/>
    <n v="0"/>
    <n v="8710"/>
    <n v="21360"/>
    <n v="12650"/>
    <n v="0"/>
    <s v=""/>
  </r>
  <r>
    <x v="213"/>
    <s v="lato"/>
    <n v="3"/>
    <n v="10"/>
    <n v="9"/>
    <n v="270"/>
    <n v="0"/>
    <n v="8980"/>
    <n v="21630"/>
    <n v="12650"/>
    <n v="0"/>
    <s v=""/>
  </r>
  <r>
    <x v="214"/>
    <s v="lato"/>
    <n v="4"/>
    <n v="10"/>
    <n v="9"/>
    <n v="270"/>
    <n v="0"/>
    <n v="9250"/>
    <n v="21900"/>
    <n v="12650"/>
    <n v="0"/>
    <s v=""/>
  </r>
  <r>
    <x v="215"/>
    <s v="lato"/>
    <n v="5"/>
    <n v="10"/>
    <n v="9"/>
    <n v="270"/>
    <n v="0"/>
    <n v="9520"/>
    <n v="22170"/>
    <n v="12650"/>
    <n v="0"/>
    <s v=""/>
  </r>
  <r>
    <x v="216"/>
    <s v="lato"/>
    <n v="6"/>
    <n v="10"/>
    <n v="0"/>
    <n v="0"/>
    <n v="0"/>
    <n v="9520"/>
    <n v="22170"/>
    <n v="12650"/>
    <n v="0"/>
    <s v=""/>
  </r>
  <r>
    <x v="217"/>
    <s v="lato"/>
    <n v="7"/>
    <n v="10"/>
    <n v="0"/>
    <n v="0"/>
    <n v="150"/>
    <n v="9370"/>
    <n v="22170"/>
    <n v="12800"/>
    <n v="0"/>
    <s v=""/>
  </r>
  <r>
    <x v="218"/>
    <s v="lato"/>
    <n v="1"/>
    <n v="10"/>
    <n v="9"/>
    <n v="270"/>
    <n v="0"/>
    <n v="9640"/>
    <n v="22440"/>
    <n v="12800"/>
    <n v="0"/>
    <s v=""/>
  </r>
  <r>
    <x v="219"/>
    <s v="lato"/>
    <n v="2"/>
    <n v="10"/>
    <n v="9"/>
    <n v="270"/>
    <n v="0"/>
    <n v="9910"/>
    <n v="22710"/>
    <n v="12800"/>
    <n v="0"/>
    <s v=""/>
  </r>
  <r>
    <x v="220"/>
    <s v="lato"/>
    <n v="3"/>
    <n v="10"/>
    <n v="9"/>
    <n v="270"/>
    <n v="0"/>
    <n v="10180"/>
    <n v="22980"/>
    <n v="12800"/>
    <n v="0"/>
    <s v=""/>
  </r>
  <r>
    <x v="221"/>
    <s v="lato"/>
    <n v="4"/>
    <n v="10"/>
    <n v="9"/>
    <n v="270"/>
    <n v="0"/>
    <n v="10450"/>
    <n v="23250"/>
    <n v="12800"/>
    <n v="0"/>
    <s v=""/>
  </r>
  <r>
    <x v="222"/>
    <s v="lato"/>
    <n v="5"/>
    <n v="10"/>
    <n v="9"/>
    <n v="270"/>
    <n v="0"/>
    <n v="10720"/>
    <n v="23520"/>
    <n v="12800"/>
    <n v="0"/>
    <s v=""/>
  </r>
  <r>
    <x v="223"/>
    <s v="lato"/>
    <n v="6"/>
    <n v="10"/>
    <n v="0"/>
    <n v="0"/>
    <n v="0"/>
    <n v="10720"/>
    <n v="23520"/>
    <n v="12800"/>
    <n v="0"/>
    <s v=""/>
  </r>
  <r>
    <x v="224"/>
    <s v="lato"/>
    <n v="7"/>
    <n v="10"/>
    <n v="0"/>
    <n v="0"/>
    <n v="150"/>
    <n v="10570"/>
    <n v="23520"/>
    <n v="12950"/>
    <n v="0"/>
    <s v=""/>
  </r>
  <r>
    <x v="225"/>
    <s v="lato"/>
    <n v="1"/>
    <n v="10"/>
    <n v="9"/>
    <n v="270"/>
    <n v="0"/>
    <n v="10840"/>
    <n v="23790"/>
    <n v="12950"/>
    <n v="0"/>
    <s v=""/>
  </r>
  <r>
    <x v="226"/>
    <s v="lato"/>
    <n v="2"/>
    <n v="10"/>
    <n v="9"/>
    <n v="270"/>
    <n v="0"/>
    <n v="11110"/>
    <n v="24060"/>
    <n v="12950"/>
    <n v="0"/>
    <s v=""/>
  </r>
  <r>
    <x v="227"/>
    <s v="lato"/>
    <n v="3"/>
    <n v="10"/>
    <n v="9"/>
    <n v="270"/>
    <n v="0"/>
    <n v="11380"/>
    <n v="24330"/>
    <n v="12950"/>
    <n v="0"/>
    <s v=""/>
  </r>
  <r>
    <x v="228"/>
    <s v="lato"/>
    <n v="4"/>
    <n v="10"/>
    <n v="9"/>
    <n v="270"/>
    <n v="0"/>
    <n v="11650"/>
    <n v="24600"/>
    <n v="12950"/>
    <n v="0"/>
    <s v=""/>
  </r>
  <r>
    <x v="229"/>
    <s v="lato"/>
    <n v="5"/>
    <n v="10"/>
    <n v="9"/>
    <n v="270"/>
    <n v="0"/>
    <n v="11920"/>
    <n v="24870"/>
    <n v="12950"/>
    <n v="0"/>
    <s v=""/>
  </r>
  <r>
    <x v="230"/>
    <s v="lato"/>
    <n v="6"/>
    <n v="10"/>
    <n v="0"/>
    <n v="0"/>
    <n v="0"/>
    <n v="11920"/>
    <n v="24870"/>
    <n v="12950"/>
    <n v="0"/>
    <s v=""/>
  </r>
  <r>
    <x v="231"/>
    <s v="lato"/>
    <n v="7"/>
    <n v="10"/>
    <n v="0"/>
    <n v="0"/>
    <n v="150"/>
    <n v="11770"/>
    <n v="24870"/>
    <n v="13100"/>
    <n v="0"/>
    <s v=""/>
  </r>
  <r>
    <x v="232"/>
    <s v="lato"/>
    <n v="1"/>
    <n v="10"/>
    <n v="9"/>
    <n v="270"/>
    <n v="0"/>
    <n v="12040"/>
    <n v="25140"/>
    <n v="13100"/>
    <n v="0"/>
    <s v=""/>
  </r>
  <r>
    <x v="233"/>
    <s v="lato"/>
    <n v="2"/>
    <n v="10"/>
    <n v="9"/>
    <n v="270"/>
    <n v="0"/>
    <n v="12310"/>
    <n v="25410"/>
    <n v="13100"/>
    <n v="0"/>
    <s v=""/>
  </r>
  <r>
    <x v="234"/>
    <s v="lato"/>
    <n v="3"/>
    <n v="10"/>
    <n v="9"/>
    <n v="270"/>
    <n v="0"/>
    <n v="12580"/>
    <n v="25680"/>
    <n v="13100"/>
    <n v="0"/>
    <s v=""/>
  </r>
  <r>
    <x v="235"/>
    <s v="lato"/>
    <n v="4"/>
    <n v="10"/>
    <n v="9"/>
    <n v="270"/>
    <n v="0"/>
    <n v="12850"/>
    <n v="25950"/>
    <n v="13100"/>
    <n v="0"/>
    <s v=""/>
  </r>
  <r>
    <x v="236"/>
    <s v="lato"/>
    <n v="5"/>
    <n v="10"/>
    <n v="9"/>
    <n v="270"/>
    <n v="0"/>
    <n v="13120"/>
    <n v="26220"/>
    <n v="13100"/>
    <n v="0"/>
    <s v=""/>
  </r>
  <r>
    <x v="237"/>
    <s v="lato"/>
    <n v="6"/>
    <n v="10"/>
    <n v="0"/>
    <n v="0"/>
    <n v="0"/>
    <n v="13120"/>
    <n v="26220"/>
    <n v="13100"/>
    <n v="0"/>
    <s v=""/>
  </r>
  <r>
    <x v="238"/>
    <s v="lato"/>
    <n v="7"/>
    <n v="10"/>
    <n v="0"/>
    <n v="0"/>
    <n v="150"/>
    <n v="12970"/>
    <n v="26220"/>
    <n v="13250"/>
    <n v="0"/>
    <s v=""/>
  </r>
  <r>
    <x v="239"/>
    <s v="lato"/>
    <n v="1"/>
    <n v="10"/>
    <n v="9"/>
    <n v="270"/>
    <n v="0"/>
    <n v="13240"/>
    <n v="26490"/>
    <n v="13250"/>
    <n v="0"/>
    <s v=""/>
  </r>
  <r>
    <x v="240"/>
    <s v="lato"/>
    <n v="2"/>
    <n v="10"/>
    <n v="9"/>
    <n v="270"/>
    <n v="0"/>
    <n v="13510"/>
    <n v="26760"/>
    <n v="13250"/>
    <n v="0"/>
    <s v=""/>
  </r>
  <r>
    <x v="241"/>
    <s v="lato"/>
    <n v="3"/>
    <n v="10"/>
    <n v="9"/>
    <n v="270"/>
    <n v="0"/>
    <n v="13780"/>
    <n v="27030"/>
    <n v="13250"/>
    <n v="0"/>
    <s v=""/>
  </r>
  <r>
    <x v="242"/>
    <s v="lato"/>
    <n v="4"/>
    <n v="10"/>
    <n v="9"/>
    <n v="270"/>
    <n v="0"/>
    <n v="14050"/>
    <n v="27300"/>
    <n v="13250"/>
    <n v="1"/>
    <n v="5610"/>
  </r>
  <r>
    <x v="243"/>
    <s v="lato"/>
    <n v="5"/>
    <n v="10"/>
    <n v="9"/>
    <n v="270"/>
    <n v="0"/>
    <n v="14320"/>
    <n v="27570"/>
    <n v="13250"/>
    <n v="0"/>
    <s v=""/>
  </r>
  <r>
    <x v="244"/>
    <s v="lato"/>
    <n v="6"/>
    <n v="10"/>
    <n v="0"/>
    <n v="0"/>
    <n v="0"/>
    <n v="14320"/>
    <n v="27570"/>
    <n v="13250"/>
    <n v="0"/>
    <s v=""/>
  </r>
  <r>
    <x v="245"/>
    <s v="lato"/>
    <n v="7"/>
    <n v="10"/>
    <n v="0"/>
    <n v="0"/>
    <n v="150"/>
    <n v="14170"/>
    <n v="27570"/>
    <n v="13400"/>
    <n v="0"/>
    <s v=""/>
  </r>
  <r>
    <x v="246"/>
    <s v="lato"/>
    <n v="1"/>
    <n v="10"/>
    <n v="9"/>
    <n v="270"/>
    <n v="0"/>
    <n v="14440"/>
    <n v="27840"/>
    <n v="13400"/>
    <n v="0"/>
    <s v=""/>
  </r>
  <r>
    <x v="247"/>
    <s v="lato"/>
    <n v="2"/>
    <n v="10"/>
    <n v="9"/>
    <n v="270"/>
    <n v="0"/>
    <n v="14710"/>
    <n v="28110"/>
    <n v="13400"/>
    <n v="0"/>
    <s v=""/>
  </r>
  <r>
    <x v="248"/>
    <s v="lato"/>
    <n v="3"/>
    <n v="10"/>
    <n v="9"/>
    <n v="270"/>
    <n v="0"/>
    <n v="14980"/>
    <n v="28380"/>
    <n v="13400"/>
    <n v="0"/>
    <s v=""/>
  </r>
  <r>
    <x v="249"/>
    <s v="lato"/>
    <n v="4"/>
    <n v="10"/>
    <n v="9"/>
    <n v="270"/>
    <n v="0"/>
    <n v="15250"/>
    <n v="28650"/>
    <n v="13400"/>
    <n v="0"/>
    <s v=""/>
  </r>
  <r>
    <x v="250"/>
    <s v="lato"/>
    <n v="5"/>
    <n v="10"/>
    <n v="9"/>
    <n v="270"/>
    <n v="0"/>
    <n v="15520"/>
    <n v="28920"/>
    <n v="13400"/>
    <n v="0"/>
    <s v=""/>
  </r>
  <r>
    <x v="251"/>
    <s v="lato"/>
    <n v="6"/>
    <n v="10"/>
    <n v="0"/>
    <n v="0"/>
    <n v="0"/>
    <n v="15520"/>
    <n v="28920"/>
    <n v="13400"/>
    <n v="0"/>
    <s v=""/>
  </r>
  <r>
    <x v="252"/>
    <s v="lato"/>
    <n v="7"/>
    <n v="10"/>
    <n v="0"/>
    <n v="0"/>
    <n v="150"/>
    <n v="15370"/>
    <n v="28920"/>
    <n v="13550"/>
    <n v="0"/>
    <s v=""/>
  </r>
  <r>
    <x v="253"/>
    <s v="lato"/>
    <n v="1"/>
    <n v="10"/>
    <n v="9"/>
    <n v="270"/>
    <n v="0"/>
    <n v="15640"/>
    <n v="29190"/>
    <n v="13550"/>
    <n v="0"/>
    <s v=""/>
  </r>
  <r>
    <x v="254"/>
    <s v="lato"/>
    <n v="2"/>
    <n v="10"/>
    <n v="9"/>
    <n v="270"/>
    <n v="0"/>
    <n v="15910"/>
    <n v="29460"/>
    <n v="13550"/>
    <n v="0"/>
    <s v=""/>
  </r>
  <r>
    <x v="255"/>
    <s v="lato"/>
    <n v="3"/>
    <n v="10"/>
    <n v="9"/>
    <n v="270"/>
    <n v="0"/>
    <n v="16180"/>
    <n v="29730"/>
    <n v="13550"/>
    <n v="0"/>
    <s v=""/>
  </r>
  <r>
    <x v="256"/>
    <s v="lato"/>
    <n v="4"/>
    <n v="10"/>
    <n v="9"/>
    <n v="270"/>
    <n v="0"/>
    <n v="16450"/>
    <n v="30000"/>
    <n v="13550"/>
    <n v="0"/>
    <s v=""/>
  </r>
  <r>
    <x v="257"/>
    <s v="lato"/>
    <n v="5"/>
    <n v="10"/>
    <n v="9"/>
    <n v="270"/>
    <n v="0"/>
    <n v="16720"/>
    <n v="30270"/>
    <n v="13550"/>
    <n v="0"/>
    <s v=""/>
  </r>
  <r>
    <x v="258"/>
    <s v="lato"/>
    <n v="6"/>
    <n v="10"/>
    <n v="0"/>
    <n v="0"/>
    <n v="0"/>
    <n v="16720"/>
    <n v="30270"/>
    <n v="13550"/>
    <n v="0"/>
    <s v=""/>
  </r>
  <r>
    <x v="259"/>
    <s v="lato"/>
    <n v="7"/>
    <n v="10"/>
    <n v="0"/>
    <n v="0"/>
    <n v="150"/>
    <n v="16570"/>
    <n v="30270"/>
    <n v="13700"/>
    <n v="0"/>
    <s v=""/>
  </r>
  <r>
    <x v="260"/>
    <s v="lato"/>
    <n v="1"/>
    <n v="10"/>
    <n v="9"/>
    <n v="270"/>
    <n v="0"/>
    <n v="16840"/>
    <n v="30540"/>
    <n v="13700"/>
    <n v="0"/>
    <s v=""/>
  </r>
  <r>
    <x v="261"/>
    <s v="lato"/>
    <n v="2"/>
    <n v="10"/>
    <n v="9"/>
    <n v="270"/>
    <n v="0"/>
    <n v="17110"/>
    <n v="30810"/>
    <n v="13700"/>
    <n v="0"/>
    <s v=""/>
  </r>
  <r>
    <x v="262"/>
    <s v="lato"/>
    <n v="3"/>
    <n v="10"/>
    <n v="9"/>
    <n v="270"/>
    <n v="0"/>
    <n v="17380"/>
    <n v="31080"/>
    <n v="13700"/>
    <n v="0"/>
    <s v=""/>
  </r>
  <r>
    <x v="263"/>
    <s v="lato"/>
    <n v="4"/>
    <n v="10"/>
    <n v="9"/>
    <n v="270"/>
    <n v="0"/>
    <n v="17650"/>
    <n v="31350"/>
    <n v="13700"/>
    <n v="0"/>
    <s v=""/>
  </r>
  <r>
    <x v="264"/>
    <s v="lato"/>
    <n v="5"/>
    <n v="10"/>
    <n v="9"/>
    <n v="270"/>
    <n v="0"/>
    <n v="17920"/>
    <n v="31620"/>
    <n v="13700"/>
    <n v="0"/>
    <s v=""/>
  </r>
  <r>
    <x v="265"/>
    <s v="jesien"/>
    <n v="6"/>
    <n v="10"/>
    <n v="0"/>
    <n v="0"/>
    <n v="0"/>
    <n v="17920"/>
    <n v="31620"/>
    <n v="13700"/>
    <n v="0"/>
    <s v=""/>
  </r>
  <r>
    <x v="266"/>
    <s v="jesien"/>
    <n v="7"/>
    <n v="10"/>
    <n v="0"/>
    <n v="0"/>
    <n v="150"/>
    <n v="17770"/>
    <n v="31620"/>
    <n v="13850"/>
    <n v="0"/>
    <s v=""/>
  </r>
  <r>
    <x v="267"/>
    <s v="jesien"/>
    <n v="1"/>
    <n v="10"/>
    <n v="4"/>
    <n v="120"/>
    <n v="0"/>
    <n v="17890"/>
    <n v="31740"/>
    <n v="13850"/>
    <n v="0"/>
    <s v=""/>
  </r>
  <r>
    <x v="268"/>
    <s v="jesien"/>
    <n v="2"/>
    <n v="10"/>
    <n v="4"/>
    <n v="120"/>
    <n v="0"/>
    <n v="18010"/>
    <n v="31860"/>
    <n v="13850"/>
    <n v="0"/>
    <s v=""/>
  </r>
  <r>
    <x v="269"/>
    <s v="jesien"/>
    <n v="3"/>
    <n v="10"/>
    <n v="4"/>
    <n v="120"/>
    <n v="0"/>
    <n v="18130"/>
    <n v="31980"/>
    <n v="13850"/>
    <n v="0"/>
    <s v=""/>
  </r>
  <r>
    <x v="270"/>
    <s v="jesien"/>
    <n v="4"/>
    <n v="10"/>
    <n v="4"/>
    <n v="120"/>
    <n v="0"/>
    <n v="18250"/>
    <n v="32100"/>
    <n v="13850"/>
    <n v="0"/>
    <s v=""/>
  </r>
  <r>
    <x v="271"/>
    <s v="jesien"/>
    <n v="5"/>
    <n v="10"/>
    <n v="4"/>
    <n v="120"/>
    <n v="0"/>
    <n v="18370"/>
    <n v="32220"/>
    <n v="13850"/>
    <n v="0"/>
    <s v=""/>
  </r>
  <r>
    <x v="272"/>
    <s v="jesien"/>
    <n v="6"/>
    <n v="10"/>
    <n v="0"/>
    <n v="0"/>
    <n v="0"/>
    <n v="18370"/>
    <n v="32220"/>
    <n v="13850"/>
    <n v="1"/>
    <n v="4320"/>
  </r>
  <r>
    <x v="273"/>
    <s v="jesien"/>
    <n v="7"/>
    <n v="10"/>
    <n v="0"/>
    <n v="0"/>
    <n v="150"/>
    <n v="18220"/>
    <n v="32220"/>
    <n v="14000"/>
    <n v="0"/>
    <s v=""/>
  </r>
  <r>
    <x v="274"/>
    <s v="jesien"/>
    <n v="1"/>
    <n v="10"/>
    <n v="4"/>
    <n v="120"/>
    <n v="0"/>
    <n v="18340"/>
    <n v="32340"/>
    <n v="14000"/>
    <n v="0"/>
    <s v=""/>
  </r>
  <r>
    <x v="275"/>
    <s v="jesien"/>
    <n v="2"/>
    <n v="10"/>
    <n v="4"/>
    <n v="120"/>
    <n v="0"/>
    <n v="18460"/>
    <n v="32460"/>
    <n v="14000"/>
    <n v="0"/>
    <s v=""/>
  </r>
  <r>
    <x v="276"/>
    <s v="jesien"/>
    <n v="3"/>
    <n v="10"/>
    <n v="4"/>
    <n v="120"/>
    <n v="0"/>
    <n v="18580"/>
    <n v="32580"/>
    <n v="14000"/>
    <n v="0"/>
    <s v=""/>
  </r>
  <r>
    <x v="277"/>
    <s v="jesien"/>
    <n v="4"/>
    <n v="10"/>
    <n v="4"/>
    <n v="120"/>
    <n v="0"/>
    <n v="18700"/>
    <n v="32700"/>
    <n v="14000"/>
    <n v="0"/>
    <s v=""/>
  </r>
  <r>
    <x v="278"/>
    <s v="jesien"/>
    <n v="5"/>
    <n v="10"/>
    <n v="4"/>
    <n v="120"/>
    <n v="0"/>
    <n v="18820"/>
    <n v="32820"/>
    <n v="14000"/>
    <n v="0"/>
    <s v=""/>
  </r>
  <r>
    <x v="279"/>
    <s v="jesien"/>
    <n v="6"/>
    <n v="10"/>
    <n v="0"/>
    <n v="0"/>
    <n v="0"/>
    <n v="18820"/>
    <n v="32820"/>
    <n v="14000"/>
    <n v="0"/>
    <s v=""/>
  </r>
  <r>
    <x v="280"/>
    <s v="jesien"/>
    <n v="7"/>
    <n v="10"/>
    <n v="0"/>
    <n v="0"/>
    <n v="150"/>
    <n v="18670"/>
    <n v="32820"/>
    <n v="14150"/>
    <n v="0"/>
    <s v=""/>
  </r>
  <r>
    <x v="281"/>
    <s v="jesien"/>
    <n v="1"/>
    <n v="10"/>
    <n v="4"/>
    <n v="120"/>
    <n v="0"/>
    <n v="18790"/>
    <n v="32940"/>
    <n v="14150"/>
    <n v="0"/>
    <s v=""/>
  </r>
  <r>
    <x v="282"/>
    <s v="jesien"/>
    <n v="2"/>
    <n v="10"/>
    <n v="4"/>
    <n v="120"/>
    <n v="0"/>
    <n v="18910"/>
    <n v="33060"/>
    <n v="14150"/>
    <n v="0"/>
    <s v=""/>
  </r>
  <r>
    <x v="283"/>
    <s v="jesien"/>
    <n v="3"/>
    <n v="10"/>
    <n v="4"/>
    <n v="120"/>
    <n v="0"/>
    <n v="19030"/>
    <n v="33180"/>
    <n v="14150"/>
    <n v="0"/>
    <s v=""/>
  </r>
  <r>
    <x v="284"/>
    <s v="jesien"/>
    <n v="4"/>
    <n v="10"/>
    <n v="4"/>
    <n v="120"/>
    <n v="0"/>
    <n v="19150"/>
    <n v="33300"/>
    <n v="14150"/>
    <n v="0"/>
    <s v=""/>
  </r>
  <r>
    <x v="285"/>
    <s v="jesien"/>
    <n v="5"/>
    <n v="10"/>
    <n v="4"/>
    <n v="120"/>
    <n v="0"/>
    <n v="19270"/>
    <n v="33420"/>
    <n v="14150"/>
    <n v="0"/>
    <s v=""/>
  </r>
  <r>
    <x v="286"/>
    <s v="jesien"/>
    <n v="6"/>
    <n v="10"/>
    <n v="0"/>
    <n v="0"/>
    <n v="0"/>
    <n v="19270"/>
    <n v="33420"/>
    <n v="14150"/>
    <n v="0"/>
    <s v=""/>
  </r>
  <r>
    <x v="287"/>
    <s v="jesien"/>
    <n v="7"/>
    <n v="10"/>
    <n v="0"/>
    <n v="0"/>
    <n v="150"/>
    <n v="19120"/>
    <n v="33420"/>
    <n v="14300"/>
    <n v="0"/>
    <s v=""/>
  </r>
  <r>
    <x v="288"/>
    <s v="jesien"/>
    <n v="1"/>
    <n v="10"/>
    <n v="4"/>
    <n v="120"/>
    <n v="0"/>
    <n v="19240"/>
    <n v="33540"/>
    <n v="14300"/>
    <n v="0"/>
    <s v=""/>
  </r>
  <r>
    <x v="289"/>
    <s v="jesien"/>
    <n v="2"/>
    <n v="10"/>
    <n v="4"/>
    <n v="120"/>
    <n v="0"/>
    <n v="19360"/>
    <n v="33660"/>
    <n v="14300"/>
    <n v="0"/>
    <s v=""/>
  </r>
  <r>
    <x v="290"/>
    <s v="jesien"/>
    <n v="3"/>
    <n v="10"/>
    <n v="4"/>
    <n v="120"/>
    <n v="0"/>
    <n v="19480"/>
    <n v="33780"/>
    <n v="14300"/>
    <n v="0"/>
    <s v=""/>
  </r>
  <r>
    <x v="291"/>
    <s v="jesien"/>
    <n v="4"/>
    <n v="10"/>
    <n v="4"/>
    <n v="120"/>
    <n v="0"/>
    <n v="19600"/>
    <n v="33900"/>
    <n v="14300"/>
    <n v="0"/>
    <s v=""/>
  </r>
  <r>
    <x v="292"/>
    <s v="jesien"/>
    <n v="5"/>
    <n v="10"/>
    <n v="4"/>
    <n v="120"/>
    <n v="0"/>
    <n v="19720"/>
    <n v="34020"/>
    <n v="14300"/>
    <n v="0"/>
    <s v=""/>
  </r>
  <r>
    <x v="293"/>
    <s v="jesien"/>
    <n v="6"/>
    <n v="10"/>
    <n v="0"/>
    <n v="0"/>
    <n v="0"/>
    <n v="19720"/>
    <n v="34020"/>
    <n v="14300"/>
    <n v="0"/>
    <s v=""/>
  </r>
  <r>
    <x v="294"/>
    <s v="jesien"/>
    <n v="7"/>
    <n v="10"/>
    <n v="0"/>
    <n v="0"/>
    <n v="150"/>
    <n v="19570"/>
    <n v="34020"/>
    <n v="14450"/>
    <n v="0"/>
    <s v=""/>
  </r>
  <r>
    <x v="295"/>
    <s v="jesien"/>
    <n v="1"/>
    <n v="10"/>
    <n v="4"/>
    <n v="120"/>
    <n v="0"/>
    <n v="19690"/>
    <n v="34140"/>
    <n v="14450"/>
    <n v="0"/>
    <s v=""/>
  </r>
  <r>
    <x v="296"/>
    <s v="jesien"/>
    <n v="2"/>
    <n v="10"/>
    <n v="4"/>
    <n v="120"/>
    <n v="0"/>
    <n v="19810"/>
    <n v="34260"/>
    <n v="14450"/>
    <n v="0"/>
    <s v=""/>
  </r>
  <r>
    <x v="297"/>
    <s v="jesien"/>
    <n v="3"/>
    <n v="10"/>
    <n v="4"/>
    <n v="120"/>
    <n v="0"/>
    <n v="19930"/>
    <n v="34380"/>
    <n v="14450"/>
    <n v="0"/>
    <s v=""/>
  </r>
  <r>
    <x v="298"/>
    <s v="jesien"/>
    <n v="4"/>
    <n v="10"/>
    <n v="4"/>
    <n v="120"/>
    <n v="0"/>
    <n v="20050"/>
    <n v="34500"/>
    <n v="14450"/>
    <n v="0"/>
    <s v=""/>
  </r>
  <r>
    <x v="299"/>
    <s v="jesien"/>
    <n v="5"/>
    <n v="10"/>
    <n v="4"/>
    <n v="120"/>
    <n v="0"/>
    <n v="20170"/>
    <n v="34620"/>
    <n v="14450"/>
    <n v="0"/>
    <s v=""/>
  </r>
  <r>
    <x v="300"/>
    <s v="jesien"/>
    <n v="6"/>
    <n v="10"/>
    <n v="0"/>
    <n v="0"/>
    <n v="0"/>
    <n v="20170"/>
    <n v="34620"/>
    <n v="14450"/>
    <n v="0"/>
    <s v=""/>
  </r>
  <r>
    <x v="301"/>
    <s v="jesien"/>
    <n v="7"/>
    <n v="10"/>
    <n v="0"/>
    <n v="0"/>
    <n v="150"/>
    <n v="20020"/>
    <n v="34620"/>
    <n v="14600"/>
    <n v="0"/>
    <s v=""/>
  </r>
  <r>
    <x v="302"/>
    <s v="jesien"/>
    <n v="1"/>
    <n v="10"/>
    <n v="4"/>
    <n v="120"/>
    <n v="0"/>
    <n v="20140"/>
    <n v="34740"/>
    <n v="14600"/>
    <n v="0"/>
    <s v=""/>
  </r>
  <r>
    <x v="303"/>
    <s v="jesien"/>
    <n v="2"/>
    <n v="10"/>
    <n v="4"/>
    <n v="120"/>
    <n v="0"/>
    <n v="20260"/>
    <n v="34860"/>
    <n v="14600"/>
    <n v="1"/>
    <n v="1890"/>
  </r>
  <r>
    <x v="304"/>
    <s v="jesien"/>
    <n v="3"/>
    <n v="10"/>
    <n v="4"/>
    <n v="120"/>
    <n v="0"/>
    <n v="20380"/>
    <n v="34980"/>
    <n v="14600"/>
    <n v="0"/>
    <s v=""/>
  </r>
  <r>
    <x v="305"/>
    <s v="jesien"/>
    <n v="4"/>
    <n v="10"/>
    <n v="4"/>
    <n v="120"/>
    <n v="0"/>
    <n v="20500"/>
    <n v="35100"/>
    <n v="14600"/>
    <n v="0"/>
    <s v=""/>
  </r>
  <r>
    <x v="306"/>
    <s v="jesien"/>
    <n v="5"/>
    <n v="10"/>
    <n v="4"/>
    <n v="120"/>
    <n v="0"/>
    <n v="20620"/>
    <n v="35220"/>
    <n v="14600"/>
    <n v="0"/>
    <s v=""/>
  </r>
  <r>
    <x v="307"/>
    <s v="jesien"/>
    <n v="6"/>
    <n v="10"/>
    <n v="0"/>
    <n v="0"/>
    <n v="0"/>
    <n v="20620"/>
    <n v="35220"/>
    <n v="14600"/>
    <n v="0"/>
    <s v=""/>
  </r>
  <r>
    <x v="308"/>
    <s v="jesien"/>
    <n v="7"/>
    <n v="10"/>
    <n v="0"/>
    <n v="0"/>
    <n v="150"/>
    <n v="20470"/>
    <n v="35220"/>
    <n v="14750"/>
    <n v="0"/>
    <s v=""/>
  </r>
  <r>
    <x v="309"/>
    <s v="jesien"/>
    <n v="1"/>
    <n v="10"/>
    <n v="4"/>
    <n v="120"/>
    <n v="0"/>
    <n v="20590"/>
    <n v="35340"/>
    <n v="14750"/>
    <n v="0"/>
    <s v=""/>
  </r>
  <r>
    <x v="310"/>
    <s v="jesien"/>
    <n v="2"/>
    <n v="10"/>
    <n v="4"/>
    <n v="120"/>
    <n v="0"/>
    <n v="20710"/>
    <n v="35460"/>
    <n v="14750"/>
    <n v="0"/>
    <s v=""/>
  </r>
  <r>
    <x v="311"/>
    <s v="jesien"/>
    <n v="3"/>
    <n v="10"/>
    <n v="4"/>
    <n v="120"/>
    <n v="0"/>
    <n v="20830"/>
    <n v="35580"/>
    <n v="14750"/>
    <n v="0"/>
    <s v=""/>
  </r>
  <r>
    <x v="312"/>
    <s v="jesien"/>
    <n v="4"/>
    <n v="10"/>
    <n v="4"/>
    <n v="120"/>
    <n v="0"/>
    <n v="20950"/>
    <n v="35700"/>
    <n v="14750"/>
    <n v="0"/>
    <s v=""/>
  </r>
  <r>
    <x v="313"/>
    <s v="jesien"/>
    <n v="5"/>
    <n v="10"/>
    <n v="4"/>
    <n v="120"/>
    <n v="0"/>
    <n v="21070"/>
    <n v="35820"/>
    <n v="14750"/>
    <n v="0"/>
    <s v=""/>
  </r>
  <r>
    <x v="314"/>
    <s v="jesien"/>
    <n v="6"/>
    <n v="10"/>
    <n v="0"/>
    <n v="0"/>
    <n v="0"/>
    <n v="21070"/>
    <n v="35820"/>
    <n v="14750"/>
    <n v="0"/>
    <s v=""/>
  </r>
  <r>
    <x v="315"/>
    <s v="jesien"/>
    <n v="7"/>
    <n v="10"/>
    <n v="0"/>
    <n v="0"/>
    <n v="150"/>
    <n v="20920"/>
    <n v="35820"/>
    <n v="14900"/>
    <n v="0"/>
    <s v=""/>
  </r>
  <r>
    <x v="316"/>
    <s v="jesien"/>
    <n v="1"/>
    <n v="10"/>
    <n v="4"/>
    <n v="120"/>
    <n v="0"/>
    <n v="21040"/>
    <n v="35940"/>
    <n v="14900"/>
    <n v="0"/>
    <s v=""/>
  </r>
  <r>
    <x v="317"/>
    <s v="jesien"/>
    <n v="2"/>
    <n v="10"/>
    <n v="4"/>
    <n v="120"/>
    <n v="0"/>
    <n v="21160"/>
    <n v="36060"/>
    <n v="14900"/>
    <n v="0"/>
    <s v=""/>
  </r>
  <r>
    <x v="318"/>
    <s v="jesien"/>
    <n v="3"/>
    <n v="10"/>
    <n v="4"/>
    <n v="120"/>
    <n v="0"/>
    <n v="21280"/>
    <n v="36180"/>
    <n v="14900"/>
    <n v="0"/>
    <s v=""/>
  </r>
  <r>
    <x v="319"/>
    <s v="jesien"/>
    <n v="4"/>
    <n v="10"/>
    <n v="4"/>
    <n v="120"/>
    <n v="0"/>
    <n v="21400"/>
    <n v="36300"/>
    <n v="14900"/>
    <n v="0"/>
    <s v=""/>
  </r>
  <r>
    <x v="320"/>
    <s v="jesien"/>
    <n v="5"/>
    <n v="10"/>
    <n v="4"/>
    <n v="120"/>
    <n v="0"/>
    <n v="21520"/>
    <n v="36420"/>
    <n v="14900"/>
    <n v="0"/>
    <s v=""/>
  </r>
  <r>
    <x v="321"/>
    <s v="jesien"/>
    <n v="6"/>
    <n v="10"/>
    <n v="0"/>
    <n v="0"/>
    <n v="0"/>
    <n v="21520"/>
    <n v="36420"/>
    <n v="14900"/>
    <n v="0"/>
    <s v=""/>
  </r>
  <r>
    <x v="322"/>
    <s v="jesien"/>
    <n v="7"/>
    <n v="10"/>
    <n v="0"/>
    <n v="0"/>
    <n v="150"/>
    <n v="21370"/>
    <n v="36420"/>
    <n v="15050"/>
    <n v="0"/>
    <s v=""/>
  </r>
  <r>
    <x v="323"/>
    <s v="jesien"/>
    <n v="1"/>
    <n v="10"/>
    <n v="4"/>
    <n v="120"/>
    <n v="0"/>
    <n v="21490"/>
    <n v="36540"/>
    <n v="15050"/>
    <n v="0"/>
    <s v=""/>
  </r>
  <r>
    <x v="324"/>
    <s v="jesien"/>
    <n v="2"/>
    <n v="10"/>
    <n v="4"/>
    <n v="120"/>
    <n v="0"/>
    <n v="21610"/>
    <n v="36660"/>
    <n v="15050"/>
    <n v="0"/>
    <s v=""/>
  </r>
  <r>
    <x v="325"/>
    <s v="jesien"/>
    <n v="3"/>
    <n v="10"/>
    <n v="4"/>
    <n v="120"/>
    <n v="0"/>
    <n v="21730"/>
    <n v="36780"/>
    <n v="15050"/>
    <n v="0"/>
    <s v=""/>
  </r>
  <r>
    <x v="326"/>
    <s v="jesien"/>
    <n v="4"/>
    <n v="10"/>
    <n v="4"/>
    <n v="120"/>
    <n v="0"/>
    <n v="21850"/>
    <n v="36900"/>
    <n v="15050"/>
    <n v="0"/>
    <s v=""/>
  </r>
  <r>
    <x v="327"/>
    <s v="jesien"/>
    <n v="5"/>
    <n v="10"/>
    <n v="4"/>
    <n v="120"/>
    <n v="0"/>
    <n v="21970"/>
    <n v="37020"/>
    <n v="15050"/>
    <n v="0"/>
    <s v=""/>
  </r>
  <r>
    <x v="328"/>
    <s v="jesien"/>
    <n v="6"/>
    <n v="10"/>
    <n v="0"/>
    <n v="0"/>
    <n v="0"/>
    <n v="21970"/>
    <n v="37020"/>
    <n v="15050"/>
    <n v="0"/>
    <s v=""/>
  </r>
  <r>
    <x v="329"/>
    <s v="jesien"/>
    <n v="7"/>
    <n v="10"/>
    <n v="0"/>
    <n v="0"/>
    <n v="150"/>
    <n v="21820"/>
    <n v="37020"/>
    <n v="15200"/>
    <n v="0"/>
    <s v=""/>
  </r>
  <r>
    <x v="330"/>
    <s v="jesien"/>
    <n v="1"/>
    <n v="10"/>
    <n v="4"/>
    <n v="120"/>
    <n v="0"/>
    <n v="21940"/>
    <n v="37140"/>
    <n v="15200"/>
    <n v="0"/>
    <s v=""/>
  </r>
  <r>
    <x v="331"/>
    <s v="jesien"/>
    <n v="2"/>
    <n v="10"/>
    <n v="4"/>
    <n v="120"/>
    <n v="0"/>
    <n v="22060"/>
    <n v="37260"/>
    <n v="15200"/>
    <n v="0"/>
    <s v=""/>
  </r>
  <r>
    <x v="332"/>
    <s v="jesien"/>
    <n v="3"/>
    <n v="10"/>
    <n v="4"/>
    <n v="120"/>
    <n v="0"/>
    <n v="22180"/>
    <n v="37380"/>
    <n v="15200"/>
    <n v="0"/>
    <s v=""/>
  </r>
  <r>
    <x v="333"/>
    <s v="jesien"/>
    <n v="4"/>
    <n v="10"/>
    <n v="4"/>
    <n v="120"/>
    <n v="0"/>
    <n v="22300"/>
    <n v="37500"/>
    <n v="15200"/>
    <n v="1"/>
    <n v="2040"/>
  </r>
  <r>
    <x v="334"/>
    <s v="jesien"/>
    <n v="5"/>
    <n v="10"/>
    <n v="4"/>
    <n v="120"/>
    <n v="0"/>
    <n v="22420"/>
    <n v="37620"/>
    <n v="15200"/>
    <n v="0"/>
    <s v=""/>
  </r>
  <r>
    <x v="335"/>
    <s v="jesien"/>
    <n v="6"/>
    <n v="10"/>
    <n v="0"/>
    <n v="0"/>
    <n v="0"/>
    <n v="22420"/>
    <n v="37620"/>
    <n v="15200"/>
    <n v="0"/>
    <s v=""/>
  </r>
  <r>
    <x v="336"/>
    <s v="jesien"/>
    <n v="7"/>
    <n v="10"/>
    <n v="0"/>
    <n v="0"/>
    <n v="150"/>
    <n v="22270"/>
    <n v="37620"/>
    <n v="15350"/>
    <n v="0"/>
    <s v=""/>
  </r>
  <r>
    <x v="337"/>
    <s v="jesien"/>
    <n v="1"/>
    <n v="10"/>
    <n v="4"/>
    <n v="120"/>
    <n v="0"/>
    <n v="22390"/>
    <n v="37740"/>
    <n v="15350"/>
    <n v="0"/>
    <s v=""/>
  </r>
  <r>
    <x v="338"/>
    <s v="jesien"/>
    <n v="2"/>
    <n v="10"/>
    <n v="4"/>
    <n v="120"/>
    <n v="0"/>
    <n v="22510"/>
    <n v="37860"/>
    <n v="15350"/>
    <n v="0"/>
    <s v=""/>
  </r>
  <r>
    <x v="339"/>
    <s v="jesien"/>
    <n v="3"/>
    <n v="10"/>
    <n v="4"/>
    <n v="120"/>
    <n v="0"/>
    <n v="22630"/>
    <n v="37980"/>
    <n v="15350"/>
    <n v="0"/>
    <s v=""/>
  </r>
  <r>
    <x v="340"/>
    <s v="jesien"/>
    <n v="4"/>
    <n v="10"/>
    <n v="4"/>
    <n v="120"/>
    <n v="0"/>
    <n v="22750"/>
    <n v="38100"/>
    <n v="15350"/>
    <n v="0"/>
    <s v=""/>
  </r>
  <r>
    <x v="341"/>
    <s v="jesien"/>
    <n v="5"/>
    <n v="10"/>
    <n v="4"/>
    <n v="120"/>
    <n v="0"/>
    <n v="22870"/>
    <n v="38220"/>
    <n v="15350"/>
    <n v="0"/>
    <s v=""/>
  </r>
  <r>
    <x v="342"/>
    <s v="jesien"/>
    <n v="6"/>
    <n v="10"/>
    <n v="0"/>
    <n v="0"/>
    <n v="0"/>
    <n v="22870"/>
    <n v="38220"/>
    <n v="15350"/>
    <n v="0"/>
    <s v=""/>
  </r>
  <r>
    <x v="343"/>
    <s v="jesien"/>
    <n v="7"/>
    <n v="10"/>
    <n v="0"/>
    <n v="0"/>
    <n v="150"/>
    <n v="22720"/>
    <n v="38220"/>
    <n v="15500"/>
    <n v="0"/>
    <s v=""/>
  </r>
  <r>
    <x v="344"/>
    <s v="jesien"/>
    <n v="1"/>
    <n v="10"/>
    <n v="4"/>
    <n v="120"/>
    <n v="0"/>
    <n v="22840"/>
    <n v="38340"/>
    <n v="15500"/>
    <n v="0"/>
    <s v=""/>
  </r>
  <r>
    <x v="345"/>
    <s v="jesien"/>
    <n v="2"/>
    <n v="10"/>
    <n v="4"/>
    <n v="120"/>
    <n v="0"/>
    <n v="22960"/>
    <n v="38460"/>
    <n v="15500"/>
    <n v="0"/>
    <s v=""/>
  </r>
  <r>
    <x v="346"/>
    <s v="jesien"/>
    <n v="3"/>
    <n v="10"/>
    <n v="4"/>
    <n v="120"/>
    <n v="0"/>
    <n v="23080"/>
    <n v="38580"/>
    <n v="15500"/>
    <n v="0"/>
    <s v=""/>
  </r>
  <r>
    <x v="347"/>
    <s v="jesien"/>
    <n v="4"/>
    <n v="10"/>
    <n v="4"/>
    <n v="120"/>
    <n v="0"/>
    <n v="23200"/>
    <n v="38700"/>
    <n v="15500"/>
    <n v="0"/>
    <s v=""/>
  </r>
  <r>
    <x v="348"/>
    <s v="jesien"/>
    <n v="5"/>
    <n v="10"/>
    <n v="4"/>
    <n v="120"/>
    <n v="0"/>
    <n v="23320"/>
    <n v="38820"/>
    <n v="15500"/>
    <n v="0"/>
    <s v=""/>
  </r>
  <r>
    <x v="349"/>
    <s v="jesien"/>
    <n v="6"/>
    <n v="10"/>
    <n v="0"/>
    <n v="0"/>
    <n v="0"/>
    <n v="23320"/>
    <n v="38820"/>
    <n v="15500"/>
    <n v="0"/>
    <s v=""/>
  </r>
  <r>
    <x v="350"/>
    <s v="jesien"/>
    <n v="7"/>
    <n v="10"/>
    <n v="0"/>
    <n v="0"/>
    <n v="150"/>
    <n v="23170"/>
    <n v="38820"/>
    <n v="15650"/>
    <n v="0"/>
    <s v=""/>
  </r>
  <r>
    <x v="351"/>
    <s v="jesien"/>
    <n v="1"/>
    <n v="10"/>
    <n v="4"/>
    <n v="120"/>
    <n v="0"/>
    <n v="23290"/>
    <n v="38940"/>
    <n v="15650"/>
    <n v="0"/>
    <s v=""/>
  </r>
  <r>
    <x v="352"/>
    <s v="jesien"/>
    <n v="2"/>
    <n v="10"/>
    <n v="4"/>
    <n v="120"/>
    <n v="0"/>
    <n v="23410"/>
    <n v="39060"/>
    <n v="15650"/>
    <n v="0"/>
    <s v=""/>
  </r>
  <r>
    <x v="353"/>
    <s v="jesien"/>
    <n v="3"/>
    <n v="10"/>
    <n v="4"/>
    <n v="120"/>
    <n v="0"/>
    <n v="23530"/>
    <n v="39180"/>
    <n v="15650"/>
    <n v="0"/>
    <s v=""/>
  </r>
  <r>
    <x v="354"/>
    <s v="zima"/>
    <n v="4"/>
    <n v="10"/>
    <n v="2"/>
    <n v="60"/>
    <n v="0"/>
    <n v="23590"/>
    <n v="39240"/>
    <n v="15650"/>
    <n v="0"/>
    <s v=""/>
  </r>
  <r>
    <x v="355"/>
    <s v="zima"/>
    <n v="5"/>
    <n v="10"/>
    <n v="2"/>
    <n v="60"/>
    <n v="0"/>
    <n v="23650"/>
    <n v="39300"/>
    <n v="15650"/>
    <n v="0"/>
    <s v=""/>
  </r>
  <r>
    <x v="356"/>
    <s v="zima"/>
    <n v="6"/>
    <n v="10"/>
    <n v="0"/>
    <n v="0"/>
    <n v="0"/>
    <n v="23650"/>
    <n v="39300"/>
    <n v="15650"/>
    <n v="0"/>
    <s v=""/>
  </r>
  <r>
    <x v="357"/>
    <s v="zima"/>
    <n v="7"/>
    <n v="10"/>
    <n v="0"/>
    <n v="0"/>
    <n v="150"/>
    <n v="23500"/>
    <n v="39300"/>
    <n v="15800"/>
    <n v="0"/>
    <s v=""/>
  </r>
  <r>
    <x v="358"/>
    <s v="zima"/>
    <n v="1"/>
    <n v="10"/>
    <n v="2"/>
    <n v="60"/>
    <n v="0"/>
    <n v="23560"/>
    <n v="39360"/>
    <n v="15800"/>
    <n v="0"/>
    <s v=""/>
  </r>
  <r>
    <x v="359"/>
    <s v="zima"/>
    <n v="2"/>
    <n v="10"/>
    <n v="2"/>
    <n v="60"/>
    <n v="0"/>
    <n v="23620"/>
    <n v="39420"/>
    <n v="15800"/>
    <n v="0"/>
    <s v=""/>
  </r>
  <r>
    <x v="360"/>
    <s v="zima"/>
    <n v="3"/>
    <n v="10"/>
    <n v="2"/>
    <n v="60"/>
    <n v="0"/>
    <n v="23680"/>
    <n v="39480"/>
    <n v="15800"/>
    <n v="0"/>
    <s v=""/>
  </r>
  <r>
    <x v="361"/>
    <s v="zima"/>
    <n v="4"/>
    <n v="10"/>
    <n v="2"/>
    <n v="60"/>
    <n v="0"/>
    <n v="23740"/>
    <n v="39540"/>
    <n v="15800"/>
    <n v="0"/>
    <s v=""/>
  </r>
  <r>
    <x v="362"/>
    <s v="zima"/>
    <n v="5"/>
    <n v="10"/>
    <n v="2"/>
    <n v="60"/>
    <n v="0"/>
    <n v="23800"/>
    <n v="39600"/>
    <n v="15800"/>
    <n v="0"/>
    <s v=""/>
  </r>
  <r>
    <x v="363"/>
    <s v="zima"/>
    <n v="6"/>
    <n v="10"/>
    <n v="0"/>
    <n v="0"/>
    <n v="0"/>
    <n v="23800"/>
    <n v="39600"/>
    <n v="15800"/>
    <n v="0"/>
    <s v=""/>
  </r>
  <r>
    <x v="364"/>
    <s v="zima"/>
    <n v="7"/>
    <n v="10"/>
    <n v="0"/>
    <n v="0"/>
    <n v="150"/>
    <n v="23650"/>
    <n v="39600"/>
    <n v="15950"/>
    <n v="1"/>
    <n v="1350"/>
  </r>
  <r>
    <x v="365"/>
    <s v="zima"/>
    <n v="1"/>
    <n v="10"/>
    <n v="2"/>
    <n v="60"/>
    <n v="0"/>
    <n v="23710"/>
    <n v="39660"/>
    <n v="15950"/>
    <n v="0"/>
    <s v=""/>
  </r>
  <r>
    <x v="366"/>
    <s v="zima"/>
    <n v="2"/>
    <n v="10"/>
    <n v="2"/>
    <n v="60"/>
    <n v="0"/>
    <n v="23770"/>
    <n v="39720"/>
    <n v="15950"/>
    <n v="0"/>
    <s v=""/>
  </r>
  <r>
    <x v="367"/>
    <s v="zima"/>
    <n v="3"/>
    <n v="10"/>
    <n v="2"/>
    <n v="60"/>
    <n v="0"/>
    <n v="23830"/>
    <n v="39780"/>
    <n v="15950"/>
    <n v="0"/>
    <s v=""/>
  </r>
  <r>
    <x v="368"/>
    <s v="zima"/>
    <n v="4"/>
    <n v="10"/>
    <n v="2"/>
    <n v="60"/>
    <n v="0"/>
    <n v="23890"/>
    <n v="39840"/>
    <n v="15950"/>
    <n v="0"/>
    <s v=""/>
  </r>
  <r>
    <x v="369"/>
    <s v="zima"/>
    <n v="5"/>
    <n v="10"/>
    <n v="2"/>
    <n v="60"/>
    <n v="0"/>
    <n v="23950"/>
    <n v="39900"/>
    <n v="15950"/>
    <n v="0"/>
    <s v=""/>
  </r>
  <r>
    <x v="370"/>
    <s v="zima"/>
    <n v="6"/>
    <n v="10"/>
    <n v="0"/>
    <n v="0"/>
    <n v="0"/>
    <n v="23950"/>
    <n v="39900"/>
    <n v="15950"/>
    <n v="0"/>
    <s v=""/>
  </r>
  <r>
    <x v="371"/>
    <s v="zima"/>
    <n v="7"/>
    <n v="10"/>
    <n v="0"/>
    <n v="0"/>
    <n v="150"/>
    <n v="23800"/>
    <n v="39900"/>
    <n v="16100"/>
    <n v="0"/>
    <s v=""/>
  </r>
  <r>
    <x v="372"/>
    <s v="zima"/>
    <n v="1"/>
    <n v="10"/>
    <n v="2"/>
    <n v="60"/>
    <n v="0"/>
    <n v="23860"/>
    <n v="39960"/>
    <n v="16100"/>
    <n v="0"/>
    <s v=""/>
  </r>
  <r>
    <x v="373"/>
    <s v="zima"/>
    <n v="2"/>
    <n v="10"/>
    <n v="2"/>
    <n v="60"/>
    <n v="0"/>
    <n v="23920"/>
    <n v="40020"/>
    <n v="16100"/>
    <n v="0"/>
    <s v=""/>
  </r>
  <r>
    <x v="374"/>
    <s v="zima"/>
    <n v="3"/>
    <n v="10"/>
    <n v="2"/>
    <n v="60"/>
    <n v="0"/>
    <n v="23980"/>
    <n v="40080"/>
    <n v="16100"/>
    <n v="0"/>
    <s v=""/>
  </r>
  <r>
    <x v="375"/>
    <s v="zima"/>
    <n v="4"/>
    <n v="10"/>
    <n v="2"/>
    <n v="60"/>
    <n v="0"/>
    <n v="24040"/>
    <n v="40140"/>
    <n v="16100"/>
    <n v="0"/>
    <s v=""/>
  </r>
  <r>
    <x v="376"/>
    <s v="zima"/>
    <n v="5"/>
    <n v="10"/>
    <n v="2"/>
    <n v="60"/>
    <n v="0"/>
    <n v="24100"/>
    <n v="40200"/>
    <n v="16100"/>
    <n v="0"/>
    <s v=""/>
  </r>
  <r>
    <x v="377"/>
    <s v="zima"/>
    <n v="6"/>
    <n v="10"/>
    <n v="0"/>
    <n v="0"/>
    <n v="0"/>
    <n v="24100"/>
    <n v="40200"/>
    <n v="16100"/>
    <n v="0"/>
    <s v=""/>
  </r>
  <r>
    <x v="378"/>
    <s v="zima"/>
    <n v="7"/>
    <n v="10"/>
    <n v="0"/>
    <n v="0"/>
    <n v="150"/>
    <n v="23950"/>
    <n v="40200"/>
    <n v="16250"/>
    <n v="0"/>
    <s v=""/>
  </r>
  <r>
    <x v="379"/>
    <s v="zima"/>
    <n v="1"/>
    <n v="10"/>
    <n v="2"/>
    <n v="60"/>
    <n v="0"/>
    <n v="24010"/>
    <n v="40260"/>
    <n v="16250"/>
    <n v="0"/>
    <s v=""/>
  </r>
  <r>
    <x v="380"/>
    <s v="zima"/>
    <n v="2"/>
    <n v="10"/>
    <n v="2"/>
    <n v="60"/>
    <n v="0"/>
    <n v="24070"/>
    <n v="40320"/>
    <n v="16250"/>
    <n v="0"/>
    <s v=""/>
  </r>
  <r>
    <x v="381"/>
    <s v="zima"/>
    <n v="3"/>
    <n v="10"/>
    <n v="2"/>
    <n v="60"/>
    <n v="0"/>
    <n v="24130"/>
    <n v="40380"/>
    <n v="16250"/>
    <n v="0"/>
    <s v=""/>
  </r>
  <r>
    <x v="382"/>
    <s v="zima"/>
    <n v="4"/>
    <n v="10"/>
    <n v="2"/>
    <n v="60"/>
    <n v="0"/>
    <n v="24190"/>
    <n v="40440"/>
    <n v="16250"/>
    <n v="0"/>
    <s v=""/>
  </r>
  <r>
    <x v="383"/>
    <s v="zima"/>
    <n v="5"/>
    <n v="10"/>
    <n v="2"/>
    <n v="60"/>
    <n v="0"/>
    <n v="24250"/>
    <n v="40500"/>
    <n v="16250"/>
    <n v="0"/>
    <s v=""/>
  </r>
  <r>
    <x v="384"/>
    <s v="zima"/>
    <n v="6"/>
    <n v="10"/>
    <n v="0"/>
    <n v="0"/>
    <n v="0"/>
    <n v="24250"/>
    <n v="40500"/>
    <n v="16250"/>
    <n v="0"/>
    <s v=""/>
  </r>
  <r>
    <x v="385"/>
    <s v="zima"/>
    <n v="7"/>
    <n v="10"/>
    <n v="0"/>
    <n v="0"/>
    <n v="150"/>
    <n v="24100"/>
    <n v="40500"/>
    <n v="16400"/>
    <n v="0"/>
    <s v=""/>
  </r>
  <r>
    <x v="386"/>
    <s v="zima"/>
    <n v="1"/>
    <n v="10"/>
    <n v="2"/>
    <n v="60"/>
    <n v="0"/>
    <n v="24160"/>
    <n v="40560"/>
    <n v="16400"/>
    <n v="0"/>
    <s v=""/>
  </r>
  <r>
    <x v="387"/>
    <s v="zima"/>
    <n v="2"/>
    <n v="10"/>
    <n v="2"/>
    <n v="60"/>
    <n v="0"/>
    <n v="24220"/>
    <n v="40620"/>
    <n v="16400"/>
    <n v="0"/>
    <s v=""/>
  </r>
  <r>
    <x v="388"/>
    <s v="zima"/>
    <n v="3"/>
    <n v="10"/>
    <n v="2"/>
    <n v="60"/>
    <n v="0"/>
    <n v="24280"/>
    <n v="40680"/>
    <n v="16400"/>
    <n v="0"/>
    <s v=""/>
  </r>
  <r>
    <x v="389"/>
    <s v="zima"/>
    <n v="4"/>
    <n v="10"/>
    <n v="2"/>
    <n v="60"/>
    <n v="0"/>
    <n v="24340"/>
    <n v="40740"/>
    <n v="16400"/>
    <n v="0"/>
    <s v=""/>
  </r>
  <r>
    <x v="390"/>
    <s v="zima"/>
    <n v="5"/>
    <n v="10"/>
    <n v="2"/>
    <n v="60"/>
    <n v="0"/>
    <n v="24400"/>
    <n v="40800"/>
    <n v="16400"/>
    <n v="0"/>
    <s v=""/>
  </r>
  <r>
    <x v="391"/>
    <s v="zima"/>
    <n v="6"/>
    <n v="10"/>
    <n v="0"/>
    <n v="0"/>
    <n v="0"/>
    <n v="24400"/>
    <n v="40800"/>
    <n v="16400"/>
    <n v="0"/>
    <s v=""/>
  </r>
  <r>
    <x v="392"/>
    <s v="zima"/>
    <n v="7"/>
    <n v="10"/>
    <n v="0"/>
    <n v="0"/>
    <n v="150"/>
    <n v="24250"/>
    <n v="40800"/>
    <n v="16550"/>
    <n v="0"/>
    <s v=""/>
  </r>
  <r>
    <x v="393"/>
    <s v="zima"/>
    <n v="1"/>
    <n v="10"/>
    <n v="2"/>
    <n v="60"/>
    <n v="0"/>
    <n v="24310"/>
    <n v="40860"/>
    <n v="16550"/>
    <n v="0"/>
    <s v=""/>
  </r>
  <r>
    <x v="394"/>
    <s v="zima"/>
    <n v="2"/>
    <n v="10"/>
    <n v="2"/>
    <n v="60"/>
    <n v="0"/>
    <n v="24370"/>
    <n v="40920"/>
    <n v="16550"/>
    <n v="0"/>
    <s v=""/>
  </r>
  <r>
    <x v="395"/>
    <s v="zima"/>
    <n v="3"/>
    <n v="10"/>
    <n v="2"/>
    <n v="60"/>
    <n v="0"/>
    <n v="24430"/>
    <n v="40980"/>
    <n v="16550"/>
    <n v="1"/>
    <n v="780"/>
  </r>
  <r>
    <x v="396"/>
    <s v="zima"/>
    <n v="4"/>
    <n v="10"/>
    <n v="2"/>
    <n v="60"/>
    <n v="0"/>
    <n v="24490"/>
    <n v="41040"/>
    <n v="16550"/>
    <n v="0"/>
    <s v=""/>
  </r>
  <r>
    <x v="397"/>
    <s v="zima"/>
    <n v="5"/>
    <n v="10"/>
    <n v="2"/>
    <n v="60"/>
    <n v="0"/>
    <n v="24550"/>
    <n v="41100"/>
    <n v="16550"/>
    <n v="0"/>
    <s v=""/>
  </r>
  <r>
    <x v="398"/>
    <s v="zima"/>
    <n v="6"/>
    <n v="10"/>
    <n v="0"/>
    <n v="0"/>
    <n v="0"/>
    <n v="24550"/>
    <n v="41100"/>
    <n v="16550"/>
    <n v="0"/>
    <s v=""/>
  </r>
  <r>
    <x v="399"/>
    <s v="zima"/>
    <n v="7"/>
    <n v="10"/>
    <n v="0"/>
    <n v="0"/>
    <n v="150"/>
    <n v="24400"/>
    <n v="41100"/>
    <n v="16700"/>
    <n v="0"/>
    <s v=""/>
  </r>
  <r>
    <x v="400"/>
    <s v="zima"/>
    <n v="1"/>
    <n v="10"/>
    <n v="2"/>
    <n v="60"/>
    <n v="0"/>
    <n v="24460"/>
    <n v="41160"/>
    <n v="16700"/>
    <n v="0"/>
    <s v=""/>
  </r>
  <r>
    <x v="401"/>
    <s v="zima"/>
    <n v="2"/>
    <n v="10"/>
    <n v="2"/>
    <n v="60"/>
    <n v="0"/>
    <n v="24520"/>
    <n v="41220"/>
    <n v="16700"/>
    <n v="0"/>
    <s v=""/>
  </r>
  <r>
    <x v="402"/>
    <s v="zima"/>
    <n v="3"/>
    <n v="10"/>
    <n v="2"/>
    <n v="60"/>
    <n v="0"/>
    <n v="24580"/>
    <n v="41280"/>
    <n v="16700"/>
    <n v="0"/>
    <s v=""/>
  </r>
  <r>
    <x v="403"/>
    <s v="zima"/>
    <n v="4"/>
    <n v="10"/>
    <n v="2"/>
    <n v="60"/>
    <n v="0"/>
    <n v="24640"/>
    <n v="41340"/>
    <n v="16700"/>
    <n v="0"/>
    <s v=""/>
  </r>
  <r>
    <x v="404"/>
    <s v="zima"/>
    <n v="5"/>
    <n v="10"/>
    <n v="2"/>
    <n v="60"/>
    <n v="0"/>
    <n v="24700"/>
    <n v="41400"/>
    <n v="16700"/>
    <n v="0"/>
    <s v=""/>
  </r>
  <r>
    <x v="405"/>
    <s v="zima"/>
    <n v="6"/>
    <n v="10"/>
    <n v="0"/>
    <n v="0"/>
    <n v="0"/>
    <n v="24700"/>
    <n v="41400"/>
    <n v="16700"/>
    <n v="0"/>
    <s v=""/>
  </r>
  <r>
    <x v="406"/>
    <s v="zima"/>
    <n v="7"/>
    <n v="10"/>
    <n v="0"/>
    <n v="0"/>
    <n v="150"/>
    <n v="24550"/>
    <n v="41400"/>
    <n v="16850"/>
    <n v="0"/>
    <s v=""/>
  </r>
  <r>
    <x v="407"/>
    <s v="zima"/>
    <n v="1"/>
    <n v="10"/>
    <n v="2"/>
    <n v="60"/>
    <n v="0"/>
    <n v="24610"/>
    <n v="41460"/>
    <n v="16850"/>
    <n v="0"/>
    <s v=""/>
  </r>
  <r>
    <x v="408"/>
    <s v="zima"/>
    <n v="2"/>
    <n v="10"/>
    <n v="2"/>
    <n v="60"/>
    <n v="0"/>
    <n v="24670"/>
    <n v="41520"/>
    <n v="16850"/>
    <n v="0"/>
    <s v=""/>
  </r>
  <r>
    <x v="409"/>
    <s v="zima"/>
    <n v="3"/>
    <n v="10"/>
    <n v="2"/>
    <n v="60"/>
    <n v="0"/>
    <n v="24730"/>
    <n v="41580"/>
    <n v="16850"/>
    <n v="0"/>
    <s v=""/>
  </r>
  <r>
    <x v="410"/>
    <s v="zima"/>
    <n v="4"/>
    <n v="10"/>
    <n v="2"/>
    <n v="60"/>
    <n v="0"/>
    <n v="24790"/>
    <n v="41640"/>
    <n v="16850"/>
    <n v="0"/>
    <s v=""/>
  </r>
  <r>
    <x v="411"/>
    <s v="zima"/>
    <n v="5"/>
    <n v="10"/>
    <n v="2"/>
    <n v="60"/>
    <n v="0"/>
    <n v="24850"/>
    <n v="41700"/>
    <n v="16850"/>
    <n v="0"/>
    <s v=""/>
  </r>
  <r>
    <x v="412"/>
    <s v="zima"/>
    <n v="6"/>
    <n v="10"/>
    <n v="0"/>
    <n v="0"/>
    <n v="0"/>
    <n v="24850"/>
    <n v="41700"/>
    <n v="16850"/>
    <n v="0"/>
    <s v=""/>
  </r>
  <r>
    <x v="413"/>
    <s v="zima"/>
    <n v="7"/>
    <n v="10"/>
    <n v="0"/>
    <n v="0"/>
    <n v="150"/>
    <n v="24700"/>
    <n v="41700"/>
    <n v="17000"/>
    <n v="0"/>
    <s v=""/>
  </r>
  <r>
    <x v="414"/>
    <s v="zima"/>
    <n v="1"/>
    <n v="10"/>
    <n v="2"/>
    <n v="60"/>
    <n v="0"/>
    <n v="24760"/>
    <n v="41760"/>
    <n v="17000"/>
    <n v="0"/>
    <s v=""/>
  </r>
  <r>
    <x v="415"/>
    <s v="zima"/>
    <n v="2"/>
    <n v="10"/>
    <n v="2"/>
    <n v="60"/>
    <n v="0"/>
    <n v="24820"/>
    <n v="41820"/>
    <n v="17000"/>
    <n v="0"/>
    <s v=""/>
  </r>
  <r>
    <x v="416"/>
    <s v="zima"/>
    <n v="3"/>
    <n v="10"/>
    <n v="2"/>
    <n v="60"/>
    <n v="0"/>
    <n v="24880"/>
    <n v="41880"/>
    <n v="17000"/>
    <n v="0"/>
    <s v=""/>
  </r>
  <r>
    <x v="417"/>
    <s v="zima"/>
    <n v="4"/>
    <n v="10"/>
    <n v="2"/>
    <n v="60"/>
    <n v="0"/>
    <n v="24940"/>
    <n v="41940"/>
    <n v="17000"/>
    <n v="0"/>
    <s v=""/>
  </r>
  <r>
    <x v="418"/>
    <s v="zima"/>
    <n v="5"/>
    <n v="10"/>
    <n v="2"/>
    <n v="60"/>
    <n v="0"/>
    <n v="25000"/>
    <n v="42000"/>
    <n v="17000"/>
    <n v="0"/>
    <s v=""/>
  </r>
  <r>
    <x v="419"/>
    <s v="zima"/>
    <n v="6"/>
    <n v="10"/>
    <n v="0"/>
    <n v="0"/>
    <n v="0"/>
    <n v="25000"/>
    <n v="42000"/>
    <n v="17000"/>
    <n v="0"/>
    <s v=""/>
  </r>
  <r>
    <x v="420"/>
    <s v="zima"/>
    <n v="7"/>
    <n v="10"/>
    <n v="0"/>
    <n v="0"/>
    <n v="150"/>
    <n v="24850"/>
    <n v="42000"/>
    <n v="17150"/>
    <n v="0"/>
    <s v=""/>
  </r>
  <r>
    <x v="421"/>
    <s v="zima"/>
    <n v="1"/>
    <n v="10"/>
    <n v="2"/>
    <n v="60"/>
    <n v="0"/>
    <n v="24910"/>
    <n v="42060"/>
    <n v="17150"/>
    <n v="0"/>
    <s v=""/>
  </r>
  <r>
    <x v="422"/>
    <s v="zima"/>
    <n v="2"/>
    <n v="10"/>
    <n v="2"/>
    <n v="60"/>
    <n v="0"/>
    <n v="24970"/>
    <n v="42120"/>
    <n v="17150"/>
    <n v="0"/>
    <s v=""/>
  </r>
  <r>
    <x v="423"/>
    <s v="zima"/>
    <n v="3"/>
    <n v="10"/>
    <n v="2"/>
    <n v="60"/>
    <n v="0"/>
    <n v="25030"/>
    <n v="42180"/>
    <n v="17150"/>
    <n v="0"/>
    <s v=""/>
  </r>
  <r>
    <x v="424"/>
    <s v="zima"/>
    <n v="4"/>
    <n v="10"/>
    <n v="2"/>
    <n v="60"/>
    <n v="0"/>
    <n v="25090"/>
    <n v="42240"/>
    <n v="17150"/>
    <n v="1"/>
    <n v="660"/>
  </r>
  <r>
    <x v="425"/>
    <s v="zima"/>
    <n v="5"/>
    <n v="10"/>
    <n v="2"/>
    <n v="60"/>
    <n v="0"/>
    <n v="25150"/>
    <n v="42300"/>
    <n v="17150"/>
    <n v="0"/>
    <s v=""/>
  </r>
  <r>
    <x v="426"/>
    <s v="zima"/>
    <n v="6"/>
    <n v="10"/>
    <n v="0"/>
    <n v="0"/>
    <n v="0"/>
    <n v="25150"/>
    <n v="42300"/>
    <n v="17150"/>
    <n v="0"/>
    <s v=""/>
  </r>
  <r>
    <x v="427"/>
    <s v="zima"/>
    <n v="7"/>
    <n v="10"/>
    <n v="0"/>
    <n v="0"/>
    <n v="150"/>
    <n v="25000"/>
    <n v="42300"/>
    <n v="17300"/>
    <n v="0"/>
    <s v=""/>
  </r>
  <r>
    <x v="428"/>
    <s v="zima"/>
    <n v="1"/>
    <n v="10"/>
    <n v="2"/>
    <n v="60"/>
    <n v="0"/>
    <n v="25060"/>
    <n v="42360"/>
    <n v="17300"/>
    <n v="0"/>
    <s v=""/>
  </r>
  <r>
    <x v="429"/>
    <s v="zima"/>
    <n v="2"/>
    <n v="10"/>
    <n v="2"/>
    <n v="60"/>
    <n v="0"/>
    <n v="25120"/>
    <n v="42420"/>
    <n v="17300"/>
    <n v="0"/>
    <s v=""/>
  </r>
  <r>
    <x v="430"/>
    <s v="zima"/>
    <n v="3"/>
    <n v="10"/>
    <n v="2"/>
    <n v="60"/>
    <n v="0"/>
    <n v="25180"/>
    <n v="42480"/>
    <n v="17300"/>
    <n v="0"/>
    <s v=""/>
  </r>
  <r>
    <x v="431"/>
    <s v="zima"/>
    <n v="4"/>
    <n v="10"/>
    <n v="2"/>
    <n v="60"/>
    <n v="0"/>
    <n v="25240"/>
    <n v="42540"/>
    <n v="17300"/>
    <n v="0"/>
    <s v=""/>
  </r>
  <r>
    <x v="432"/>
    <s v="zima"/>
    <n v="5"/>
    <n v="10"/>
    <n v="2"/>
    <n v="60"/>
    <n v="0"/>
    <n v="25300"/>
    <n v="42600"/>
    <n v="17300"/>
    <n v="0"/>
    <s v=""/>
  </r>
  <r>
    <x v="433"/>
    <s v="zima"/>
    <n v="6"/>
    <n v="10"/>
    <n v="0"/>
    <n v="0"/>
    <n v="0"/>
    <n v="25300"/>
    <n v="42600"/>
    <n v="17300"/>
    <n v="0"/>
    <s v=""/>
  </r>
  <r>
    <x v="434"/>
    <s v="zima"/>
    <n v="7"/>
    <n v="10"/>
    <n v="0"/>
    <n v="0"/>
    <n v="150"/>
    <n v="25150"/>
    <n v="42600"/>
    <n v="17450"/>
    <n v="0"/>
    <s v=""/>
  </r>
  <r>
    <x v="435"/>
    <s v="zima"/>
    <n v="1"/>
    <n v="10"/>
    <n v="2"/>
    <n v="60"/>
    <n v="0"/>
    <n v="25210"/>
    <n v="42660"/>
    <n v="17450"/>
    <n v="0"/>
    <s v=""/>
  </r>
  <r>
    <x v="436"/>
    <s v="zima"/>
    <n v="2"/>
    <n v="10"/>
    <n v="2"/>
    <n v="60"/>
    <n v="0"/>
    <n v="25270"/>
    <n v="42720"/>
    <n v="17450"/>
    <n v="0"/>
    <s v=""/>
  </r>
  <r>
    <x v="437"/>
    <s v="zima"/>
    <n v="3"/>
    <n v="10"/>
    <n v="2"/>
    <n v="60"/>
    <n v="0"/>
    <n v="25330"/>
    <n v="42780"/>
    <n v="17450"/>
    <n v="0"/>
    <s v=""/>
  </r>
  <r>
    <x v="438"/>
    <s v="zima"/>
    <n v="4"/>
    <n v="10"/>
    <n v="2"/>
    <n v="60"/>
    <n v="0"/>
    <n v="25390"/>
    <n v="42840"/>
    <n v="17450"/>
    <n v="0"/>
    <s v=""/>
  </r>
  <r>
    <x v="439"/>
    <s v="zima"/>
    <n v="5"/>
    <n v="10"/>
    <n v="2"/>
    <n v="60"/>
    <n v="0"/>
    <n v="25450"/>
    <n v="42900"/>
    <n v="17450"/>
    <n v="0"/>
    <s v=""/>
  </r>
  <r>
    <x v="440"/>
    <s v="zima"/>
    <n v="6"/>
    <n v="10"/>
    <n v="0"/>
    <n v="0"/>
    <n v="0"/>
    <n v="25450"/>
    <n v="42900"/>
    <n v="17450"/>
    <n v="0"/>
    <s v=""/>
  </r>
  <r>
    <x v="441"/>
    <s v="zima"/>
    <n v="7"/>
    <n v="10"/>
    <n v="0"/>
    <n v="0"/>
    <n v="150"/>
    <n v="25300"/>
    <n v="42900"/>
    <n v="17600"/>
    <n v="0"/>
    <s v=""/>
  </r>
  <r>
    <x v="442"/>
    <s v="zima"/>
    <n v="1"/>
    <n v="10"/>
    <n v="2"/>
    <n v="60"/>
    <n v="0"/>
    <n v="25360"/>
    <n v="42960"/>
    <n v="17600"/>
    <n v="0"/>
    <s v=""/>
  </r>
  <r>
    <x v="443"/>
    <s v="zima"/>
    <n v="2"/>
    <n v="10"/>
    <n v="2"/>
    <n v="60"/>
    <n v="0"/>
    <n v="25420"/>
    <n v="43020"/>
    <n v="17600"/>
    <n v="0"/>
    <s v=""/>
  </r>
  <r>
    <x v="444"/>
    <s v="zima"/>
    <n v="3"/>
    <n v="10"/>
    <n v="2"/>
    <n v="60"/>
    <n v="0"/>
    <n v="25480"/>
    <n v="43080"/>
    <n v="17600"/>
    <n v="0"/>
    <s v=""/>
  </r>
  <r>
    <x v="445"/>
    <s v="wiosna"/>
    <n v="4"/>
    <n v="10"/>
    <n v="5"/>
    <n v="150"/>
    <n v="0"/>
    <n v="25630"/>
    <n v="43230"/>
    <n v="17600"/>
    <n v="0"/>
    <s v=""/>
  </r>
  <r>
    <x v="446"/>
    <s v="wiosna"/>
    <n v="5"/>
    <n v="10"/>
    <n v="5"/>
    <n v="150"/>
    <n v="0"/>
    <n v="25780"/>
    <n v="43380"/>
    <n v="17600"/>
    <n v="0"/>
    <s v=""/>
  </r>
  <r>
    <x v="447"/>
    <s v="wiosna"/>
    <n v="6"/>
    <n v="10"/>
    <n v="0"/>
    <n v="0"/>
    <n v="0"/>
    <n v="25780"/>
    <n v="43380"/>
    <n v="17600"/>
    <n v="0"/>
    <s v=""/>
  </r>
  <r>
    <x v="448"/>
    <s v="wiosna"/>
    <n v="7"/>
    <n v="10"/>
    <n v="0"/>
    <n v="0"/>
    <n v="150"/>
    <n v="25630"/>
    <n v="43380"/>
    <n v="17750"/>
    <n v="0"/>
    <s v=""/>
  </r>
  <r>
    <x v="449"/>
    <s v="wiosna"/>
    <n v="1"/>
    <n v="10"/>
    <n v="5"/>
    <n v="150"/>
    <n v="0"/>
    <n v="25780"/>
    <n v="43530"/>
    <n v="17750"/>
    <n v="0"/>
    <s v=""/>
  </r>
  <r>
    <x v="450"/>
    <s v="wiosna"/>
    <n v="2"/>
    <n v="10"/>
    <n v="5"/>
    <n v="150"/>
    <n v="0"/>
    <n v="25930"/>
    <n v="43680"/>
    <n v="17750"/>
    <n v="0"/>
    <s v=""/>
  </r>
  <r>
    <x v="451"/>
    <s v="wiosna"/>
    <n v="3"/>
    <n v="10"/>
    <n v="5"/>
    <n v="150"/>
    <n v="0"/>
    <n v="26080"/>
    <n v="43830"/>
    <n v="17750"/>
    <n v="0"/>
    <s v=""/>
  </r>
  <r>
    <x v="452"/>
    <s v="wiosna"/>
    <n v="4"/>
    <n v="10"/>
    <n v="5"/>
    <n v="150"/>
    <n v="0"/>
    <n v="26230"/>
    <n v="43980"/>
    <n v="17750"/>
    <n v="0"/>
    <s v=""/>
  </r>
  <r>
    <x v="453"/>
    <s v="wiosna"/>
    <n v="5"/>
    <n v="10"/>
    <n v="5"/>
    <n v="150"/>
    <n v="0"/>
    <n v="26380"/>
    <n v="44130"/>
    <n v="17750"/>
    <n v="0"/>
    <s v=""/>
  </r>
  <r>
    <x v="454"/>
    <s v="wiosna"/>
    <n v="6"/>
    <n v="10"/>
    <n v="0"/>
    <n v="0"/>
    <n v="0"/>
    <n v="26380"/>
    <n v="44130"/>
    <n v="17750"/>
    <n v="0"/>
    <s v=""/>
  </r>
  <r>
    <x v="455"/>
    <s v="wiosna"/>
    <n v="7"/>
    <n v="10"/>
    <n v="0"/>
    <n v="0"/>
    <n v="150"/>
    <n v="26230"/>
    <n v="44130"/>
    <n v="17900"/>
    <n v="1"/>
    <n v="1140"/>
  </r>
  <r>
    <x v="456"/>
    <s v="wiosna"/>
    <n v="1"/>
    <n v="10"/>
    <n v="5"/>
    <n v="150"/>
    <n v="0"/>
    <n v="26380"/>
    <n v="44280"/>
    <n v="17900"/>
    <n v="0"/>
    <s v=""/>
  </r>
  <r>
    <x v="457"/>
    <s v="wiosna"/>
    <n v="2"/>
    <n v="10"/>
    <n v="5"/>
    <n v="150"/>
    <n v="0"/>
    <n v="26530"/>
    <n v="44430"/>
    <n v="17900"/>
    <n v="0"/>
    <s v=""/>
  </r>
  <r>
    <x v="458"/>
    <s v="wiosna"/>
    <n v="3"/>
    <n v="10"/>
    <n v="5"/>
    <n v="150"/>
    <n v="0"/>
    <n v="26680"/>
    <n v="44580"/>
    <n v="17900"/>
    <n v="0"/>
    <s v=""/>
  </r>
  <r>
    <x v="459"/>
    <s v="wiosna"/>
    <n v="4"/>
    <n v="10"/>
    <n v="5"/>
    <n v="150"/>
    <n v="0"/>
    <n v="26830"/>
    <n v="44730"/>
    <n v="17900"/>
    <n v="0"/>
    <s v=""/>
  </r>
  <r>
    <x v="460"/>
    <s v="wiosna"/>
    <n v="5"/>
    <n v="10"/>
    <n v="5"/>
    <n v="150"/>
    <n v="0"/>
    <n v="26980"/>
    <n v="44880"/>
    <n v="17900"/>
    <n v="0"/>
    <s v=""/>
  </r>
  <r>
    <x v="461"/>
    <s v="wiosna"/>
    <n v="6"/>
    <n v="10"/>
    <n v="0"/>
    <n v="0"/>
    <n v="0"/>
    <n v="26980"/>
    <n v="44880"/>
    <n v="17900"/>
    <n v="0"/>
    <s v=""/>
  </r>
  <r>
    <x v="462"/>
    <s v="wiosna"/>
    <n v="7"/>
    <n v="10"/>
    <n v="0"/>
    <n v="0"/>
    <n v="150"/>
    <n v="26830"/>
    <n v="44880"/>
    <n v="18050"/>
    <n v="0"/>
    <s v=""/>
  </r>
  <r>
    <x v="463"/>
    <s v="wiosna"/>
    <n v="1"/>
    <n v="10"/>
    <n v="5"/>
    <n v="150"/>
    <n v="0"/>
    <n v="26980"/>
    <n v="45030"/>
    <n v="18050"/>
    <n v="0"/>
    <s v=""/>
  </r>
  <r>
    <x v="464"/>
    <s v="wiosna"/>
    <n v="2"/>
    <n v="10"/>
    <n v="5"/>
    <n v="150"/>
    <n v="0"/>
    <n v="27130"/>
    <n v="45180"/>
    <n v="18050"/>
    <n v="0"/>
    <s v=""/>
  </r>
  <r>
    <x v="465"/>
    <s v="wiosna"/>
    <n v="3"/>
    <n v="10"/>
    <n v="5"/>
    <n v="150"/>
    <n v="0"/>
    <n v="27280"/>
    <n v="45330"/>
    <n v="18050"/>
    <n v="0"/>
    <s v=""/>
  </r>
  <r>
    <x v="466"/>
    <s v="wiosna"/>
    <n v="4"/>
    <n v="10"/>
    <n v="5"/>
    <n v="150"/>
    <n v="0"/>
    <n v="27430"/>
    <n v="45480"/>
    <n v="18050"/>
    <n v="0"/>
    <s v=""/>
  </r>
  <r>
    <x v="467"/>
    <s v="wiosna"/>
    <n v="5"/>
    <n v="10"/>
    <n v="5"/>
    <n v="150"/>
    <n v="0"/>
    <n v="27580"/>
    <n v="45630"/>
    <n v="18050"/>
    <n v="0"/>
    <s v=""/>
  </r>
  <r>
    <x v="468"/>
    <s v="wiosna"/>
    <n v="6"/>
    <n v="10"/>
    <n v="0"/>
    <n v="0"/>
    <n v="0"/>
    <n v="27580"/>
    <n v="45630"/>
    <n v="18050"/>
    <n v="0"/>
    <s v=""/>
  </r>
  <r>
    <x v="469"/>
    <s v="wiosna"/>
    <n v="7"/>
    <n v="10"/>
    <n v="0"/>
    <n v="0"/>
    <n v="150"/>
    <n v="27430"/>
    <n v="45630"/>
    <n v="18200"/>
    <n v="0"/>
    <s v=""/>
  </r>
  <r>
    <x v="470"/>
    <s v="wiosna"/>
    <n v="1"/>
    <n v="10"/>
    <n v="5"/>
    <n v="150"/>
    <n v="0"/>
    <n v="27580"/>
    <n v="45780"/>
    <n v="18200"/>
    <n v="0"/>
    <s v=""/>
  </r>
  <r>
    <x v="471"/>
    <s v="wiosna"/>
    <n v="2"/>
    <n v="10"/>
    <n v="5"/>
    <n v="150"/>
    <n v="0"/>
    <n v="27730"/>
    <n v="45930"/>
    <n v="18200"/>
    <n v="0"/>
    <s v=""/>
  </r>
  <r>
    <x v="472"/>
    <s v="wiosna"/>
    <n v="3"/>
    <n v="10"/>
    <n v="5"/>
    <n v="150"/>
    <n v="0"/>
    <n v="27880"/>
    <n v="46080"/>
    <n v="18200"/>
    <n v="0"/>
    <s v=""/>
  </r>
  <r>
    <x v="473"/>
    <s v="wiosna"/>
    <n v="4"/>
    <n v="10"/>
    <n v="5"/>
    <n v="150"/>
    <n v="0"/>
    <n v="28030"/>
    <n v="46230"/>
    <n v="18200"/>
    <n v="0"/>
    <s v=""/>
  </r>
  <r>
    <x v="474"/>
    <s v="wiosna"/>
    <n v="5"/>
    <n v="10"/>
    <n v="5"/>
    <n v="150"/>
    <n v="0"/>
    <n v="28180"/>
    <n v="46380"/>
    <n v="18200"/>
    <n v="0"/>
    <s v=""/>
  </r>
  <r>
    <x v="475"/>
    <s v="wiosna"/>
    <n v="6"/>
    <n v="10"/>
    <n v="0"/>
    <n v="0"/>
    <n v="0"/>
    <n v="28180"/>
    <n v="46380"/>
    <n v="18200"/>
    <n v="0"/>
    <s v=""/>
  </r>
  <r>
    <x v="476"/>
    <s v="wiosna"/>
    <n v="7"/>
    <n v="10"/>
    <n v="0"/>
    <n v="0"/>
    <n v="150"/>
    <n v="28030"/>
    <n v="46380"/>
    <n v="18350"/>
    <n v="0"/>
    <s v=""/>
  </r>
  <r>
    <x v="477"/>
    <s v="wiosna"/>
    <n v="1"/>
    <n v="10"/>
    <n v="5"/>
    <n v="150"/>
    <n v="0"/>
    <n v="28180"/>
    <n v="46530"/>
    <n v="18350"/>
    <n v="0"/>
    <s v=""/>
  </r>
  <r>
    <x v="478"/>
    <s v="wiosna"/>
    <n v="2"/>
    <n v="10"/>
    <n v="5"/>
    <n v="150"/>
    <n v="0"/>
    <n v="28330"/>
    <n v="46680"/>
    <n v="18350"/>
    <n v="0"/>
    <s v=""/>
  </r>
  <r>
    <x v="479"/>
    <s v="wiosna"/>
    <n v="3"/>
    <n v="10"/>
    <n v="5"/>
    <n v="150"/>
    <n v="0"/>
    <n v="28480"/>
    <n v="46830"/>
    <n v="18350"/>
    <n v="0"/>
    <s v=""/>
  </r>
  <r>
    <x v="480"/>
    <s v="wiosna"/>
    <n v="4"/>
    <n v="10"/>
    <n v="5"/>
    <n v="150"/>
    <n v="0"/>
    <n v="28630"/>
    <n v="46980"/>
    <n v="18350"/>
    <n v="0"/>
    <s v=""/>
  </r>
  <r>
    <x v="481"/>
    <s v="wiosna"/>
    <n v="5"/>
    <n v="10"/>
    <n v="5"/>
    <n v="150"/>
    <n v="0"/>
    <n v="28780"/>
    <n v="47130"/>
    <n v="18350"/>
    <n v="0"/>
    <s v=""/>
  </r>
  <r>
    <x v="482"/>
    <s v="wiosna"/>
    <n v="6"/>
    <n v="10"/>
    <n v="0"/>
    <n v="0"/>
    <n v="0"/>
    <n v="28780"/>
    <n v="47130"/>
    <n v="18350"/>
    <n v="0"/>
    <s v=""/>
  </r>
  <r>
    <x v="483"/>
    <s v="wiosna"/>
    <n v="7"/>
    <n v="10"/>
    <n v="0"/>
    <n v="0"/>
    <n v="150"/>
    <n v="28630"/>
    <n v="47130"/>
    <n v="18500"/>
    <n v="0"/>
    <s v=""/>
  </r>
  <r>
    <x v="484"/>
    <s v="wiosna"/>
    <n v="1"/>
    <n v="10"/>
    <n v="5"/>
    <n v="150"/>
    <n v="0"/>
    <n v="28780"/>
    <n v="47280"/>
    <n v="18500"/>
    <n v="0"/>
    <s v=""/>
  </r>
  <r>
    <x v="485"/>
    <s v="wiosna"/>
    <n v="2"/>
    <n v="10"/>
    <n v="5"/>
    <n v="150"/>
    <n v="0"/>
    <n v="28930"/>
    <n v="47430"/>
    <n v="18500"/>
    <n v="1"/>
    <n v="2700"/>
  </r>
  <r>
    <x v="486"/>
    <s v="wiosna"/>
    <n v="3"/>
    <n v="10"/>
    <n v="5"/>
    <n v="150"/>
    <n v="0"/>
    <n v="29080"/>
    <n v="47580"/>
    <n v="18500"/>
    <n v="0"/>
    <s v=""/>
  </r>
  <r>
    <x v="487"/>
    <s v="wiosna"/>
    <n v="4"/>
    <n v="10"/>
    <n v="5"/>
    <n v="150"/>
    <n v="0"/>
    <n v="29230"/>
    <n v="47730"/>
    <n v="18500"/>
    <n v="0"/>
    <s v=""/>
  </r>
  <r>
    <x v="488"/>
    <s v="wiosna"/>
    <n v="5"/>
    <n v="10"/>
    <n v="5"/>
    <n v="150"/>
    <n v="0"/>
    <n v="29380"/>
    <n v="47880"/>
    <n v="18500"/>
    <n v="0"/>
    <s v=""/>
  </r>
  <r>
    <x v="489"/>
    <s v="wiosna"/>
    <n v="6"/>
    <n v="10"/>
    <n v="0"/>
    <n v="0"/>
    <n v="0"/>
    <n v="29380"/>
    <n v="47880"/>
    <n v="18500"/>
    <n v="0"/>
    <s v=""/>
  </r>
  <r>
    <x v="490"/>
    <s v="wiosna"/>
    <n v="7"/>
    <n v="10"/>
    <n v="0"/>
    <n v="0"/>
    <n v="150"/>
    <n v="29230"/>
    <n v="47880"/>
    <n v="18650"/>
    <n v="0"/>
    <s v=""/>
  </r>
  <r>
    <x v="491"/>
    <s v="wiosna"/>
    <n v="1"/>
    <n v="10"/>
    <n v="5"/>
    <n v="150"/>
    <n v="0"/>
    <n v="29380"/>
    <n v="48030"/>
    <n v="18650"/>
    <n v="0"/>
    <s v=""/>
  </r>
  <r>
    <x v="492"/>
    <s v="wiosna"/>
    <n v="2"/>
    <n v="10"/>
    <n v="5"/>
    <n v="150"/>
    <n v="0"/>
    <n v="29530"/>
    <n v="48180"/>
    <n v="18650"/>
    <n v="0"/>
    <s v=""/>
  </r>
  <r>
    <x v="493"/>
    <s v="wiosna"/>
    <n v="3"/>
    <n v="10"/>
    <n v="5"/>
    <n v="150"/>
    <n v="0"/>
    <n v="29680"/>
    <n v="48330"/>
    <n v="18650"/>
    <n v="0"/>
    <s v=""/>
  </r>
  <r>
    <x v="494"/>
    <s v="wiosna"/>
    <n v="4"/>
    <n v="10"/>
    <n v="5"/>
    <n v="150"/>
    <n v="0"/>
    <n v="29830"/>
    <n v="48480"/>
    <n v="18650"/>
    <n v="0"/>
    <s v=""/>
  </r>
  <r>
    <x v="495"/>
    <s v="wiosna"/>
    <n v="5"/>
    <n v="10"/>
    <n v="5"/>
    <n v="150"/>
    <n v="0"/>
    <n v="29980"/>
    <n v="48630"/>
    <n v="18650"/>
    <n v="0"/>
    <s v=""/>
  </r>
  <r>
    <x v="496"/>
    <s v="wiosna"/>
    <n v="6"/>
    <n v="10"/>
    <n v="0"/>
    <n v="0"/>
    <n v="0"/>
    <n v="29980"/>
    <n v="48630"/>
    <n v="18650"/>
    <n v="0"/>
    <s v=""/>
  </r>
  <r>
    <x v="497"/>
    <s v="wiosna"/>
    <n v="7"/>
    <n v="10"/>
    <n v="0"/>
    <n v="0"/>
    <n v="150"/>
    <n v="29830"/>
    <n v="48630"/>
    <n v="18800"/>
    <n v="0"/>
    <s v=""/>
  </r>
  <r>
    <x v="498"/>
    <s v="wiosna"/>
    <n v="1"/>
    <n v="10"/>
    <n v="5"/>
    <n v="150"/>
    <n v="0"/>
    <n v="29980"/>
    <n v="48780"/>
    <n v="18800"/>
    <n v="0"/>
    <s v=""/>
  </r>
  <r>
    <x v="499"/>
    <s v="wiosna"/>
    <n v="2"/>
    <n v="10"/>
    <n v="5"/>
    <n v="150"/>
    <n v="0"/>
    <n v="30130"/>
    <n v="48930"/>
    <n v="18800"/>
    <n v="0"/>
    <s v=""/>
  </r>
  <r>
    <x v="500"/>
    <s v="wiosna"/>
    <n v="3"/>
    <n v="10"/>
    <n v="5"/>
    <n v="150"/>
    <n v="0"/>
    <n v="30280"/>
    <n v="49080"/>
    <n v="18800"/>
    <n v="0"/>
    <s v=""/>
  </r>
  <r>
    <x v="501"/>
    <s v="wiosna"/>
    <n v="4"/>
    <n v="10"/>
    <n v="5"/>
    <n v="150"/>
    <n v="0"/>
    <n v="30430"/>
    <n v="49230"/>
    <n v="18800"/>
    <n v="0"/>
    <s v=""/>
  </r>
  <r>
    <x v="502"/>
    <s v="wiosna"/>
    <n v="5"/>
    <n v="10"/>
    <n v="5"/>
    <n v="150"/>
    <n v="0"/>
    <n v="30580"/>
    <n v="49380"/>
    <n v="18800"/>
    <n v="0"/>
    <s v=""/>
  </r>
  <r>
    <x v="503"/>
    <s v="wiosna"/>
    <n v="6"/>
    <n v="10"/>
    <n v="0"/>
    <n v="0"/>
    <n v="0"/>
    <n v="30580"/>
    <n v="49380"/>
    <n v="18800"/>
    <n v="0"/>
    <s v=""/>
  </r>
  <r>
    <x v="504"/>
    <s v="wiosna"/>
    <n v="7"/>
    <n v="10"/>
    <n v="0"/>
    <n v="0"/>
    <n v="150"/>
    <n v="30430"/>
    <n v="49380"/>
    <n v="18950"/>
    <n v="0"/>
    <s v=""/>
  </r>
  <r>
    <x v="505"/>
    <s v="wiosna"/>
    <n v="1"/>
    <n v="10"/>
    <n v="5"/>
    <n v="150"/>
    <n v="0"/>
    <n v="30580"/>
    <n v="49530"/>
    <n v="18950"/>
    <n v="0"/>
    <s v=""/>
  </r>
  <r>
    <x v="506"/>
    <s v="wiosna"/>
    <n v="2"/>
    <n v="10"/>
    <n v="5"/>
    <n v="150"/>
    <n v="0"/>
    <n v="30730"/>
    <n v="49680"/>
    <n v="18950"/>
    <n v="0"/>
    <s v=""/>
  </r>
  <r>
    <x v="507"/>
    <s v="wiosna"/>
    <n v="3"/>
    <n v="10"/>
    <n v="5"/>
    <n v="150"/>
    <n v="0"/>
    <n v="30880"/>
    <n v="49830"/>
    <n v="18950"/>
    <n v="0"/>
    <s v=""/>
  </r>
  <r>
    <x v="508"/>
    <s v="wiosna"/>
    <n v="4"/>
    <n v="10"/>
    <n v="5"/>
    <n v="150"/>
    <n v="0"/>
    <n v="31030"/>
    <n v="49980"/>
    <n v="18950"/>
    <n v="0"/>
    <s v=""/>
  </r>
  <r>
    <x v="509"/>
    <s v="wiosna"/>
    <n v="5"/>
    <n v="10"/>
    <n v="5"/>
    <n v="150"/>
    <n v="0"/>
    <n v="31180"/>
    <n v="50130"/>
    <n v="18950"/>
    <n v="0"/>
    <s v=""/>
  </r>
  <r>
    <x v="510"/>
    <s v="wiosna"/>
    <n v="6"/>
    <n v="10"/>
    <n v="0"/>
    <n v="0"/>
    <n v="0"/>
    <n v="31180"/>
    <n v="50130"/>
    <n v="18950"/>
    <n v="0"/>
    <s v=""/>
  </r>
  <r>
    <x v="511"/>
    <s v="wiosna"/>
    <n v="7"/>
    <n v="10"/>
    <n v="0"/>
    <n v="0"/>
    <n v="150"/>
    <n v="31030"/>
    <n v="50130"/>
    <n v="19100"/>
    <n v="0"/>
    <s v=""/>
  </r>
  <r>
    <x v="512"/>
    <s v="wiosna"/>
    <n v="1"/>
    <n v="10"/>
    <n v="5"/>
    <n v="150"/>
    <n v="0"/>
    <n v="31180"/>
    <n v="50280"/>
    <n v="19100"/>
    <n v="0"/>
    <s v=""/>
  </r>
  <r>
    <x v="513"/>
    <s v="wiosna"/>
    <n v="2"/>
    <n v="10"/>
    <n v="5"/>
    <n v="150"/>
    <n v="0"/>
    <n v="31330"/>
    <n v="50430"/>
    <n v="19100"/>
    <n v="0"/>
    <s v=""/>
  </r>
  <r>
    <x v="514"/>
    <s v="wiosna"/>
    <n v="3"/>
    <n v="10"/>
    <n v="5"/>
    <n v="150"/>
    <n v="0"/>
    <n v="31480"/>
    <n v="50580"/>
    <n v="19100"/>
    <n v="0"/>
    <s v=""/>
  </r>
  <r>
    <x v="515"/>
    <s v="wiosna"/>
    <n v="4"/>
    <n v="10"/>
    <n v="5"/>
    <n v="150"/>
    <n v="0"/>
    <n v="31630"/>
    <n v="50730"/>
    <n v="19100"/>
    <n v="0"/>
    <s v=""/>
  </r>
  <r>
    <x v="516"/>
    <s v="wiosna"/>
    <n v="5"/>
    <n v="10"/>
    <n v="5"/>
    <n v="150"/>
    <n v="0"/>
    <n v="31780"/>
    <n v="50880"/>
    <n v="19100"/>
    <n v="1"/>
    <n v="2850"/>
  </r>
  <r>
    <x v="517"/>
    <s v="wiosna"/>
    <n v="6"/>
    <n v="10"/>
    <n v="0"/>
    <n v="0"/>
    <n v="0"/>
    <n v="31780"/>
    <n v="50880"/>
    <n v="19100"/>
    <n v="0"/>
    <s v=""/>
  </r>
  <r>
    <x v="518"/>
    <s v="wiosna"/>
    <n v="7"/>
    <n v="10"/>
    <n v="0"/>
    <n v="0"/>
    <n v="150"/>
    <n v="31630"/>
    <n v="50880"/>
    <n v="19250"/>
    <n v="0"/>
    <s v=""/>
  </r>
  <r>
    <x v="519"/>
    <s v="wiosna"/>
    <n v="1"/>
    <n v="10"/>
    <n v="5"/>
    <n v="150"/>
    <n v="0"/>
    <n v="31780"/>
    <n v="51030"/>
    <n v="19250"/>
    <n v="0"/>
    <s v=""/>
  </r>
  <r>
    <x v="520"/>
    <s v="wiosna"/>
    <n v="2"/>
    <n v="10"/>
    <n v="5"/>
    <n v="150"/>
    <n v="0"/>
    <n v="31930"/>
    <n v="51180"/>
    <n v="19250"/>
    <n v="0"/>
    <s v=""/>
  </r>
  <r>
    <x v="521"/>
    <s v="wiosna"/>
    <n v="3"/>
    <n v="10"/>
    <n v="5"/>
    <n v="150"/>
    <n v="0"/>
    <n v="32080"/>
    <n v="51330"/>
    <n v="19250"/>
    <n v="0"/>
    <s v=""/>
  </r>
  <r>
    <x v="522"/>
    <s v="wiosna"/>
    <n v="4"/>
    <n v="10"/>
    <n v="5"/>
    <n v="150"/>
    <n v="0"/>
    <n v="32230"/>
    <n v="51480"/>
    <n v="19250"/>
    <n v="0"/>
    <s v=""/>
  </r>
  <r>
    <x v="523"/>
    <s v="wiosna"/>
    <n v="5"/>
    <n v="10"/>
    <n v="5"/>
    <n v="150"/>
    <n v="0"/>
    <n v="32380"/>
    <n v="51630"/>
    <n v="19250"/>
    <n v="0"/>
    <s v=""/>
  </r>
  <r>
    <x v="524"/>
    <s v="wiosna"/>
    <n v="6"/>
    <n v="10"/>
    <n v="0"/>
    <n v="0"/>
    <n v="0"/>
    <n v="32380"/>
    <n v="51630"/>
    <n v="19250"/>
    <n v="0"/>
    <s v=""/>
  </r>
  <r>
    <x v="525"/>
    <s v="wiosna"/>
    <n v="7"/>
    <n v="10"/>
    <n v="0"/>
    <n v="0"/>
    <n v="150"/>
    <n v="32230"/>
    <n v="51630"/>
    <n v="19400"/>
    <n v="0"/>
    <s v=""/>
  </r>
  <r>
    <x v="526"/>
    <s v="wiosna"/>
    <n v="1"/>
    <n v="10"/>
    <n v="5"/>
    <n v="150"/>
    <n v="0"/>
    <n v="32380"/>
    <n v="51780"/>
    <n v="19400"/>
    <n v="0"/>
    <s v=""/>
  </r>
  <r>
    <x v="527"/>
    <s v="wiosna"/>
    <n v="2"/>
    <n v="10"/>
    <n v="5"/>
    <n v="150"/>
    <n v="0"/>
    <n v="32530"/>
    <n v="51930"/>
    <n v="19400"/>
    <n v="0"/>
    <s v=""/>
  </r>
  <r>
    <x v="528"/>
    <s v="wiosna"/>
    <n v="3"/>
    <n v="10"/>
    <n v="5"/>
    <n v="150"/>
    <n v="0"/>
    <n v="32680"/>
    <n v="52080"/>
    <n v="19400"/>
    <n v="0"/>
    <s v=""/>
  </r>
  <r>
    <x v="529"/>
    <s v="wiosna"/>
    <n v="4"/>
    <n v="10"/>
    <n v="5"/>
    <n v="150"/>
    <n v="0"/>
    <n v="32830"/>
    <n v="52230"/>
    <n v="19400"/>
    <n v="0"/>
    <s v=""/>
  </r>
  <r>
    <x v="530"/>
    <s v="wiosna"/>
    <n v="5"/>
    <n v="10"/>
    <n v="5"/>
    <n v="150"/>
    <n v="0"/>
    <n v="32980"/>
    <n v="52380"/>
    <n v="19400"/>
    <n v="0"/>
    <s v=""/>
  </r>
  <r>
    <x v="531"/>
    <s v="wiosna"/>
    <n v="6"/>
    <n v="10"/>
    <n v="0"/>
    <n v="0"/>
    <n v="0"/>
    <n v="32980"/>
    <n v="52380"/>
    <n v="19400"/>
    <n v="0"/>
    <s v=""/>
  </r>
  <r>
    <x v="532"/>
    <s v="wiosna"/>
    <n v="7"/>
    <n v="10"/>
    <n v="0"/>
    <n v="0"/>
    <n v="150"/>
    <n v="32830"/>
    <n v="52380"/>
    <n v="19550"/>
    <n v="0"/>
    <s v=""/>
  </r>
  <r>
    <x v="533"/>
    <s v="wiosna"/>
    <n v="1"/>
    <n v="10"/>
    <n v="5"/>
    <n v="150"/>
    <n v="0"/>
    <n v="32980"/>
    <n v="52530"/>
    <n v="19550"/>
    <n v="0"/>
    <s v=""/>
  </r>
  <r>
    <x v="534"/>
    <s v="wiosna"/>
    <n v="2"/>
    <n v="10"/>
    <n v="5"/>
    <n v="150"/>
    <n v="0"/>
    <n v="33130"/>
    <n v="52680"/>
    <n v="19550"/>
    <n v="0"/>
    <s v=""/>
  </r>
  <r>
    <x v="535"/>
    <s v="wiosna"/>
    <n v="3"/>
    <n v="10"/>
    <n v="5"/>
    <n v="150"/>
    <n v="0"/>
    <n v="33280"/>
    <n v="52830"/>
    <n v="19550"/>
    <n v="0"/>
    <s v=""/>
  </r>
  <r>
    <x v="536"/>
    <s v="wiosna"/>
    <n v="4"/>
    <n v="10"/>
    <n v="5"/>
    <n v="150"/>
    <n v="0"/>
    <n v="33430"/>
    <n v="52980"/>
    <n v="19550"/>
    <n v="0"/>
    <s v=""/>
  </r>
  <r>
    <x v="537"/>
    <s v="lato"/>
    <n v="5"/>
    <n v="10"/>
    <n v="9"/>
    <n v="270"/>
    <n v="0"/>
    <n v="33700"/>
    <n v="53250"/>
    <n v="19550"/>
    <n v="0"/>
    <s v=""/>
  </r>
  <r>
    <x v="538"/>
    <s v="lato"/>
    <n v="6"/>
    <n v="10"/>
    <n v="0"/>
    <n v="0"/>
    <n v="0"/>
    <n v="33700"/>
    <n v="53250"/>
    <n v="19550"/>
    <n v="0"/>
    <s v=""/>
  </r>
  <r>
    <x v="539"/>
    <s v="lato"/>
    <n v="7"/>
    <n v="10"/>
    <n v="0"/>
    <n v="0"/>
    <n v="150"/>
    <n v="33550"/>
    <n v="53250"/>
    <n v="19700"/>
    <n v="0"/>
    <s v=""/>
  </r>
  <r>
    <x v="540"/>
    <s v="lato"/>
    <n v="1"/>
    <n v="10"/>
    <n v="9"/>
    <n v="270"/>
    <n v="0"/>
    <n v="33820"/>
    <n v="53520"/>
    <n v="19700"/>
    <n v="0"/>
    <s v=""/>
  </r>
  <r>
    <x v="541"/>
    <s v="lato"/>
    <n v="2"/>
    <n v="10"/>
    <n v="9"/>
    <n v="270"/>
    <n v="0"/>
    <n v="34090"/>
    <n v="53790"/>
    <n v="19700"/>
    <n v="0"/>
    <s v=""/>
  </r>
  <r>
    <x v="542"/>
    <s v="lato"/>
    <n v="3"/>
    <n v="10"/>
    <n v="9"/>
    <n v="270"/>
    <n v="0"/>
    <n v="34360"/>
    <n v="54060"/>
    <n v="19700"/>
    <n v="0"/>
    <s v=""/>
  </r>
  <r>
    <x v="543"/>
    <s v="lato"/>
    <n v="4"/>
    <n v="10"/>
    <n v="9"/>
    <n v="270"/>
    <n v="0"/>
    <n v="34630"/>
    <n v="54330"/>
    <n v="19700"/>
    <n v="0"/>
    <s v=""/>
  </r>
  <r>
    <x v="544"/>
    <s v="lato"/>
    <n v="5"/>
    <n v="10"/>
    <n v="9"/>
    <n v="270"/>
    <n v="0"/>
    <n v="34900"/>
    <n v="54600"/>
    <n v="19700"/>
    <n v="0"/>
    <s v=""/>
  </r>
  <r>
    <x v="545"/>
    <s v="lato"/>
    <n v="6"/>
    <n v="10"/>
    <n v="0"/>
    <n v="0"/>
    <n v="0"/>
    <n v="34900"/>
    <n v="54600"/>
    <n v="19700"/>
    <n v="0"/>
    <s v=""/>
  </r>
  <r>
    <x v="546"/>
    <s v="lato"/>
    <n v="7"/>
    <n v="10"/>
    <n v="0"/>
    <n v="0"/>
    <n v="150"/>
    <n v="34750"/>
    <n v="54600"/>
    <n v="19850"/>
    <n v="1"/>
    <n v="2970"/>
  </r>
  <r>
    <x v="547"/>
    <s v="lato"/>
    <n v="1"/>
    <n v="10"/>
    <n v="9"/>
    <n v="270"/>
    <n v="0"/>
    <n v="35020"/>
    <n v="54870"/>
    <n v="19850"/>
    <n v="0"/>
    <s v=""/>
  </r>
  <r>
    <x v="548"/>
    <s v="lato"/>
    <n v="2"/>
    <n v="10"/>
    <n v="9"/>
    <n v="270"/>
    <n v="0"/>
    <n v="35290"/>
    <n v="55140"/>
    <n v="19850"/>
    <n v="0"/>
    <s v=""/>
  </r>
  <r>
    <x v="549"/>
    <s v="lato"/>
    <n v="3"/>
    <n v="10"/>
    <n v="9"/>
    <n v="270"/>
    <n v="0"/>
    <n v="35560"/>
    <n v="55410"/>
    <n v="19850"/>
    <n v="0"/>
    <s v=""/>
  </r>
  <r>
    <x v="550"/>
    <s v="lato"/>
    <n v="4"/>
    <n v="10"/>
    <n v="9"/>
    <n v="270"/>
    <n v="0"/>
    <n v="35830"/>
    <n v="55680"/>
    <n v="19850"/>
    <n v="0"/>
    <s v=""/>
  </r>
  <r>
    <x v="551"/>
    <s v="lato"/>
    <n v="5"/>
    <n v="10"/>
    <n v="9"/>
    <n v="270"/>
    <n v="0"/>
    <n v="36100"/>
    <n v="55950"/>
    <n v="19850"/>
    <n v="0"/>
    <s v=""/>
  </r>
  <r>
    <x v="552"/>
    <s v="lato"/>
    <n v="6"/>
    <n v="10"/>
    <n v="0"/>
    <n v="0"/>
    <n v="0"/>
    <n v="36100"/>
    <n v="55950"/>
    <n v="19850"/>
    <n v="0"/>
    <s v=""/>
  </r>
  <r>
    <x v="553"/>
    <s v="lato"/>
    <n v="7"/>
    <n v="10"/>
    <n v="0"/>
    <n v="0"/>
    <n v="150"/>
    <n v="35950"/>
    <n v="55950"/>
    <n v="20000"/>
    <n v="0"/>
    <s v=""/>
  </r>
  <r>
    <x v="554"/>
    <s v="lato"/>
    <n v="1"/>
    <n v="10"/>
    <n v="9"/>
    <n v="270"/>
    <n v="0"/>
    <n v="36220"/>
    <n v="56220"/>
    <n v="20000"/>
    <n v="0"/>
    <s v=""/>
  </r>
  <r>
    <x v="555"/>
    <s v="lato"/>
    <n v="2"/>
    <n v="10"/>
    <n v="9"/>
    <n v="270"/>
    <n v="0"/>
    <n v="36490"/>
    <n v="56490"/>
    <n v="20000"/>
    <n v="0"/>
    <s v=""/>
  </r>
  <r>
    <x v="556"/>
    <s v="lato"/>
    <n v="3"/>
    <n v="10"/>
    <n v="9"/>
    <n v="270"/>
    <n v="0"/>
    <n v="36760"/>
    <n v="56760"/>
    <n v="20000"/>
    <n v="0"/>
    <s v=""/>
  </r>
  <r>
    <x v="557"/>
    <s v="lato"/>
    <n v="4"/>
    <n v="10"/>
    <n v="9"/>
    <n v="270"/>
    <n v="0"/>
    <n v="37030"/>
    <n v="57030"/>
    <n v="20000"/>
    <n v="0"/>
    <s v=""/>
  </r>
  <r>
    <x v="558"/>
    <s v="lato"/>
    <n v="5"/>
    <n v="10"/>
    <n v="9"/>
    <n v="270"/>
    <n v="0"/>
    <n v="37300"/>
    <n v="57300"/>
    <n v="20000"/>
    <n v="0"/>
    <s v=""/>
  </r>
  <r>
    <x v="559"/>
    <s v="lato"/>
    <n v="6"/>
    <n v="10"/>
    <n v="0"/>
    <n v="0"/>
    <n v="0"/>
    <n v="37300"/>
    <n v="57300"/>
    <n v="20000"/>
    <n v="0"/>
    <s v=""/>
  </r>
  <r>
    <x v="560"/>
    <s v="lato"/>
    <n v="7"/>
    <n v="10"/>
    <n v="0"/>
    <n v="0"/>
    <n v="150"/>
    <n v="37150"/>
    <n v="57300"/>
    <n v="20150"/>
    <n v="0"/>
    <s v=""/>
  </r>
  <r>
    <x v="561"/>
    <s v="lato"/>
    <n v="1"/>
    <n v="10"/>
    <n v="9"/>
    <n v="270"/>
    <n v="0"/>
    <n v="37420"/>
    <n v="57570"/>
    <n v="20150"/>
    <n v="0"/>
    <s v=""/>
  </r>
  <r>
    <x v="562"/>
    <s v="lato"/>
    <n v="2"/>
    <n v="10"/>
    <n v="9"/>
    <n v="270"/>
    <n v="0"/>
    <n v="37690"/>
    <n v="57840"/>
    <n v="20150"/>
    <n v="0"/>
    <s v=""/>
  </r>
  <r>
    <x v="563"/>
    <s v="lato"/>
    <n v="3"/>
    <n v="10"/>
    <n v="9"/>
    <n v="270"/>
    <n v="0"/>
    <n v="37960"/>
    <n v="58110"/>
    <n v="20150"/>
    <n v="0"/>
    <s v=""/>
  </r>
  <r>
    <x v="564"/>
    <s v="lato"/>
    <n v="4"/>
    <n v="10"/>
    <n v="9"/>
    <n v="270"/>
    <n v="0"/>
    <n v="38230"/>
    <n v="58380"/>
    <n v="20150"/>
    <n v="0"/>
    <s v=""/>
  </r>
  <r>
    <x v="565"/>
    <s v="lato"/>
    <n v="5"/>
    <n v="10"/>
    <n v="9"/>
    <n v="270"/>
    <n v="0"/>
    <n v="38500"/>
    <n v="58650"/>
    <n v="20150"/>
    <n v="0"/>
    <s v=""/>
  </r>
  <r>
    <x v="566"/>
    <s v="lato"/>
    <n v="6"/>
    <n v="10"/>
    <n v="0"/>
    <n v="0"/>
    <n v="0"/>
    <n v="38500"/>
    <n v="58650"/>
    <n v="20150"/>
    <n v="0"/>
    <s v=""/>
  </r>
  <r>
    <x v="567"/>
    <s v="lato"/>
    <n v="7"/>
    <n v="10"/>
    <n v="0"/>
    <n v="0"/>
    <n v="150"/>
    <n v="38350"/>
    <n v="58650"/>
    <n v="20300"/>
    <n v="0"/>
    <s v=""/>
  </r>
  <r>
    <x v="568"/>
    <s v="lato"/>
    <n v="1"/>
    <n v="10"/>
    <n v="9"/>
    <n v="270"/>
    <n v="0"/>
    <n v="38620"/>
    <n v="58920"/>
    <n v="20300"/>
    <n v="0"/>
    <s v=""/>
  </r>
  <r>
    <x v="569"/>
    <s v="lato"/>
    <n v="2"/>
    <n v="10"/>
    <n v="9"/>
    <n v="270"/>
    <n v="0"/>
    <n v="38890"/>
    <n v="59190"/>
    <n v="20300"/>
    <n v="0"/>
    <s v=""/>
  </r>
  <r>
    <x v="570"/>
    <s v="lato"/>
    <n v="3"/>
    <n v="10"/>
    <n v="9"/>
    <n v="270"/>
    <n v="0"/>
    <n v="39160"/>
    <n v="59460"/>
    <n v="20300"/>
    <n v="0"/>
    <s v=""/>
  </r>
  <r>
    <x v="571"/>
    <s v="lato"/>
    <n v="4"/>
    <n v="10"/>
    <n v="9"/>
    <n v="270"/>
    <n v="0"/>
    <n v="39430"/>
    <n v="59730"/>
    <n v="20300"/>
    <n v="0"/>
    <s v=""/>
  </r>
  <r>
    <x v="572"/>
    <s v="lato"/>
    <n v="5"/>
    <n v="10"/>
    <n v="9"/>
    <n v="270"/>
    <n v="0"/>
    <n v="39700"/>
    <n v="60000"/>
    <n v="20300"/>
    <n v="0"/>
    <s v=""/>
  </r>
  <r>
    <x v="573"/>
    <s v="lato"/>
    <n v="6"/>
    <n v="10"/>
    <n v="0"/>
    <n v="0"/>
    <n v="0"/>
    <n v="39700"/>
    <n v="60000"/>
    <n v="20300"/>
    <n v="0"/>
    <s v=""/>
  </r>
  <r>
    <x v="574"/>
    <s v="lato"/>
    <n v="7"/>
    <n v="10"/>
    <n v="0"/>
    <n v="0"/>
    <n v="150"/>
    <n v="39550"/>
    <n v="60000"/>
    <n v="20450"/>
    <n v="0"/>
    <s v=""/>
  </r>
  <r>
    <x v="575"/>
    <s v="lato"/>
    <n v="1"/>
    <n v="10"/>
    <n v="9"/>
    <n v="270"/>
    <n v="0"/>
    <n v="39820"/>
    <n v="60270"/>
    <n v="20450"/>
    <n v="0"/>
    <s v=""/>
  </r>
  <r>
    <x v="576"/>
    <s v="lato"/>
    <n v="2"/>
    <n v="10"/>
    <n v="9"/>
    <n v="270"/>
    <n v="0"/>
    <n v="40090"/>
    <n v="60540"/>
    <n v="20450"/>
    <n v="0"/>
    <s v=""/>
  </r>
  <r>
    <x v="577"/>
    <s v="lato"/>
    <n v="3"/>
    <n v="10"/>
    <n v="9"/>
    <n v="270"/>
    <n v="0"/>
    <n v="40360"/>
    <n v="60810"/>
    <n v="20450"/>
    <n v="1"/>
    <n v="5610"/>
  </r>
  <r>
    <x v="578"/>
    <s v="lato"/>
    <n v="4"/>
    <n v="10"/>
    <n v="9"/>
    <n v="270"/>
    <n v="0"/>
    <n v="40630"/>
    <n v="61080"/>
    <n v="20450"/>
    <n v="0"/>
    <s v=""/>
  </r>
  <r>
    <x v="579"/>
    <s v="lato"/>
    <n v="5"/>
    <n v="10"/>
    <n v="9"/>
    <n v="270"/>
    <n v="0"/>
    <n v="40900"/>
    <n v="61350"/>
    <n v="20450"/>
    <n v="0"/>
    <s v=""/>
  </r>
  <r>
    <x v="580"/>
    <s v="lato"/>
    <n v="6"/>
    <n v="10"/>
    <n v="0"/>
    <n v="0"/>
    <n v="0"/>
    <n v="40900"/>
    <n v="61350"/>
    <n v="20450"/>
    <n v="0"/>
    <s v=""/>
  </r>
  <r>
    <x v="581"/>
    <s v="lato"/>
    <n v="7"/>
    <n v="10"/>
    <n v="0"/>
    <n v="0"/>
    <n v="150"/>
    <n v="40750"/>
    <n v="61350"/>
    <n v="20600"/>
    <n v="0"/>
    <s v=""/>
  </r>
  <r>
    <x v="582"/>
    <s v="lato"/>
    <n v="1"/>
    <n v="10"/>
    <n v="9"/>
    <n v="270"/>
    <n v="0"/>
    <n v="41020"/>
    <n v="61620"/>
    <n v="20600"/>
    <n v="0"/>
    <s v=""/>
  </r>
  <r>
    <x v="583"/>
    <s v="lato"/>
    <n v="2"/>
    <n v="10"/>
    <n v="9"/>
    <n v="270"/>
    <n v="0"/>
    <n v="41290"/>
    <n v="61890"/>
    <n v="20600"/>
    <n v="0"/>
    <s v=""/>
  </r>
  <r>
    <x v="584"/>
    <s v="lato"/>
    <n v="3"/>
    <n v="10"/>
    <n v="9"/>
    <n v="270"/>
    <n v="0"/>
    <n v="41560"/>
    <n v="62160"/>
    <n v="20600"/>
    <n v="0"/>
    <s v=""/>
  </r>
  <r>
    <x v="585"/>
    <s v="lato"/>
    <n v="4"/>
    <n v="10"/>
    <n v="9"/>
    <n v="270"/>
    <n v="0"/>
    <n v="41830"/>
    <n v="62430"/>
    <n v="20600"/>
    <n v="0"/>
    <s v=""/>
  </r>
  <r>
    <x v="586"/>
    <s v="lato"/>
    <n v="5"/>
    <n v="10"/>
    <n v="9"/>
    <n v="270"/>
    <n v="0"/>
    <n v="42100"/>
    <n v="62700"/>
    <n v="20600"/>
    <n v="0"/>
    <s v=""/>
  </r>
  <r>
    <x v="587"/>
    <s v="lato"/>
    <n v="6"/>
    <n v="10"/>
    <n v="0"/>
    <n v="0"/>
    <n v="0"/>
    <n v="42100"/>
    <n v="62700"/>
    <n v="20600"/>
    <n v="0"/>
    <s v=""/>
  </r>
  <r>
    <x v="588"/>
    <s v="lato"/>
    <n v="7"/>
    <n v="10"/>
    <n v="0"/>
    <n v="0"/>
    <n v="150"/>
    <n v="41950"/>
    <n v="62700"/>
    <n v="20750"/>
    <n v="0"/>
    <s v=""/>
  </r>
  <r>
    <x v="589"/>
    <s v="lato"/>
    <n v="1"/>
    <n v="10"/>
    <n v="9"/>
    <n v="270"/>
    <n v="0"/>
    <n v="42220"/>
    <n v="62970"/>
    <n v="20750"/>
    <n v="0"/>
    <s v=""/>
  </r>
  <r>
    <x v="590"/>
    <s v="lato"/>
    <n v="2"/>
    <n v="10"/>
    <n v="9"/>
    <n v="270"/>
    <n v="0"/>
    <n v="42490"/>
    <n v="63240"/>
    <n v="20750"/>
    <n v="0"/>
    <s v=""/>
  </r>
  <r>
    <x v="591"/>
    <s v="lato"/>
    <n v="3"/>
    <n v="10"/>
    <n v="9"/>
    <n v="270"/>
    <n v="0"/>
    <n v="42760"/>
    <n v="63510"/>
    <n v="20750"/>
    <n v="0"/>
    <s v=""/>
  </r>
  <r>
    <x v="592"/>
    <s v="lato"/>
    <n v="4"/>
    <n v="10"/>
    <n v="9"/>
    <n v="270"/>
    <n v="0"/>
    <n v="43030"/>
    <n v="63780"/>
    <n v="20750"/>
    <n v="0"/>
    <s v=""/>
  </r>
  <r>
    <x v="593"/>
    <s v="lato"/>
    <n v="5"/>
    <n v="10"/>
    <n v="9"/>
    <n v="270"/>
    <n v="0"/>
    <n v="43300"/>
    <n v="64050"/>
    <n v="20750"/>
    <n v="0"/>
    <s v=""/>
  </r>
  <r>
    <x v="594"/>
    <s v="lato"/>
    <n v="6"/>
    <n v="10"/>
    <n v="0"/>
    <n v="0"/>
    <n v="0"/>
    <n v="43300"/>
    <n v="64050"/>
    <n v="20750"/>
    <n v="0"/>
    <s v=""/>
  </r>
  <r>
    <x v="595"/>
    <s v="lato"/>
    <n v="7"/>
    <n v="10"/>
    <n v="0"/>
    <n v="0"/>
    <n v="150"/>
    <n v="43150"/>
    <n v="64050"/>
    <n v="20900"/>
    <n v="0"/>
    <s v=""/>
  </r>
  <r>
    <x v="596"/>
    <s v="lato"/>
    <n v="1"/>
    <n v="10"/>
    <n v="9"/>
    <n v="270"/>
    <n v="0"/>
    <n v="43420"/>
    <n v="64320"/>
    <n v="20900"/>
    <n v="0"/>
    <s v=""/>
  </r>
  <r>
    <x v="597"/>
    <s v="lato"/>
    <n v="2"/>
    <n v="10"/>
    <n v="9"/>
    <n v="270"/>
    <n v="0"/>
    <n v="43690"/>
    <n v="64590"/>
    <n v="20900"/>
    <n v="0"/>
    <s v=""/>
  </r>
  <r>
    <x v="598"/>
    <s v="lato"/>
    <n v="3"/>
    <n v="10"/>
    <n v="9"/>
    <n v="270"/>
    <n v="0"/>
    <n v="43960"/>
    <n v="64860"/>
    <n v="20900"/>
    <n v="0"/>
    <s v=""/>
  </r>
  <r>
    <x v="599"/>
    <s v="lato"/>
    <n v="4"/>
    <n v="10"/>
    <n v="9"/>
    <n v="270"/>
    <n v="0"/>
    <n v="44230"/>
    <n v="65130"/>
    <n v="20900"/>
    <n v="0"/>
    <s v=""/>
  </r>
  <r>
    <x v="600"/>
    <s v="lato"/>
    <n v="5"/>
    <n v="10"/>
    <n v="9"/>
    <n v="270"/>
    <n v="0"/>
    <n v="44500"/>
    <n v="65400"/>
    <n v="20900"/>
    <n v="0"/>
    <s v=""/>
  </r>
  <r>
    <x v="601"/>
    <s v="lato"/>
    <n v="6"/>
    <n v="10"/>
    <n v="0"/>
    <n v="0"/>
    <n v="0"/>
    <n v="44500"/>
    <n v="65400"/>
    <n v="20900"/>
    <n v="0"/>
    <s v=""/>
  </r>
  <r>
    <x v="602"/>
    <s v="lato"/>
    <n v="7"/>
    <n v="10"/>
    <n v="0"/>
    <n v="0"/>
    <n v="150"/>
    <n v="44350"/>
    <n v="65400"/>
    <n v="21050"/>
    <n v="0"/>
    <s v=""/>
  </r>
  <r>
    <x v="603"/>
    <s v="lato"/>
    <n v="1"/>
    <n v="10"/>
    <n v="9"/>
    <n v="270"/>
    <n v="0"/>
    <n v="44620"/>
    <n v="65670"/>
    <n v="21050"/>
    <n v="0"/>
    <s v=""/>
  </r>
  <r>
    <x v="604"/>
    <s v="lato"/>
    <n v="2"/>
    <n v="10"/>
    <n v="9"/>
    <n v="270"/>
    <n v="0"/>
    <n v="44890"/>
    <n v="65940"/>
    <n v="21050"/>
    <n v="0"/>
    <s v=""/>
  </r>
  <r>
    <x v="605"/>
    <s v="lato"/>
    <n v="3"/>
    <n v="10"/>
    <n v="9"/>
    <n v="270"/>
    <n v="0"/>
    <n v="45160"/>
    <n v="66210"/>
    <n v="21050"/>
    <n v="0"/>
    <s v=""/>
  </r>
  <r>
    <x v="606"/>
    <s v="lato"/>
    <n v="4"/>
    <n v="10"/>
    <n v="9"/>
    <n v="270"/>
    <n v="0"/>
    <n v="45430"/>
    <n v="66480"/>
    <n v="21050"/>
    <n v="0"/>
    <s v=""/>
  </r>
  <r>
    <x v="607"/>
    <s v="lato"/>
    <n v="5"/>
    <n v="10"/>
    <n v="9"/>
    <n v="270"/>
    <n v="0"/>
    <n v="45700"/>
    <n v="66750"/>
    <n v="21050"/>
    <n v="0"/>
    <s v=""/>
  </r>
  <r>
    <x v="608"/>
    <s v="lato"/>
    <n v="6"/>
    <n v="10"/>
    <n v="0"/>
    <n v="0"/>
    <n v="0"/>
    <n v="45700"/>
    <n v="66750"/>
    <n v="21050"/>
    <n v="1"/>
    <n v="5340"/>
  </r>
  <r>
    <x v="609"/>
    <s v="lato"/>
    <n v="7"/>
    <n v="10"/>
    <n v="0"/>
    <n v="0"/>
    <n v="150"/>
    <n v="45550"/>
    <n v="66750"/>
    <n v="21200"/>
    <n v="0"/>
    <s v=""/>
  </r>
  <r>
    <x v="610"/>
    <s v="lato"/>
    <n v="1"/>
    <n v="10"/>
    <n v="9"/>
    <n v="270"/>
    <n v="0"/>
    <n v="45820"/>
    <n v="67020"/>
    <n v="21200"/>
    <n v="0"/>
    <s v=""/>
  </r>
  <r>
    <x v="611"/>
    <s v="lato"/>
    <n v="2"/>
    <n v="10"/>
    <n v="9"/>
    <n v="270"/>
    <n v="0"/>
    <n v="46090"/>
    <n v="67290"/>
    <n v="21200"/>
    <n v="0"/>
    <s v=""/>
  </r>
  <r>
    <x v="612"/>
    <s v="lato"/>
    <n v="3"/>
    <n v="10"/>
    <n v="9"/>
    <n v="270"/>
    <n v="0"/>
    <n v="46360"/>
    <n v="67560"/>
    <n v="21200"/>
    <n v="0"/>
    <s v=""/>
  </r>
  <r>
    <x v="613"/>
    <s v="lato"/>
    <n v="4"/>
    <n v="10"/>
    <n v="9"/>
    <n v="270"/>
    <n v="0"/>
    <n v="46630"/>
    <n v="67830"/>
    <n v="21200"/>
    <n v="0"/>
    <s v=""/>
  </r>
  <r>
    <x v="614"/>
    <s v="lato"/>
    <n v="5"/>
    <n v="10"/>
    <n v="9"/>
    <n v="270"/>
    <n v="0"/>
    <n v="46900"/>
    <n v="68100"/>
    <n v="21200"/>
    <n v="0"/>
    <s v=""/>
  </r>
  <r>
    <x v="615"/>
    <s v="lato"/>
    <n v="6"/>
    <n v="10"/>
    <n v="0"/>
    <n v="0"/>
    <n v="0"/>
    <n v="46900"/>
    <n v="68100"/>
    <n v="21200"/>
    <n v="0"/>
    <s v=""/>
  </r>
  <r>
    <x v="616"/>
    <s v="lato"/>
    <n v="7"/>
    <n v="10"/>
    <n v="0"/>
    <n v="0"/>
    <n v="150"/>
    <n v="46750"/>
    <n v="68100"/>
    <n v="21350"/>
    <n v="0"/>
    <s v=""/>
  </r>
  <r>
    <x v="617"/>
    <s v="lato"/>
    <n v="1"/>
    <n v="10"/>
    <n v="9"/>
    <n v="270"/>
    <n v="0"/>
    <n v="47020"/>
    <n v="68370"/>
    <n v="21350"/>
    <n v="0"/>
    <s v=""/>
  </r>
  <r>
    <x v="618"/>
    <s v="lato"/>
    <n v="2"/>
    <n v="10"/>
    <n v="9"/>
    <n v="270"/>
    <n v="0"/>
    <n v="47290"/>
    <n v="68640"/>
    <n v="21350"/>
    <n v="0"/>
    <s v=""/>
  </r>
  <r>
    <x v="619"/>
    <s v="lato"/>
    <n v="3"/>
    <n v="10"/>
    <n v="9"/>
    <n v="270"/>
    <n v="0"/>
    <n v="47560"/>
    <n v="68910"/>
    <n v="21350"/>
    <n v="0"/>
    <s v=""/>
  </r>
  <r>
    <x v="620"/>
    <s v="lato"/>
    <n v="4"/>
    <n v="10"/>
    <n v="9"/>
    <n v="270"/>
    <n v="0"/>
    <n v="47830"/>
    <n v="69180"/>
    <n v="21350"/>
    <n v="0"/>
    <s v=""/>
  </r>
  <r>
    <x v="621"/>
    <s v="lato"/>
    <n v="5"/>
    <n v="10"/>
    <n v="9"/>
    <n v="270"/>
    <n v="0"/>
    <n v="48100"/>
    <n v="69450"/>
    <n v="21350"/>
    <n v="0"/>
    <s v=""/>
  </r>
  <r>
    <x v="622"/>
    <s v="lato"/>
    <n v="6"/>
    <n v="10"/>
    <n v="0"/>
    <n v="0"/>
    <n v="0"/>
    <n v="48100"/>
    <n v="69450"/>
    <n v="21350"/>
    <n v="0"/>
    <s v=""/>
  </r>
  <r>
    <x v="623"/>
    <s v="lato"/>
    <n v="7"/>
    <n v="10"/>
    <n v="0"/>
    <n v="0"/>
    <n v="150"/>
    <n v="47950"/>
    <n v="69450"/>
    <n v="21500"/>
    <n v="0"/>
    <s v=""/>
  </r>
  <r>
    <x v="624"/>
    <s v="lato"/>
    <n v="1"/>
    <n v="10"/>
    <n v="9"/>
    <n v="270"/>
    <n v="0"/>
    <n v="48220"/>
    <n v="69720"/>
    <n v="21500"/>
    <n v="0"/>
    <s v=""/>
  </r>
  <r>
    <x v="625"/>
    <s v="lato"/>
    <n v="2"/>
    <n v="10"/>
    <n v="9"/>
    <n v="270"/>
    <n v="0"/>
    <n v="48490"/>
    <n v="69990"/>
    <n v="21500"/>
    <n v="0"/>
    <s v=""/>
  </r>
  <r>
    <x v="626"/>
    <s v="lato"/>
    <n v="3"/>
    <n v="10"/>
    <n v="9"/>
    <n v="270"/>
    <n v="0"/>
    <n v="48760"/>
    <n v="70260"/>
    <n v="21500"/>
    <n v="0"/>
    <s v=""/>
  </r>
  <r>
    <x v="627"/>
    <s v="lato"/>
    <n v="4"/>
    <n v="10"/>
    <n v="9"/>
    <n v="270"/>
    <n v="0"/>
    <n v="49030"/>
    <n v="70530"/>
    <n v="21500"/>
    <n v="0"/>
    <s v=""/>
  </r>
  <r>
    <x v="628"/>
    <s v="lato"/>
    <n v="5"/>
    <n v="10"/>
    <n v="9"/>
    <n v="270"/>
    <n v="0"/>
    <n v="49300"/>
    <n v="70800"/>
    <n v="21500"/>
    <n v="0"/>
    <s v=""/>
  </r>
  <r>
    <x v="629"/>
    <s v="lato"/>
    <n v="6"/>
    <n v="10"/>
    <n v="0"/>
    <n v="0"/>
    <n v="0"/>
    <n v="49300"/>
    <n v="70800"/>
    <n v="21500"/>
    <n v="0"/>
    <s v=""/>
  </r>
  <r>
    <x v="630"/>
    <s v="lato"/>
    <n v="7"/>
    <n v="10"/>
    <n v="0"/>
    <n v="0"/>
    <n v="150"/>
    <n v="49150"/>
    <n v="70800"/>
    <n v="21650"/>
    <n v="0"/>
    <s v=""/>
  </r>
  <r>
    <x v="631"/>
    <s v="jesien"/>
    <n v="1"/>
    <n v="10"/>
    <n v="4"/>
    <n v="120"/>
    <n v="0"/>
    <n v="49270"/>
    <n v="70920"/>
    <n v="21650"/>
    <n v="0"/>
    <s v=""/>
  </r>
  <r>
    <x v="632"/>
    <s v="jesien"/>
    <n v="2"/>
    <n v="10"/>
    <n v="4"/>
    <n v="120"/>
    <n v="0"/>
    <n v="49390"/>
    <n v="71040"/>
    <n v="21650"/>
    <n v="0"/>
    <s v=""/>
  </r>
  <r>
    <x v="633"/>
    <s v="jesien"/>
    <n v="3"/>
    <n v="10"/>
    <n v="4"/>
    <n v="120"/>
    <n v="0"/>
    <n v="49510"/>
    <n v="71160"/>
    <n v="21650"/>
    <n v="0"/>
    <s v=""/>
  </r>
  <r>
    <x v="634"/>
    <s v="jesien"/>
    <n v="4"/>
    <n v="10"/>
    <n v="4"/>
    <n v="120"/>
    <n v="0"/>
    <n v="49630"/>
    <n v="71280"/>
    <n v="21650"/>
    <n v="0"/>
    <s v=""/>
  </r>
  <r>
    <x v="635"/>
    <s v="jesien"/>
    <n v="5"/>
    <n v="10"/>
    <n v="4"/>
    <n v="120"/>
    <n v="0"/>
    <n v="49750"/>
    <n v="71400"/>
    <n v="21650"/>
    <n v="0"/>
    <s v=""/>
  </r>
  <r>
    <x v="636"/>
    <s v="jesien"/>
    <n v="6"/>
    <n v="10"/>
    <n v="0"/>
    <n v="0"/>
    <n v="0"/>
    <n v="49750"/>
    <n v="71400"/>
    <n v="21650"/>
    <n v="0"/>
    <s v=""/>
  </r>
  <r>
    <x v="637"/>
    <s v="jesien"/>
    <n v="7"/>
    <n v="10"/>
    <n v="0"/>
    <n v="0"/>
    <n v="150"/>
    <n v="49600"/>
    <n v="71400"/>
    <n v="21800"/>
    <n v="0"/>
    <s v=""/>
  </r>
  <r>
    <x v="638"/>
    <s v="jesien"/>
    <n v="1"/>
    <n v="10"/>
    <n v="4"/>
    <n v="120"/>
    <n v="0"/>
    <n v="49720"/>
    <n v="71520"/>
    <n v="21800"/>
    <n v="1"/>
    <n v="4020"/>
  </r>
  <r>
    <x v="639"/>
    <s v="jesien"/>
    <n v="2"/>
    <n v="10"/>
    <n v="4"/>
    <n v="120"/>
    <n v="0"/>
    <n v="49840"/>
    <n v="71640"/>
    <n v="21800"/>
    <n v="0"/>
    <s v=""/>
  </r>
  <r>
    <x v="640"/>
    <s v="jesien"/>
    <n v="3"/>
    <n v="10"/>
    <n v="4"/>
    <n v="120"/>
    <n v="0"/>
    <n v="49960"/>
    <n v="71760"/>
    <n v="21800"/>
    <n v="0"/>
    <s v=""/>
  </r>
  <r>
    <x v="641"/>
    <s v="jesien"/>
    <n v="4"/>
    <n v="10"/>
    <n v="4"/>
    <n v="120"/>
    <n v="0"/>
    <n v="50080"/>
    <n v="71880"/>
    <n v="21800"/>
    <n v="0"/>
    <s v=""/>
  </r>
  <r>
    <x v="642"/>
    <s v="jesien"/>
    <n v="5"/>
    <n v="10"/>
    <n v="4"/>
    <n v="120"/>
    <n v="0"/>
    <n v="50200"/>
    <n v="72000"/>
    <n v="21800"/>
    <n v="0"/>
    <s v=""/>
  </r>
  <r>
    <x v="643"/>
    <s v="jesien"/>
    <n v="6"/>
    <n v="10"/>
    <n v="0"/>
    <n v="0"/>
    <n v="0"/>
    <n v="50200"/>
    <n v="72000"/>
    <n v="21800"/>
    <n v="0"/>
    <s v=""/>
  </r>
  <r>
    <x v="644"/>
    <s v="jesien"/>
    <n v="7"/>
    <n v="10"/>
    <n v="0"/>
    <n v="0"/>
    <n v="150"/>
    <n v="50050"/>
    <n v="72000"/>
    <n v="21950"/>
    <n v="0"/>
    <s v=""/>
  </r>
  <r>
    <x v="645"/>
    <s v="jesien"/>
    <n v="1"/>
    <n v="10"/>
    <n v="4"/>
    <n v="120"/>
    <n v="0"/>
    <n v="50170"/>
    <n v="72120"/>
    <n v="21950"/>
    <n v="0"/>
    <s v=""/>
  </r>
  <r>
    <x v="646"/>
    <s v="jesien"/>
    <n v="2"/>
    <n v="10"/>
    <n v="4"/>
    <n v="120"/>
    <n v="0"/>
    <n v="50290"/>
    <n v="72240"/>
    <n v="21950"/>
    <n v="0"/>
    <s v=""/>
  </r>
  <r>
    <x v="647"/>
    <s v="jesien"/>
    <n v="3"/>
    <n v="10"/>
    <n v="4"/>
    <n v="120"/>
    <n v="0"/>
    <n v="50410"/>
    <n v="72360"/>
    <n v="21950"/>
    <n v="0"/>
    <s v=""/>
  </r>
  <r>
    <x v="648"/>
    <s v="jesien"/>
    <n v="4"/>
    <n v="10"/>
    <n v="4"/>
    <n v="120"/>
    <n v="0"/>
    <n v="50530"/>
    <n v="72480"/>
    <n v="21950"/>
    <n v="0"/>
    <s v=""/>
  </r>
  <r>
    <x v="649"/>
    <s v="jesien"/>
    <n v="5"/>
    <n v="10"/>
    <n v="4"/>
    <n v="120"/>
    <n v="0"/>
    <n v="50650"/>
    <n v="72600"/>
    <n v="21950"/>
    <n v="0"/>
    <s v=""/>
  </r>
  <r>
    <x v="650"/>
    <s v="jesien"/>
    <n v="6"/>
    <n v="10"/>
    <n v="0"/>
    <n v="0"/>
    <n v="0"/>
    <n v="50650"/>
    <n v="72600"/>
    <n v="21950"/>
    <n v="0"/>
    <s v=""/>
  </r>
  <r>
    <x v="651"/>
    <s v="jesien"/>
    <n v="7"/>
    <n v="10"/>
    <n v="0"/>
    <n v="0"/>
    <n v="150"/>
    <n v="50500"/>
    <n v="72600"/>
    <n v="22100"/>
    <n v="0"/>
    <s v=""/>
  </r>
  <r>
    <x v="652"/>
    <s v="jesien"/>
    <n v="1"/>
    <n v="10"/>
    <n v="4"/>
    <n v="120"/>
    <n v="0"/>
    <n v="50620"/>
    <n v="72720"/>
    <n v="22100"/>
    <n v="0"/>
    <s v=""/>
  </r>
  <r>
    <x v="653"/>
    <s v="jesien"/>
    <n v="2"/>
    <n v="10"/>
    <n v="4"/>
    <n v="120"/>
    <n v="0"/>
    <n v="50740"/>
    <n v="72840"/>
    <n v="22100"/>
    <n v="0"/>
    <s v=""/>
  </r>
  <r>
    <x v="654"/>
    <s v="jesien"/>
    <n v="3"/>
    <n v="10"/>
    <n v="4"/>
    <n v="120"/>
    <n v="0"/>
    <n v="50860"/>
    <n v="72960"/>
    <n v="22100"/>
    <n v="0"/>
    <s v=""/>
  </r>
  <r>
    <x v="655"/>
    <s v="jesien"/>
    <n v="4"/>
    <n v="10"/>
    <n v="4"/>
    <n v="120"/>
    <n v="0"/>
    <n v="50980"/>
    <n v="73080"/>
    <n v="22100"/>
    <n v="0"/>
    <s v=""/>
  </r>
  <r>
    <x v="656"/>
    <s v="jesien"/>
    <n v="5"/>
    <n v="10"/>
    <n v="4"/>
    <n v="120"/>
    <n v="0"/>
    <n v="51100"/>
    <n v="73200"/>
    <n v="22100"/>
    <n v="0"/>
    <s v=""/>
  </r>
  <r>
    <x v="657"/>
    <s v="jesien"/>
    <n v="6"/>
    <n v="10"/>
    <n v="0"/>
    <n v="0"/>
    <n v="0"/>
    <n v="51100"/>
    <n v="73200"/>
    <n v="22100"/>
    <n v="0"/>
    <s v=""/>
  </r>
  <r>
    <x v="658"/>
    <s v="jesien"/>
    <n v="7"/>
    <n v="10"/>
    <n v="0"/>
    <n v="0"/>
    <n v="150"/>
    <n v="50950"/>
    <n v="73200"/>
    <n v="22250"/>
    <n v="0"/>
    <s v=""/>
  </r>
  <r>
    <x v="659"/>
    <s v="jesien"/>
    <n v="1"/>
    <n v="10"/>
    <n v="4"/>
    <n v="120"/>
    <n v="0"/>
    <n v="51070"/>
    <n v="73320"/>
    <n v="22250"/>
    <n v="0"/>
    <s v=""/>
  </r>
  <r>
    <x v="660"/>
    <s v="jesien"/>
    <n v="2"/>
    <n v="10"/>
    <n v="4"/>
    <n v="120"/>
    <n v="0"/>
    <n v="51190"/>
    <n v="73440"/>
    <n v="22250"/>
    <n v="0"/>
    <s v=""/>
  </r>
  <r>
    <x v="661"/>
    <s v="jesien"/>
    <n v="3"/>
    <n v="10"/>
    <n v="4"/>
    <n v="120"/>
    <n v="0"/>
    <n v="51310"/>
    <n v="73560"/>
    <n v="22250"/>
    <n v="0"/>
    <s v=""/>
  </r>
  <r>
    <x v="662"/>
    <s v="jesien"/>
    <n v="4"/>
    <n v="10"/>
    <n v="4"/>
    <n v="120"/>
    <n v="0"/>
    <n v="51430"/>
    <n v="73680"/>
    <n v="22250"/>
    <n v="0"/>
    <s v=""/>
  </r>
  <r>
    <x v="663"/>
    <s v="jesien"/>
    <n v="5"/>
    <n v="10"/>
    <n v="4"/>
    <n v="120"/>
    <n v="0"/>
    <n v="51550"/>
    <n v="73800"/>
    <n v="22250"/>
    <n v="0"/>
    <s v=""/>
  </r>
  <r>
    <x v="664"/>
    <s v="jesien"/>
    <n v="6"/>
    <n v="10"/>
    <n v="0"/>
    <n v="0"/>
    <n v="0"/>
    <n v="51550"/>
    <n v="73800"/>
    <n v="22250"/>
    <n v="0"/>
    <s v=""/>
  </r>
  <r>
    <x v="665"/>
    <s v="jesien"/>
    <n v="7"/>
    <n v="10"/>
    <n v="0"/>
    <n v="0"/>
    <n v="150"/>
    <n v="51400"/>
    <n v="73800"/>
    <n v="22400"/>
    <n v="0"/>
    <s v=""/>
  </r>
  <r>
    <x v="666"/>
    <s v="jesien"/>
    <n v="1"/>
    <n v="10"/>
    <n v="4"/>
    <n v="120"/>
    <n v="0"/>
    <n v="51520"/>
    <n v="73920"/>
    <n v="22400"/>
    <n v="0"/>
    <s v=""/>
  </r>
  <r>
    <x v="667"/>
    <s v="jesien"/>
    <n v="2"/>
    <n v="10"/>
    <n v="4"/>
    <n v="120"/>
    <n v="0"/>
    <n v="51640"/>
    <n v="74040"/>
    <n v="22400"/>
    <n v="0"/>
    <s v=""/>
  </r>
  <r>
    <x v="668"/>
    <s v="jesien"/>
    <n v="3"/>
    <n v="10"/>
    <n v="4"/>
    <n v="120"/>
    <n v="0"/>
    <n v="51760"/>
    <n v="74160"/>
    <n v="22400"/>
    <n v="0"/>
    <s v=""/>
  </r>
  <r>
    <x v="669"/>
    <s v="jesien"/>
    <n v="4"/>
    <n v="10"/>
    <n v="4"/>
    <n v="120"/>
    <n v="0"/>
    <n v="51880"/>
    <n v="74280"/>
    <n v="22400"/>
    <n v="1"/>
    <n v="2160"/>
  </r>
  <r>
    <x v="670"/>
    <s v="jesien"/>
    <n v="5"/>
    <n v="10"/>
    <n v="4"/>
    <n v="120"/>
    <n v="0"/>
    <n v="52000"/>
    <n v="74400"/>
    <n v="22400"/>
    <n v="0"/>
    <s v=""/>
  </r>
  <r>
    <x v="671"/>
    <s v="jesien"/>
    <n v="6"/>
    <n v="10"/>
    <n v="0"/>
    <n v="0"/>
    <n v="0"/>
    <n v="52000"/>
    <n v="74400"/>
    <n v="22400"/>
    <n v="0"/>
    <s v=""/>
  </r>
  <r>
    <x v="672"/>
    <s v="jesien"/>
    <n v="7"/>
    <n v="10"/>
    <n v="0"/>
    <n v="0"/>
    <n v="150"/>
    <n v="51850"/>
    <n v="74400"/>
    <n v="22550"/>
    <n v="0"/>
    <s v=""/>
  </r>
  <r>
    <x v="673"/>
    <s v="jesien"/>
    <n v="1"/>
    <n v="10"/>
    <n v="4"/>
    <n v="120"/>
    <n v="0"/>
    <n v="51970"/>
    <n v="74520"/>
    <n v="22550"/>
    <n v="0"/>
    <s v=""/>
  </r>
  <r>
    <x v="674"/>
    <s v="jesien"/>
    <n v="2"/>
    <n v="10"/>
    <n v="4"/>
    <n v="120"/>
    <n v="0"/>
    <n v="52090"/>
    <n v="74640"/>
    <n v="22550"/>
    <n v="0"/>
    <s v=""/>
  </r>
  <r>
    <x v="675"/>
    <s v="jesien"/>
    <n v="3"/>
    <n v="10"/>
    <n v="4"/>
    <n v="120"/>
    <n v="0"/>
    <n v="52210"/>
    <n v="74760"/>
    <n v="22550"/>
    <n v="0"/>
    <s v=""/>
  </r>
  <r>
    <x v="676"/>
    <s v="jesien"/>
    <n v="4"/>
    <n v="10"/>
    <n v="4"/>
    <n v="120"/>
    <n v="0"/>
    <n v="52330"/>
    <n v="74880"/>
    <n v="22550"/>
    <n v="0"/>
    <s v=""/>
  </r>
  <r>
    <x v="677"/>
    <s v="jesien"/>
    <n v="5"/>
    <n v="10"/>
    <n v="4"/>
    <n v="120"/>
    <n v="0"/>
    <n v="52450"/>
    <n v="75000"/>
    <n v="22550"/>
    <n v="0"/>
    <s v=""/>
  </r>
  <r>
    <x v="678"/>
    <s v="jesien"/>
    <n v="6"/>
    <n v="10"/>
    <n v="0"/>
    <n v="0"/>
    <n v="0"/>
    <n v="52450"/>
    <n v="75000"/>
    <n v="22550"/>
    <n v="0"/>
    <s v=""/>
  </r>
  <r>
    <x v="679"/>
    <s v="jesien"/>
    <n v="7"/>
    <n v="10"/>
    <n v="0"/>
    <n v="0"/>
    <n v="150"/>
    <n v="52300"/>
    <n v="75000"/>
    <n v="22700"/>
    <n v="0"/>
    <s v=""/>
  </r>
  <r>
    <x v="680"/>
    <s v="jesien"/>
    <n v="1"/>
    <n v="10"/>
    <n v="4"/>
    <n v="120"/>
    <n v="0"/>
    <n v="52420"/>
    <n v="75120"/>
    <n v="22700"/>
    <n v="0"/>
    <s v=""/>
  </r>
  <r>
    <x v="681"/>
    <s v="jesien"/>
    <n v="2"/>
    <n v="10"/>
    <n v="4"/>
    <n v="120"/>
    <n v="0"/>
    <n v="52540"/>
    <n v="75240"/>
    <n v="22700"/>
    <n v="0"/>
    <s v=""/>
  </r>
  <r>
    <x v="682"/>
    <s v="jesien"/>
    <n v="3"/>
    <n v="10"/>
    <n v="4"/>
    <n v="120"/>
    <n v="0"/>
    <n v="52660"/>
    <n v="75360"/>
    <n v="22700"/>
    <n v="0"/>
    <s v=""/>
  </r>
  <r>
    <x v="683"/>
    <s v="jesien"/>
    <n v="4"/>
    <n v="10"/>
    <n v="4"/>
    <n v="120"/>
    <n v="0"/>
    <n v="52780"/>
    <n v="75480"/>
    <n v="22700"/>
    <n v="0"/>
    <s v=""/>
  </r>
  <r>
    <x v="684"/>
    <s v="jesien"/>
    <n v="5"/>
    <n v="10"/>
    <n v="4"/>
    <n v="120"/>
    <n v="0"/>
    <n v="52900"/>
    <n v="75600"/>
    <n v="22700"/>
    <n v="0"/>
    <s v=""/>
  </r>
  <r>
    <x v="685"/>
    <s v="jesien"/>
    <n v="6"/>
    <n v="10"/>
    <n v="0"/>
    <n v="0"/>
    <n v="0"/>
    <n v="52900"/>
    <n v="75600"/>
    <n v="22700"/>
    <n v="0"/>
    <s v=""/>
  </r>
  <r>
    <x v="686"/>
    <s v="jesien"/>
    <n v="7"/>
    <n v="10"/>
    <n v="0"/>
    <n v="0"/>
    <n v="150"/>
    <n v="52750"/>
    <n v="75600"/>
    <n v="22850"/>
    <n v="0"/>
    <s v=""/>
  </r>
  <r>
    <x v="687"/>
    <s v="jesien"/>
    <n v="1"/>
    <n v="10"/>
    <n v="4"/>
    <n v="120"/>
    <n v="0"/>
    <n v="52870"/>
    <n v="75720"/>
    <n v="22850"/>
    <n v="0"/>
    <s v=""/>
  </r>
  <r>
    <x v="688"/>
    <s v="jesien"/>
    <n v="2"/>
    <n v="10"/>
    <n v="4"/>
    <n v="120"/>
    <n v="0"/>
    <n v="52990"/>
    <n v="75840"/>
    <n v="22850"/>
    <n v="0"/>
    <s v=""/>
  </r>
  <r>
    <x v="689"/>
    <s v="jesien"/>
    <n v="3"/>
    <n v="10"/>
    <n v="4"/>
    <n v="120"/>
    <n v="0"/>
    <n v="53110"/>
    <n v="75960"/>
    <n v="22850"/>
    <n v="0"/>
    <s v=""/>
  </r>
  <r>
    <x v="690"/>
    <s v="jesien"/>
    <n v="4"/>
    <n v="10"/>
    <n v="4"/>
    <n v="120"/>
    <n v="0"/>
    <n v="53230"/>
    <n v="76080"/>
    <n v="22850"/>
    <n v="0"/>
    <s v=""/>
  </r>
  <r>
    <x v="691"/>
    <s v="jesien"/>
    <n v="5"/>
    <n v="10"/>
    <n v="4"/>
    <n v="120"/>
    <n v="0"/>
    <n v="53350"/>
    <n v="76200"/>
    <n v="22850"/>
    <n v="0"/>
    <s v=""/>
  </r>
  <r>
    <x v="692"/>
    <s v="jesien"/>
    <n v="6"/>
    <n v="10"/>
    <n v="0"/>
    <n v="0"/>
    <n v="0"/>
    <n v="53350"/>
    <n v="76200"/>
    <n v="22850"/>
    <n v="0"/>
    <s v=""/>
  </r>
  <r>
    <x v="693"/>
    <s v="jesien"/>
    <n v="7"/>
    <n v="10"/>
    <n v="0"/>
    <n v="0"/>
    <n v="150"/>
    <n v="53200"/>
    <n v="76200"/>
    <n v="23000"/>
    <n v="0"/>
    <s v=""/>
  </r>
  <r>
    <x v="694"/>
    <s v="jesien"/>
    <n v="1"/>
    <n v="10"/>
    <n v="4"/>
    <n v="120"/>
    <n v="0"/>
    <n v="53320"/>
    <n v="76320"/>
    <n v="23000"/>
    <n v="0"/>
    <s v=""/>
  </r>
  <r>
    <x v="695"/>
    <s v="jesien"/>
    <n v="2"/>
    <n v="10"/>
    <n v="4"/>
    <n v="120"/>
    <n v="0"/>
    <n v="53440"/>
    <n v="76440"/>
    <n v="23000"/>
    <n v="0"/>
    <s v=""/>
  </r>
  <r>
    <x v="696"/>
    <s v="jesien"/>
    <n v="3"/>
    <n v="10"/>
    <n v="4"/>
    <n v="120"/>
    <n v="0"/>
    <n v="53560"/>
    <n v="76560"/>
    <n v="23000"/>
    <n v="0"/>
    <s v=""/>
  </r>
  <r>
    <x v="697"/>
    <s v="jesien"/>
    <n v="4"/>
    <n v="10"/>
    <n v="4"/>
    <n v="120"/>
    <n v="0"/>
    <n v="53680"/>
    <n v="76680"/>
    <n v="23000"/>
    <n v="0"/>
    <s v=""/>
  </r>
  <r>
    <x v="698"/>
    <s v="jesien"/>
    <n v="5"/>
    <n v="10"/>
    <n v="4"/>
    <n v="120"/>
    <n v="0"/>
    <n v="53800"/>
    <n v="76800"/>
    <n v="23000"/>
    <n v="0"/>
    <s v=""/>
  </r>
  <r>
    <x v="699"/>
    <s v="jesien"/>
    <n v="6"/>
    <n v="10"/>
    <n v="0"/>
    <n v="0"/>
    <n v="0"/>
    <n v="53800"/>
    <n v="76800"/>
    <n v="23000"/>
    <n v="1"/>
    <n v="1920"/>
  </r>
  <r>
    <x v="700"/>
    <s v="jesien"/>
    <n v="7"/>
    <n v="10"/>
    <n v="0"/>
    <n v="0"/>
    <n v="150"/>
    <n v="53650"/>
    <n v="76800"/>
    <n v="23150"/>
    <n v="0"/>
    <s v=""/>
  </r>
  <r>
    <x v="701"/>
    <s v="jesien"/>
    <n v="1"/>
    <n v="10"/>
    <n v="4"/>
    <n v="120"/>
    <n v="0"/>
    <n v="53770"/>
    <n v="76920"/>
    <n v="23150"/>
    <n v="0"/>
    <s v=""/>
  </r>
  <r>
    <x v="702"/>
    <s v="jesien"/>
    <n v="2"/>
    <n v="10"/>
    <n v="4"/>
    <n v="120"/>
    <n v="0"/>
    <n v="53890"/>
    <n v="77040"/>
    <n v="23150"/>
    <n v="0"/>
    <s v=""/>
  </r>
  <r>
    <x v="703"/>
    <s v="jesien"/>
    <n v="3"/>
    <n v="10"/>
    <n v="4"/>
    <n v="120"/>
    <n v="0"/>
    <n v="54010"/>
    <n v="77160"/>
    <n v="23150"/>
    <n v="0"/>
    <s v=""/>
  </r>
  <r>
    <x v="704"/>
    <s v="jesien"/>
    <n v="4"/>
    <n v="10"/>
    <n v="4"/>
    <n v="120"/>
    <n v="0"/>
    <n v="54130"/>
    <n v="77280"/>
    <n v="23150"/>
    <n v="0"/>
    <s v=""/>
  </r>
  <r>
    <x v="705"/>
    <s v="jesien"/>
    <n v="5"/>
    <n v="10"/>
    <n v="4"/>
    <n v="120"/>
    <n v="0"/>
    <n v="54250"/>
    <n v="77400"/>
    <n v="23150"/>
    <n v="0"/>
    <s v=""/>
  </r>
  <r>
    <x v="706"/>
    <s v="jesien"/>
    <n v="6"/>
    <n v="10"/>
    <n v="0"/>
    <n v="0"/>
    <n v="0"/>
    <n v="54250"/>
    <n v="77400"/>
    <n v="23150"/>
    <n v="0"/>
    <s v=""/>
  </r>
  <r>
    <x v="707"/>
    <s v="jesien"/>
    <n v="7"/>
    <n v="10"/>
    <n v="0"/>
    <n v="0"/>
    <n v="150"/>
    <n v="54100"/>
    <n v="77400"/>
    <n v="23300"/>
    <n v="0"/>
    <s v=""/>
  </r>
  <r>
    <x v="708"/>
    <s v="jesien"/>
    <n v="1"/>
    <n v="10"/>
    <n v="4"/>
    <n v="120"/>
    <n v="0"/>
    <n v="54220"/>
    <n v="77520"/>
    <n v="23300"/>
    <n v="0"/>
    <s v=""/>
  </r>
  <r>
    <x v="709"/>
    <s v="jesien"/>
    <n v="2"/>
    <n v="10"/>
    <n v="4"/>
    <n v="120"/>
    <n v="0"/>
    <n v="54340"/>
    <n v="77640"/>
    <n v="23300"/>
    <n v="0"/>
    <s v=""/>
  </r>
  <r>
    <x v="710"/>
    <s v="jesien"/>
    <n v="3"/>
    <n v="10"/>
    <n v="4"/>
    <n v="120"/>
    <n v="0"/>
    <n v="54460"/>
    <n v="77760"/>
    <n v="23300"/>
    <n v="0"/>
    <s v=""/>
  </r>
  <r>
    <x v="711"/>
    <s v="jesien"/>
    <n v="4"/>
    <n v="10"/>
    <n v="4"/>
    <n v="120"/>
    <n v="0"/>
    <n v="54580"/>
    <n v="77880"/>
    <n v="23300"/>
    <n v="0"/>
    <s v=""/>
  </r>
  <r>
    <x v="712"/>
    <s v="jesien"/>
    <n v="5"/>
    <n v="10"/>
    <n v="4"/>
    <n v="120"/>
    <n v="0"/>
    <n v="54700"/>
    <n v="78000"/>
    <n v="23300"/>
    <n v="0"/>
    <s v=""/>
  </r>
  <r>
    <x v="713"/>
    <s v="jesien"/>
    <n v="6"/>
    <n v="10"/>
    <n v="0"/>
    <n v="0"/>
    <n v="0"/>
    <n v="54700"/>
    <n v="78000"/>
    <n v="23300"/>
    <n v="0"/>
    <s v=""/>
  </r>
  <r>
    <x v="714"/>
    <s v="jesien"/>
    <n v="7"/>
    <n v="10"/>
    <n v="0"/>
    <n v="0"/>
    <n v="150"/>
    <n v="54550"/>
    <n v="78000"/>
    <n v="23450"/>
    <n v="0"/>
    <s v=""/>
  </r>
  <r>
    <x v="715"/>
    <s v="jesien"/>
    <n v="1"/>
    <n v="10"/>
    <n v="4"/>
    <n v="120"/>
    <n v="0"/>
    <n v="54670"/>
    <n v="78120"/>
    <n v="23450"/>
    <n v="0"/>
    <s v=""/>
  </r>
  <r>
    <x v="716"/>
    <s v="jesien"/>
    <n v="2"/>
    <n v="10"/>
    <n v="4"/>
    <n v="120"/>
    <n v="0"/>
    <n v="54790"/>
    <n v="78240"/>
    <n v="23450"/>
    <n v="0"/>
    <s v=""/>
  </r>
  <r>
    <x v="717"/>
    <s v="jesien"/>
    <n v="3"/>
    <n v="10"/>
    <n v="4"/>
    <n v="120"/>
    <n v="0"/>
    <n v="54910"/>
    <n v="78360"/>
    <n v="23450"/>
    <n v="0"/>
    <s v=""/>
  </r>
  <r>
    <x v="718"/>
    <s v="jesien"/>
    <n v="4"/>
    <n v="10"/>
    <n v="4"/>
    <n v="120"/>
    <n v="0"/>
    <n v="55030"/>
    <n v="78480"/>
    <n v="23450"/>
    <n v="0"/>
    <s v=""/>
  </r>
  <r>
    <x v="719"/>
    <s v="jesien"/>
    <n v="5"/>
    <n v="10"/>
    <n v="4"/>
    <n v="120"/>
    <n v="0"/>
    <n v="55150"/>
    <n v="78600"/>
    <n v="23450"/>
    <n v="0"/>
    <s v=""/>
  </r>
  <r>
    <x v="720"/>
    <s v="zima"/>
    <n v="6"/>
    <n v="10"/>
    <n v="0"/>
    <n v="0"/>
    <n v="0"/>
    <n v="55150"/>
    <n v="78600"/>
    <n v="23450"/>
    <n v="0"/>
    <s v=""/>
  </r>
  <r>
    <x v="721"/>
    <s v="zima"/>
    <n v="7"/>
    <n v="10"/>
    <n v="0"/>
    <n v="0"/>
    <n v="150"/>
    <n v="55000"/>
    <n v="78600"/>
    <n v="23600"/>
    <n v="0"/>
    <s v=""/>
  </r>
  <r>
    <x v="722"/>
    <s v="zima"/>
    <n v="1"/>
    <n v="10"/>
    <n v="2"/>
    <n v="60"/>
    <n v="0"/>
    <n v="55060"/>
    <n v="78660"/>
    <n v="23600"/>
    <n v="0"/>
    <s v=""/>
  </r>
  <r>
    <x v="723"/>
    <s v="zima"/>
    <n v="2"/>
    <n v="10"/>
    <n v="2"/>
    <n v="60"/>
    <n v="0"/>
    <n v="55120"/>
    <n v="78720"/>
    <n v="23600"/>
    <n v="0"/>
    <s v=""/>
  </r>
  <r>
    <x v="724"/>
    <s v="zima"/>
    <n v="3"/>
    <n v="10"/>
    <n v="2"/>
    <n v="60"/>
    <n v="0"/>
    <n v="55180"/>
    <n v="78780"/>
    <n v="23600"/>
    <n v="0"/>
    <s v=""/>
  </r>
  <r>
    <x v="725"/>
    <s v="zima"/>
    <n v="4"/>
    <n v="10"/>
    <n v="2"/>
    <n v="60"/>
    <n v="0"/>
    <n v="55240"/>
    <n v="78840"/>
    <n v="23600"/>
    <n v="0"/>
    <s v=""/>
  </r>
  <r>
    <x v="726"/>
    <s v="zima"/>
    <n v="5"/>
    <n v="10"/>
    <n v="2"/>
    <n v="60"/>
    <n v="0"/>
    <n v="55300"/>
    <n v="78900"/>
    <n v="23600"/>
    <n v="0"/>
    <s v=""/>
  </r>
  <r>
    <x v="727"/>
    <s v="zima"/>
    <n v="6"/>
    <n v="10"/>
    <n v="0"/>
    <n v="0"/>
    <n v="0"/>
    <n v="55300"/>
    <n v="78900"/>
    <n v="23600"/>
    <n v="0"/>
    <s v=""/>
  </r>
  <r>
    <x v="728"/>
    <s v="zima"/>
    <n v="7"/>
    <n v="10"/>
    <n v="0"/>
    <n v="0"/>
    <n v="150"/>
    <n v="55150"/>
    <n v="78900"/>
    <n v="23750"/>
    <n v="0"/>
    <s v=""/>
  </r>
  <r>
    <x v="729"/>
    <s v="zima"/>
    <n v="1"/>
    <n v="10"/>
    <n v="2"/>
    <n v="60"/>
    <n v="0"/>
    <n v="55210"/>
    <n v="78960"/>
    <n v="23750"/>
    <n v="0"/>
    <s v=""/>
  </r>
  <r>
    <x v="730"/>
    <s v="zima"/>
    <n v="2"/>
    <n v="10"/>
    <n v="2"/>
    <n v="60"/>
    <n v="0"/>
    <n v="55270"/>
    <n v="79020"/>
    <n v="23750"/>
    <n v="1"/>
    <n v="1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F1221-4557-4E20-9BC2-9FFF8B2BEC71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18" firstHeaderRow="1" firstDataRow="1" firstDataCol="1"/>
  <pivotFields count="1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sd="0" x="2"/>
        <item sd="0" x="3"/>
        <item sd="0" x="4"/>
        <item t="default"/>
      </items>
    </pivotField>
  </pivotFields>
  <rowFields count="2">
    <field x="13"/>
    <field x="0"/>
  </rowFields>
  <rowItems count="1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t="grand">
      <x/>
    </i>
  </rowItems>
  <colItems count="1">
    <i/>
  </colItems>
  <dataFields count="1">
    <dataField name="Suma z Suma miesiąca" fld="11" baseField="0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FA9146-19FD-41C7-8433-F5F9B49E678B}" name="Tabela2" displayName="Tabela2" ref="A1:M732" totalsRowShown="0">
  <autoFilter ref="A1:M732" xr:uid="{50FA9146-19FD-41C7-8433-F5F9B49E678B}"/>
  <tableColumns count="13">
    <tableColumn id="1" xr3:uid="{F74868E8-C02B-4000-B725-C67BD77CD0A9}" name="Data"/>
    <tableColumn id="3" xr3:uid="{7DC6A9D8-609A-4FF1-95E3-53D250C3A672}" name="Pora roku" dataDxfId="0">
      <calculatedColumnFormula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calculatedColumnFormula>
    </tableColumn>
    <tableColumn id="2" xr3:uid="{3149956A-0CE9-4030-9C4D-023082D5FB14}" name="Dzień">
      <calculatedColumnFormula>WEEKDAY(Tabela2[[#This Row],[Data]],2)</calculatedColumnFormula>
    </tableColumn>
    <tableColumn id="4" xr3:uid="{0C19629F-5E40-4807-8B8D-78474A2B5C15}" name="Ilość rowerów"/>
    <tableColumn id="5" xr3:uid="{9C1F9FD0-5292-4467-B243-D541F9947E62}" name="Ilośc wypożyczonych">
      <calculatedColumnFormula>IF(Tabela2[[#This Row],[Dzień]]&lt;=5, IF(Tabela2[[#This Row],[Pora roku]] = "zima", ROUNDDOWN(Tabela2[[#This Row],[Ilość rowerów]]*$I$8,0), IF(Tabela2[[#This Row],[Pora roku]] = "wiosna", ROUNDDOWN(Tabela2[[#This Row],[Ilość rowerów]]*$I$9,0),  IF(Tabela2[[#This Row],[Pora roku]] = "lato", ROUNDDOWN(Tabela2[[#This Row],[Ilość rowerów]]*$I$10,0), IF(Tabela2[[#This Row],[Pora roku]] = "jesien", ROUNDDOWN(Tabela2[[#This Row],[Ilość rowerów]]*$I$11,0),)))), 0)</calculatedColumnFormula>
    </tableColumn>
    <tableColumn id="6" xr3:uid="{3ACC1B0D-C9E6-45C2-A98B-F8E9003A4052}" name="Zysk">
      <calculatedColumnFormula>Tabela2[[#This Row],[Ilośc wypożyczonych]]*$Q$5</calculatedColumnFormula>
    </tableColumn>
    <tableColumn id="7" xr3:uid="{CDBD774D-56B3-413D-965D-93DE7808A722}" name="Koszt"/>
    <tableColumn id="8" xr3:uid="{3D44297F-4E88-473B-9386-2755D0250455}" name="Dochody"/>
    <tableColumn id="9" xr3:uid="{2AD75FD9-0A83-4F87-8829-F43C96E18E27}" name="Łącznie zysk"/>
    <tableColumn id="10" xr3:uid="{CC953F11-3B31-49C8-AF6F-5EBDDB0C48CE}" name="Łącznie koszy"/>
    <tableColumn id="11" xr3:uid="{7F32E58E-E86C-4477-A974-F028B96AE3BB}" name="Czy ostatni dzień">
      <calculatedColumnFormula>IF(MONTH(Tabela2[[#This Row],[Data]]) &lt;&gt; MONTH(A3), 1,0)</calculatedColumnFormula>
    </tableColumn>
    <tableColumn id="12" xr3:uid="{0B629D98-8F7A-4AAD-AB38-18D321DD1FB9}" name="Suma miesiąca"/>
    <tableColumn id="13" xr3:uid="{107D87B1-A38A-45CC-9BC0-97FDEE42AC70}" name="Czy dokupu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511F-5DF1-4C93-BC78-73FC128A7552}">
  <dimension ref="A3:B18"/>
  <sheetViews>
    <sheetView workbookViewId="0">
      <selection activeCell="B16" sqref="A5:B16"/>
    </sheetView>
  </sheetViews>
  <sheetFormatPr defaultRowHeight="15" x14ac:dyDescent="0.25"/>
  <cols>
    <col min="1" max="1" width="17.7109375" bestFit="1" customWidth="1"/>
    <col min="2" max="2" width="20.85546875" bestFit="1" customWidth="1"/>
  </cols>
  <sheetData>
    <row r="3" spans="1:2" x14ac:dyDescent="0.25">
      <c r="A3" s="3" t="s">
        <v>20</v>
      </c>
      <c r="B3" t="s">
        <v>36</v>
      </c>
    </row>
    <row r="4" spans="1:2" x14ac:dyDescent="0.25">
      <c r="A4" s="4" t="s">
        <v>22</v>
      </c>
      <c r="B4" s="5">
        <v>23650</v>
      </c>
    </row>
    <row r="5" spans="1:2" x14ac:dyDescent="0.25">
      <c r="A5" s="6" t="s">
        <v>23</v>
      </c>
      <c r="B5" s="5">
        <v>-7430</v>
      </c>
    </row>
    <row r="6" spans="1:2" x14ac:dyDescent="0.25">
      <c r="A6" s="6" t="s">
        <v>24</v>
      </c>
      <c r="B6" s="5">
        <v>600</v>
      </c>
    </row>
    <row r="7" spans="1:2" x14ac:dyDescent="0.25">
      <c r="A7" s="6" t="s">
        <v>25</v>
      </c>
      <c r="B7" s="5">
        <v>1590</v>
      </c>
    </row>
    <row r="8" spans="1:2" x14ac:dyDescent="0.25">
      <c r="A8" s="6" t="s">
        <v>26</v>
      </c>
      <c r="B8" s="5">
        <v>2250</v>
      </c>
    </row>
    <row r="9" spans="1:2" x14ac:dyDescent="0.25">
      <c r="A9" s="6" t="s">
        <v>27</v>
      </c>
      <c r="B9" s="5">
        <v>2850</v>
      </c>
    </row>
    <row r="10" spans="1:2" x14ac:dyDescent="0.25">
      <c r="A10" s="6" t="s">
        <v>28</v>
      </c>
      <c r="B10" s="5">
        <v>3660</v>
      </c>
    </row>
    <row r="11" spans="1:2" x14ac:dyDescent="0.25">
      <c r="A11" s="6" t="s">
        <v>29</v>
      </c>
      <c r="B11" s="5">
        <v>4920</v>
      </c>
    </row>
    <row r="12" spans="1:2" x14ac:dyDescent="0.25">
      <c r="A12" s="6" t="s">
        <v>30</v>
      </c>
      <c r="B12" s="5">
        <v>5610</v>
      </c>
    </row>
    <row r="13" spans="1:2" x14ac:dyDescent="0.25">
      <c r="A13" s="6" t="s">
        <v>31</v>
      </c>
      <c r="B13" s="5">
        <v>4320</v>
      </c>
    </row>
    <row r="14" spans="1:2" x14ac:dyDescent="0.25">
      <c r="A14" s="6" t="s">
        <v>32</v>
      </c>
      <c r="B14" s="5">
        <v>1890</v>
      </c>
    </row>
    <row r="15" spans="1:2" x14ac:dyDescent="0.25">
      <c r="A15" s="6" t="s">
        <v>33</v>
      </c>
      <c r="B15" s="5">
        <v>2040</v>
      </c>
    </row>
    <row r="16" spans="1:2" x14ac:dyDescent="0.25">
      <c r="A16" s="6" t="s">
        <v>34</v>
      </c>
      <c r="B16" s="5">
        <v>1350</v>
      </c>
    </row>
    <row r="17" spans="1:2" x14ac:dyDescent="0.25">
      <c r="A17" s="4" t="s">
        <v>35</v>
      </c>
      <c r="B17" s="5">
        <v>31620</v>
      </c>
    </row>
    <row r="18" spans="1:2" x14ac:dyDescent="0.25">
      <c r="A18" s="4" t="s">
        <v>21</v>
      </c>
      <c r="B18" s="5">
        <v>55270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64A8-FF94-40DD-8E3F-05CE162397DC}">
  <dimension ref="A1:Q732"/>
  <sheetViews>
    <sheetView tabSelected="1" workbookViewId="0">
      <selection activeCell="J732" sqref="J732"/>
    </sheetView>
  </sheetViews>
  <sheetFormatPr defaultRowHeight="15" x14ac:dyDescent="0.25"/>
  <cols>
    <col min="1" max="1" width="10.140625" bestFit="1" customWidth="1"/>
    <col min="4" max="4" width="15.85546875" bestFit="1" customWidth="1"/>
    <col min="5" max="5" width="21.7109375" bestFit="1" customWidth="1"/>
    <col min="6" max="6" width="7.140625" bestFit="1" customWidth="1"/>
    <col min="7" max="7" width="8" bestFit="1" customWidth="1"/>
    <col min="8" max="8" width="11" bestFit="1" customWidth="1"/>
    <col min="9" max="9" width="13.85546875" bestFit="1" customWidth="1"/>
    <col min="10" max="10" width="15" bestFit="1" customWidth="1"/>
    <col min="11" max="11" width="18.28515625" bestFit="1" customWidth="1"/>
    <col min="12" max="12" width="16.42578125" bestFit="1" customWidth="1"/>
    <col min="13" max="13" width="15.140625" bestFit="1" customWidth="1"/>
    <col min="16" max="16" width="13.85546875" bestFit="1" customWidth="1"/>
  </cols>
  <sheetData>
    <row r="1" spans="1:17" x14ac:dyDescent="0.25">
      <c r="A1" t="s">
        <v>8</v>
      </c>
      <c r="B1" t="s">
        <v>10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38</v>
      </c>
    </row>
    <row r="2" spans="1:17" x14ac:dyDescent="0.25">
      <c r="A2" s="2">
        <v>44927</v>
      </c>
      <c r="B2" t="s">
        <v>4</v>
      </c>
      <c r="C2">
        <f>WEEKDAY(Tabela2[[#This Row],[Data]],2)</f>
        <v>7</v>
      </c>
      <c r="D2">
        <v>10</v>
      </c>
      <c r="E2">
        <f>IF(Tabela2[[#This Row],[Dzień]]&lt;=5, IF(Tabela2[[#This Row],[Pora roku]] = "zima", ROUNDDOWN(Tabela2[[#This Row],[Ilość rowerów]]*$I$8,0), IF(Tabela2[[#This Row],[Pora roku]] = "wiosna", ROUNDDOWN(Tabela2[[#This Row],[Ilość rowerów]]*$I$9,0),  IF(Tabela2[[#This Row],[Pora roku]] = "lato", ROUNDDOWN(Tabela2[[#This Row],[Ilość rowerów]]*$I$10,0), IF(Tabela2[[#This Row],[Pora roku]] = "jesien", ROUNDDOWN(Tabela2[[#This Row],[Ilość rowerów]]*$I$11,0),)))), 0)</f>
        <v>0</v>
      </c>
      <c r="F2">
        <f>Tabela2[[#This Row],[Ilośc wypożyczonych]]*$Q$5</f>
        <v>0</v>
      </c>
      <c r="G2">
        <f>8150</f>
        <v>8150</v>
      </c>
      <c r="H2">
        <v>-8150</v>
      </c>
      <c r="I2">
        <v>0</v>
      </c>
      <c r="J2">
        <v>8150</v>
      </c>
      <c r="K2">
        <f>IF(MONTH(Tabela2[[#This Row],[Data]]) &lt;&gt; MONTH(A3), 1,0)</f>
        <v>0</v>
      </c>
    </row>
    <row r="3" spans="1:17" x14ac:dyDescent="0.25">
      <c r="A3" s="2">
        <v>44928</v>
      </c>
      <c r="B3" t="s">
        <v>4</v>
      </c>
      <c r="C3">
        <f>WEEKDAY(Tabela2[[#This Row],[Data]],2)</f>
        <v>1</v>
      </c>
      <c r="D3">
        <v>10</v>
      </c>
      <c r="E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3">
        <f>Tabela2[[#This Row],[Ilośc wypożyczonych]]*$Q$5</f>
        <v>60</v>
      </c>
      <c r="G3">
        <f>IF(Tabela2[[#This Row],[Dzień]]=7, Tabela2[[#This Row],[Ilość rowerów]]*$Q$6 + Tabela2[[#This Row],[Czy dokupuje]]*800, Tabela2[[#This Row],[Czy dokupuje]]*800)</f>
        <v>0</v>
      </c>
      <c r="H3">
        <f>SUM($F$2:F3) -SUM($G$2:G3)</f>
        <v>-8090</v>
      </c>
      <c r="I3">
        <f>SUM($F$2:F3)</f>
        <v>60</v>
      </c>
      <c r="J3">
        <f>SUM($G$2:G3)</f>
        <v>8150</v>
      </c>
      <c r="K3">
        <f>IF(MONTH(Tabela2[[#This Row],[Data]]) &lt;&gt; MONTH(A4), 1,0)</f>
        <v>0</v>
      </c>
      <c r="M3">
        <f>IF(AND(Tabela2[[#This Row],[Czy ostatni dzień]]=1, H2 &gt;= 2400), 3, 0)</f>
        <v>0</v>
      </c>
      <c r="P3" t="s">
        <v>0</v>
      </c>
      <c r="Q3">
        <v>10</v>
      </c>
    </row>
    <row r="4" spans="1:17" x14ac:dyDescent="0.25">
      <c r="A4" s="2">
        <v>44929</v>
      </c>
      <c r="B4" t="s">
        <v>4</v>
      </c>
      <c r="C4">
        <f>WEEKDAY(Tabela2[[#This Row],[Data]],2)</f>
        <v>2</v>
      </c>
      <c r="D4">
        <v>10</v>
      </c>
      <c r="E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4">
        <f>Tabela2[[#This Row],[Ilośc wypożyczonych]]*$Q$5</f>
        <v>60</v>
      </c>
      <c r="G4">
        <f>IF(Tabela2[[#This Row],[Dzień]]=7, Tabela2[[#This Row],[Ilość rowerów]]*$Q$6 + Tabela2[[#This Row],[Czy dokupuje]]*800, Tabela2[[#This Row],[Czy dokupuje]]*800)</f>
        <v>0</v>
      </c>
      <c r="H4">
        <f>SUM($F$2:F4) -SUM($G$2:G4)</f>
        <v>-8030</v>
      </c>
      <c r="I4">
        <f>SUM($F$2:F4)</f>
        <v>120</v>
      </c>
      <c r="J4">
        <f>SUM($G$2:G4)</f>
        <v>8150</v>
      </c>
      <c r="K4">
        <f>IF(MONTH(Tabela2[[#This Row],[Data]]) &lt;&gt; MONTH(A5), 1,0)</f>
        <v>0</v>
      </c>
      <c r="L4" t="str">
        <f>IF(Tabela2[[#This Row],[Czy ostatni dzień]]=1, SUM($F$2:F4) - SUM($G$2:G4) - SUM($L$2:L3), "")</f>
        <v/>
      </c>
      <c r="M4">
        <f>IF(AND(Tabela2[[#This Row],[Czy ostatni dzień]]=1, H3 &gt;= 2400), 3, 0)</f>
        <v>0</v>
      </c>
      <c r="N4" t="s">
        <v>37</v>
      </c>
      <c r="P4" t="s">
        <v>1</v>
      </c>
      <c r="Q4">
        <v>800</v>
      </c>
    </row>
    <row r="5" spans="1:17" x14ac:dyDescent="0.25">
      <c r="A5" s="2">
        <v>44930</v>
      </c>
      <c r="B5" t="s">
        <v>4</v>
      </c>
      <c r="C5">
        <f>WEEKDAY(Tabela2[[#This Row],[Data]],2)</f>
        <v>3</v>
      </c>
      <c r="D5">
        <f>D4+M4</f>
        <v>10</v>
      </c>
      <c r="E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5">
        <f>Tabela2[[#This Row],[Ilośc wypożyczonych]]*$Q$5</f>
        <v>60</v>
      </c>
      <c r="G5">
        <f>IF(Tabela2[[#This Row],[Dzień]]=7, Tabela2[[#This Row],[Ilość rowerów]]*$Q$6 + Tabela2[[#This Row],[Czy dokupuje]]*800, Tabela2[[#This Row],[Czy dokupuje]]*800)</f>
        <v>0</v>
      </c>
      <c r="H5">
        <f>SUM($F$2:F5) -SUM($G$2:G5)</f>
        <v>-7970</v>
      </c>
      <c r="I5">
        <f>SUM($F$2:F5)</f>
        <v>180</v>
      </c>
      <c r="J5">
        <f>SUM($G$2:G5)</f>
        <v>8150</v>
      </c>
      <c r="K5">
        <f>IF(MONTH(Tabela2[[#This Row],[Data]]) &lt;&gt; MONTH(A6), 1,0)</f>
        <v>0</v>
      </c>
      <c r="L5" t="str">
        <f>IF(Tabela2[[#This Row],[Czy ostatni dzień]]=1, SUM($F$2:F5) - SUM($G$2:G5) - SUM($L$2:L4), "")</f>
        <v/>
      </c>
      <c r="M5">
        <f>IF(AND(Tabela2[[#This Row],[Czy ostatni dzień]]=1, H4 &gt;= 2400), 3, 0)</f>
        <v>0</v>
      </c>
      <c r="N5">
        <f>H732</f>
        <v>148975</v>
      </c>
      <c r="P5" t="s">
        <v>2</v>
      </c>
      <c r="Q5">
        <v>30</v>
      </c>
    </row>
    <row r="6" spans="1:17" x14ac:dyDescent="0.25">
      <c r="A6" s="2">
        <v>44931</v>
      </c>
      <c r="B6" t="s">
        <v>4</v>
      </c>
      <c r="C6">
        <f>WEEKDAY(Tabela2[[#This Row],[Data]],2)</f>
        <v>4</v>
      </c>
      <c r="D6">
        <f t="shared" ref="D6:D69" si="0">D5+M5</f>
        <v>10</v>
      </c>
      <c r="E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6">
        <f>Tabela2[[#This Row],[Ilośc wypożyczonych]]*$Q$5</f>
        <v>60</v>
      </c>
      <c r="G6">
        <f>IF(Tabela2[[#This Row],[Dzień]]=7, Tabela2[[#This Row],[Ilość rowerów]]*$Q$6 + Tabela2[[#This Row],[Czy dokupuje]]*800, Tabela2[[#This Row],[Czy dokupuje]]*800)</f>
        <v>0</v>
      </c>
      <c r="H6">
        <f>SUM($F$2:F6) -SUM($G$2:G6)</f>
        <v>-7910</v>
      </c>
      <c r="I6">
        <f>SUM($F$2:F6)</f>
        <v>240</v>
      </c>
      <c r="J6">
        <f>SUM($G$2:G6)</f>
        <v>8150</v>
      </c>
      <c r="K6">
        <f>IF(MONTH(Tabela2[[#This Row],[Data]]) &lt;&gt; MONTH(A7), 1,0)</f>
        <v>0</v>
      </c>
      <c r="L6" t="str">
        <f>IF(Tabela2[[#This Row],[Czy ostatni dzień]]=1, SUM($F$2:F6) - SUM($G$2:G6) - SUM($L$2:L5), "")</f>
        <v/>
      </c>
      <c r="M6">
        <f>IF(AND(Tabela2[[#This Row],[Czy ostatni dzień]]=1, H5 &gt;= 2400), 3, 0)</f>
        <v>0</v>
      </c>
      <c r="P6" t="s">
        <v>3</v>
      </c>
      <c r="Q6">
        <v>15</v>
      </c>
    </row>
    <row r="7" spans="1:17" x14ac:dyDescent="0.25">
      <c r="A7" s="2">
        <v>44932</v>
      </c>
      <c r="B7" t="s">
        <v>4</v>
      </c>
      <c r="C7">
        <f>WEEKDAY(Tabela2[[#This Row],[Data]],2)</f>
        <v>5</v>
      </c>
      <c r="D7">
        <f t="shared" si="0"/>
        <v>10</v>
      </c>
      <c r="E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7">
        <f>Tabela2[[#This Row],[Ilośc wypożyczonych]]*$Q$5</f>
        <v>60</v>
      </c>
      <c r="G7">
        <f>IF(Tabela2[[#This Row],[Dzień]]=7, Tabela2[[#This Row],[Ilość rowerów]]*$Q$6 + Tabela2[[#This Row],[Czy dokupuje]]*800, Tabela2[[#This Row],[Czy dokupuje]]*800)</f>
        <v>0</v>
      </c>
      <c r="H7">
        <f>SUM($F$2:F7) -SUM($G$2:G7)</f>
        <v>-7850</v>
      </c>
      <c r="I7">
        <f>SUM($F$2:F7)</f>
        <v>300</v>
      </c>
      <c r="J7">
        <f>SUM($G$2:G7)</f>
        <v>8150</v>
      </c>
      <c r="K7">
        <f>IF(MONTH(Tabela2[[#This Row],[Data]]) &lt;&gt; MONTH(A8), 1,0)</f>
        <v>0</v>
      </c>
      <c r="L7" t="str">
        <f>IF(Tabela2[[#This Row],[Czy ostatni dzień]]=1, SUM($F$2:F7) - SUM($G$2:G7) - SUM($L$2:L6), "")</f>
        <v/>
      </c>
      <c r="M7">
        <f>IF(AND(Tabela2[[#This Row],[Czy ostatni dzień]]=1, H6 &gt;= 2400), 3, 0)</f>
        <v>0</v>
      </c>
    </row>
    <row r="8" spans="1:17" x14ac:dyDescent="0.25">
      <c r="A8" s="2">
        <v>44933</v>
      </c>
      <c r="B8" t="s">
        <v>4</v>
      </c>
      <c r="C8">
        <f>WEEKDAY(Tabela2[[#This Row],[Data]],2)</f>
        <v>6</v>
      </c>
      <c r="D8">
        <f t="shared" si="0"/>
        <v>10</v>
      </c>
      <c r="E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8">
        <f>Tabela2[[#This Row],[Ilośc wypożyczonych]]*$Q$5</f>
        <v>0</v>
      </c>
      <c r="G8">
        <f>IF(Tabela2[[#This Row],[Dzień]]=7, Tabela2[[#This Row],[Ilość rowerów]]*$Q$6 + Tabela2[[#This Row],[Czy dokupuje]]*800, Tabela2[[#This Row],[Czy dokupuje]]*800)</f>
        <v>0</v>
      </c>
      <c r="H8">
        <f>SUM($F$2:F8) -SUM($G$2:G8)</f>
        <v>-7850</v>
      </c>
      <c r="I8">
        <f>SUM($F$2:F8)</f>
        <v>300</v>
      </c>
      <c r="J8">
        <f>SUM($G$2:G8)</f>
        <v>8150</v>
      </c>
      <c r="K8">
        <f>IF(MONTH(Tabela2[[#This Row],[Data]]) &lt;&gt; MONTH(A9), 1,0)</f>
        <v>0</v>
      </c>
      <c r="L8" t="str">
        <f>IF(Tabela2[[#This Row],[Czy ostatni dzień]]=1, SUM($F$2:F8) - SUM($G$2:G8) - SUM($L$2:L7), "")</f>
        <v/>
      </c>
      <c r="M8">
        <f>IF(AND(Tabela2[[#This Row],[Czy ostatni dzień]]=1, H7 &gt;= 2400), 3, 0)</f>
        <v>0</v>
      </c>
      <c r="P8" t="s">
        <v>4</v>
      </c>
      <c r="Q8" s="1">
        <v>0.2</v>
      </c>
    </row>
    <row r="9" spans="1:17" x14ac:dyDescent="0.25">
      <c r="A9" s="2">
        <v>44934</v>
      </c>
      <c r="B9" t="s">
        <v>4</v>
      </c>
      <c r="C9">
        <f>WEEKDAY(Tabela2[[#This Row],[Data]],2)</f>
        <v>7</v>
      </c>
      <c r="D9">
        <f t="shared" si="0"/>
        <v>10</v>
      </c>
      <c r="E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9">
        <f>Tabela2[[#This Row],[Ilośc wypożyczonych]]*$Q$5</f>
        <v>0</v>
      </c>
      <c r="G9">
        <f>IF(Tabela2[[#This Row],[Dzień]]=7, Tabela2[[#This Row],[Ilość rowerów]]*$Q$6 + Tabela2[[#This Row],[Czy dokupuje]]*800, Tabela2[[#This Row],[Czy dokupuje]]*800)</f>
        <v>150</v>
      </c>
      <c r="H9">
        <f>SUM($F$2:F9) -SUM($G$2:G9)</f>
        <v>-8000</v>
      </c>
      <c r="I9">
        <f>SUM($F$2:F9)</f>
        <v>300</v>
      </c>
      <c r="J9">
        <f>SUM($G$2:G9)</f>
        <v>8300</v>
      </c>
      <c r="K9">
        <f>IF(MONTH(Tabela2[[#This Row],[Data]]) &lt;&gt; MONTH(A10), 1,0)</f>
        <v>0</v>
      </c>
      <c r="L9" t="str">
        <f>IF(Tabela2[[#This Row],[Czy ostatni dzień]]=1, SUM($F$2:F9) - SUM($G$2:G9) - SUM($L$2:L8), "")</f>
        <v/>
      </c>
      <c r="M9">
        <f>IF(AND(Tabela2[[#This Row],[Czy ostatni dzień]]=1, H8 &gt;= 2400), 3, 0)</f>
        <v>0</v>
      </c>
      <c r="P9" t="s">
        <v>5</v>
      </c>
      <c r="Q9" s="1">
        <v>0.5</v>
      </c>
    </row>
    <row r="10" spans="1:17" x14ac:dyDescent="0.25">
      <c r="A10" s="2">
        <v>44935</v>
      </c>
      <c r="B10" t="s">
        <v>4</v>
      </c>
      <c r="C10">
        <f>WEEKDAY(Tabela2[[#This Row],[Data]],2)</f>
        <v>1</v>
      </c>
      <c r="D10">
        <f t="shared" si="0"/>
        <v>10</v>
      </c>
      <c r="E1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10">
        <f>Tabela2[[#This Row],[Ilośc wypożyczonych]]*$Q$5</f>
        <v>60</v>
      </c>
      <c r="G10">
        <f>IF(Tabela2[[#This Row],[Dzień]]=7, Tabela2[[#This Row],[Ilość rowerów]]*$Q$6 + Tabela2[[#This Row],[Czy dokupuje]]*800, Tabela2[[#This Row],[Czy dokupuje]]*800)</f>
        <v>0</v>
      </c>
      <c r="H10">
        <f>SUM($F$2:F10) -SUM($G$2:G10)</f>
        <v>-7940</v>
      </c>
      <c r="I10">
        <f>SUM($F$2:F10)</f>
        <v>360</v>
      </c>
      <c r="J10">
        <f>SUM($G$2:G10)</f>
        <v>8300</v>
      </c>
      <c r="K10">
        <f>IF(MONTH(Tabela2[[#This Row],[Data]]) &lt;&gt; MONTH(A11), 1,0)</f>
        <v>0</v>
      </c>
      <c r="L10" t="str">
        <f>IF(Tabela2[[#This Row],[Czy ostatni dzień]]=1, SUM($F$2:F10) - SUM($G$2:G10) - SUM($L$2:L9), "")</f>
        <v/>
      </c>
      <c r="M10">
        <f>IF(AND(Tabela2[[#This Row],[Czy ostatni dzień]]=1, H9 &gt;= 2400), 3, 0)</f>
        <v>0</v>
      </c>
      <c r="P10" t="s">
        <v>6</v>
      </c>
      <c r="Q10" s="1">
        <v>0.9</v>
      </c>
    </row>
    <row r="11" spans="1:17" x14ac:dyDescent="0.25">
      <c r="A11" s="2">
        <v>44936</v>
      </c>
      <c r="B11" t="s">
        <v>4</v>
      </c>
      <c r="C11">
        <f>WEEKDAY(Tabela2[[#This Row],[Data]],2)</f>
        <v>2</v>
      </c>
      <c r="D11">
        <f t="shared" si="0"/>
        <v>10</v>
      </c>
      <c r="E1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11">
        <f>Tabela2[[#This Row],[Ilośc wypożyczonych]]*$Q$5</f>
        <v>60</v>
      </c>
      <c r="G11">
        <f>IF(Tabela2[[#This Row],[Dzień]]=7, Tabela2[[#This Row],[Ilość rowerów]]*$Q$6 + Tabela2[[#This Row],[Czy dokupuje]]*800, Tabela2[[#This Row],[Czy dokupuje]]*800)</f>
        <v>0</v>
      </c>
      <c r="H11">
        <f>SUM($F$2:F11) -SUM($G$2:G11)</f>
        <v>-7880</v>
      </c>
      <c r="I11">
        <f>SUM($F$2:F11)</f>
        <v>420</v>
      </c>
      <c r="J11">
        <f>SUM($G$2:G11)</f>
        <v>8300</v>
      </c>
      <c r="K11">
        <f>IF(MONTH(Tabela2[[#This Row],[Data]]) &lt;&gt; MONTH(A12), 1,0)</f>
        <v>0</v>
      </c>
      <c r="L11" t="str">
        <f>IF(Tabela2[[#This Row],[Czy ostatni dzień]]=1, SUM($F$2:F11) - SUM($G$2:G11) - SUM($L$2:L10), "")</f>
        <v/>
      </c>
      <c r="M11">
        <f>IF(AND(Tabela2[[#This Row],[Czy ostatni dzień]]=1, H10 &gt;= 2400), 3, 0)</f>
        <v>0</v>
      </c>
      <c r="P11" t="s">
        <v>7</v>
      </c>
      <c r="Q11" s="1">
        <v>0.4</v>
      </c>
    </row>
    <row r="12" spans="1:17" x14ac:dyDescent="0.25">
      <c r="A12" s="2">
        <v>44937</v>
      </c>
      <c r="B12" t="s">
        <v>4</v>
      </c>
      <c r="C12">
        <f>WEEKDAY(Tabela2[[#This Row],[Data]],2)</f>
        <v>3</v>
      </c>
      <c r="D12">
        <f t="shared" si="0"/>
        <v>10</v>
      </c>
      <c r="E1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12">
        <f>Tabela2[[#This Row],[Ilośc wypożyczonych]]*$Q$5</f>
        <v>60</v>
      </c>
      <c r="G12">
        <f>IF(Tabela2[[#This Row],[Dzień]]=7, Tabela2[[#This Row],[Ilość rowerów]]*$Q$6 + Tabela2[[#This Row],[Czy dokupuje]]*800, Tabela2[[#This Row],[Czy dokupuje]]*800)</f>
        <v>0</v>
      </c>
      <c r="H12">
        <f>SUM($F$2:F12) -SUM($G$2:G12)</f>
        <v>-7820</v>
      </c>
      <c r="I12">
        <f>SUM($F$2:F12)</f>
        <v>480</v>
      </c>
      <c r="J12">
        <f>SUM($G$2:G12)</f>
        <v>8300</v>
      </c>
      <c r="K12">
        <f>IF(MONTH(Tabela2[[#This Row],[Data]]) &lt;&gt; MONTH(A13), 1,0)</f>
        <v>0</v>
      </c>
      <c r="L12" t="str">
        <f>IF(Tabela2[[#This Row],[Czy ostatni dzień]]=1, SUM($F$2:F12) - SUM($G$2:G12) - SUM($L$2:L11), "")</f>
        <v/>
      </c>
      <c r="M12">
        <f>IF(AND(Tabela2[[#This Row],[Czy ostatni dzień]]=1, H11 &gt;= 2400), 3, 0)</f>
        <v>0</v>
      </c>
    </row>
    <row r="13" spans="1:17" x14ac:dyDescent="0.25">
      <c r="A13" s="2">
        <v>44938</v>
      </c>
      <c r="B13" t="s">
        <v>4</v>
      </c>
      <c r="C13">
        <f>WEEKDAY(Tabela2[[#This Row],[Data]],2)</f>
        <v>4</v>
      </c>
      <c r="D13">
        <f t="shared" si="0"/>
        <v>10</v>
      </c>
      <c r="E1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13">
        <f>Tabela2[[#This Row],[Ilośc wypożyczonych]]*$Q$5</f>
        <v>60</v>
      </c>
      <c r="G13">
        <f>IF(Tabela2[[#This Row],[Dzień]]=7, Tabela2[[#This Row],[Ilość rowerów]]*$Q$6 + Tabela2[[#This Row],[Czy dokupuje]]*800, Tabela2[[#This Row],[Czy dokupuje]]*800)</f>
        <v>0</v>
      </c>
      <c r="H13">
        <f>SUM($F$2:F13) -SUM($G$2:G13)</f>
        <v>-7760</v>
      </c>
      <c r="I13">
        <f>SUM($F$2:F13)</f>
        <v>540</v>
      </c>
      <c r="J13">
        <f>SUM($G$2:G13)</f>
        <v>8300</v>
      </c>
      <c r="K13">
        <f>IF(MONTH(Tabela2[[#This Row],[Data]]) &lt;&gt; MONTH(A14), 1,0)</f>
        <v>0</v>
      </c>
      <c r="L13" t="str">
        <f>IF(Tabela2[[#This Row],[Czy ostatni dzień]]=1, SUM($F$2:F13) - SUM($G$2:G13) - SUM($L$2:L12), "")</f>
        <v/>
      </c>
      <c r="M13">
        <f>IF(AND(Tabela2[[#This Row],[Czy ostatni dzień]]=1, H12 &gt;= 2400), 3, 0)</f>
        <v>0</v>
      </c>
    </row>
    <row r="14" spans="1:17" x14ac:dyDescent="0.25">
      <c r="A14" s="2">
        <v>44939</v>
      </c>
      <c r="B14" t="s">
        <v>4</v>
      </c>
      <c r="C14">
        <f>WEEKDAY(Tabela2[[#This Row],[Data]],2)</f>
        <v>5</v>
      </c>
      <c r="D14">
        <f t="shared" si="0"/>
        <v>10</v>
      </c>
      <c r="E1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14">
        <f>Tabela2[[#This Row],[Ilośc wypożyczonych]]*$Q$5</f>
        <v>60</v>
      </c>
      <c r="G14">
        <f>IF(Tabela2[[#This Row],[Dzień]]=7, Tabela2[[#This Row],[Ilość rowerów]]*$Q$6 + Tabela2[[#This Row],[Czy dokupuje]]*800, Tabela2[[#This Row],[Czy dokupuje]]*800)</f>
        <v>0</v>
      </c>
      <c r="H14">
        <f>SUM($F$2:F14) -SUM($G$2:G14)</f>
        <v>-7700</v>
      </c>
      <c r="I14">
        <f>SUM($F$2:F14)</f>
        <v>600</v>
      </c>
      <c r="J14">
        <f>SUM($G$2:G14)</f>
        <v>8300</v>
      </c>
      <c r="K14">
        <f>IF(MONTH(Tabela2[[#This Row],[Data]]) &lt;&gt; MONTH(A15), 1,0)</f>
        <v>0</v>
      </c>
      <c r="L14" t="str">
        <f>IF(Tabela2[[#This Row],[Czy ostatni dzień]]=1, SUM($F$2:F14) - SUM($G$2:G14) - SUM($L$2:L13), "")</f>
        <v/>
      </c>
      <c r="M14">
        <f>IF(AND(Tabela2[[#This Row],[Czy ostatni dzień]]=1, H13 &gt;= 2400), 3, 0)</f>
        <v>0</v>
      </c>
    </row>
    <row r="15" spans="1:17" x14ac:dyDescent="0.25">
      <c r="A15" s="2">
        <v>44940</v>
      </c>
      <c r="B15" t="s">
        <v>4</v>
      </c>
      <c r="C15">
        <f>WEEKDAY(Tabela2[[#This Row],[Data]],2)</f>
        <v>6</v>
      </c>
      <c r="D15">
        <f t="shared" si="0"/>
        <v>10</v>
      </c>
      <c r="E1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5">
        <f>Tabela2[[#This Row],[Ilośc wypożyczonych]]*$Q$5</f>
        <v>0</v>
      </c>
      <c r="G15">
        <f>IF(Tabela2[[#This Row],[Dzień]]=7, Tabela2[[#This Row],[Ilość rowerów]]*$Q$6 + Tabela2[[#This Row],[Czy dokupuje]]*800, Tabela2[[#This Row],[Czy dokupuje]]*800)</f>
        <v>0</v>
      </c>
      <c r="H15">
        <f>SUM($F$2:F15) -SUM($G$2:G15)</f>
        <v>-7700</v>
      </c>
      <c r="I15">
        <f>SUM($F$2:F15)</f>
        <v>600</v>
      </c>
      <c r="J15">
        <f>SUM($G$2:G15)</f>
        <v>8300</v>
      </c>
      <c r="K15">
        <f>IF(MONTH(Tabela2[[#This Row],[Data]]) &lt;&gt; MONTH(A16), 1,0)</f>
        <v>0</v>
      </c>
      <c r="L15" t="str">
        <f>IF(Tabela2[[#This Row],[Czy ostatni dzień]]=1, SUM($F$2:F15) - SUM($G$2:G15) - SUM($L$2:L14), "")</f>
        <v/>
      </c>
      <c r="M15">
        <f>IF(AND(Tabela2[[#This Row],[Czy ostatni dzień]]=1, H14 &gt;= 2400), 3, 0)</f>
        <v>0</v>
      </c>
    </row>
    <row r="16" spans="1:17" x14ac:dyDescent="0.25">
      <c r="A16" s="2">
        <v>44941</v>
      </c>
      <c r="B16" t="s">
        <v>4</v>
      </c>
      <c r="C16">
        <f>WEEKDAY(Tabela2[[#This Row],[Data]],2)</f>
        <v>7</v>
      </c>
      <c r="D16">
        <f t="shared" si="0"/>
        <v>10</v>
      </c>
      <c r="E1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6">
        <f>Tabela2[[#This Row],[Ilośc wypożyczonych]]*$Q$5</f>
        <v>0</v>
      </c>
      <c r="G16">
        <f>IF(Tabela2[[#This Row],[Dzień]]=7, Tabela2[[#This Row],[Ilość rowerów]]*$Q$6 + Tabela2[[#This Row],[Czy dokupuje]]*800, Tabela2[[#This Row],[Czy dokupuje]]*800)</f>
        <v>150</v>
      </c>
      <c r="H16">
        <f>SUM($F$2:F16) -SUM($G$2:G16)</f>
        <v>-7850</v>
      </c>
      <c r="I16">
        <f>SUM($F$2:F16)</f>
        <v>600</v>
      </c>
      <c r="J16">
        <f>SUM($G$2:G16)</f>
        <v>8450</v>
      </c>
      <c r="K16">
        <f>IF(MONTH(Tabela2[[#This Row],[Data]]) &lt;&gt; MONTH(A17), 1,0)</f>
        <v>0</v>
      </c>
      <c r="L16" t="str">
        <f>IF(Tabela2[[#This Row],[Czy ostatni dzień]]=1, SUM($F$2:F16) - SUM($G$2:G16) - SUM($L$2:L15), "")</f>
        <v/>
      </c>
      <c r="M16">
        <f>IF(AND(Tabela2[[#This Row],[Czy ostatni dzień]]=1, H15 &gt;= 2400), 3, 0)</f>
        <v>0</v>
      </c>
    </row>
    <row r="17" spans="1:13" x14ac:dyDescent="0.25">
      <c r="A17" s="2">
        <v>44942</v>
      </c>
      <c r="B17" t="s">
        <v>4</v>
      </c>
      <c r="C17">
        <f>WEEKDAY(Tabela2[[#This Row],[Data]],2)</f>
        <v>1</v>
      </c>
      <c r="D17">
        <f t="shared" si="0"/>
        <v>10</v>
      </c>
      <c r="E1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17">
        <f>Tabela2[[#This Row],[Ilośc wypożyczonych]]*$Q$5</f>
        <v>60</v>
      </c>
      <c r="G17">
        <f>IF(Tabela2[[#This Row],[Dzień]]=7, Tabela2[[#This Row],[Ilość rowerów]]*$Q$6 + Tabela2[[#This Row],[Czy dokupuje]]*800, Tabela2[[#This Row],[Czy dokupuje]]*800)</f>
        <v>0</v>
      </c>
      <c r="H17">
        <f>SUM($F$2:F17) -SUM($G$2:G17)</f>
        <v>-7790</v>
      </c>
      <c r="I17">
        <f>SUM($F$2:F17)</f>
        <v>660</v>
      </c>
      <c r="J17">
        <f>SUM($G$2:G17)</f>
        <v>8450</v>
      </c>
      <c r="K17">
        <f>IF(MONTH(Tabela2[[#This Row],[Data]]) &lt;&gt; MONTH(A18), 1,0)</f>
        <v>0</v>
      </c>
      <c r="L17" t="str">
        <f>IF(Tabela2[[#This Row],[Czy ostatni dzień]]=1, SUM($F$2:F17) - SUM($G$2:G17) - SUM($L$2:L16), "")</f>
        <v/>
      </c>
      <c r="M17">
        <f>IF(AND(Tabela2[[#This Row],[Czy ostatni dzień]]=1, H16 &gt;= 2400), 3, 0)</f>
        <v>0</v>
      </c>
    </row>
    <row r="18" spans="1:13" x14ac:dyDescent="0.25">
      <c r="A18" s="2">
        <v>44943</v>
      </c>
      <c r="B18" t="s">
        <v>4</v>
      </c>
      <c r="C18">
        <f>WEEKDAY(Tabela2[[#This Row],[Data]],2)</f>
        <v>2</v>
      </c>
      <c r="D18">
        <f t="shared" si="0"/>
        <v>10</v>
      </c>
      <c r="E1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18">
        <f>Tabela2[[#This Row],[Ilośc wypożyczonych]]*$Q$5</f>
        <v>60</v>
      </c>
      <c r="G18">
        <f>IF(Tabela2[[#This Row],[Dzień]]=7, Tabela2[[#This Row],[Ilość rowerów]]*$Q$6 + Tabela2[[#This Row],[Czy dokupuje]]*800, Tabela2[[#This Row],[Czy dokupuje]]*800)</f>
        <v>0</v>
      </c>
      <c r="H18">
        <f>SUM($F$2:F18) -SUM($G$2:G18)</f>
        <v>-7730</v>
      </c>
      <c r="I18">
        <f>SUM($F$2:F18)</f>
        <v>720</v>
      </c>
      <c r="J18">
        <f>SUM($G$2:G18)</f>
        <v>8450</v>
      </c>
      <c r="K18">
        <f>IF(MONTH(Tabela2[[#This Row],[Data]]) &lt;&gt; MONTH(A19), 1,0)</f>
        <v>0</v>
      </c>
      <c r="L18" t="str">
        <f>IF(Tabela2[[#This Row],[Czy ostatni dzień]]=1, SUM($F$2:F18) - SUM($G$2:G18) - SUM($L$2:L17), "")</f>
        <v/>
      </c>
      <c r="M18">
        <f>IF(AND(Tabela2[[#This Row],[Czy ostatni dzień]]=1, H17 &gt;= 2400), 3, 0)</f>
        <v>0</v>
      </c>
    </row>
    <row r="19" spans="1:13" x14ac:dyDescent="0.25">
      <c r="A19" s="2">
        <v>44944</v>
      </c>
      <c r="B19" t="s">
        <v>4</v>
      </c>
      <c r="C19">
        <f>WEEKDAY(Tabela2[[#This Row],[Data]],2)</f>
        <v>3</v>
      </c>
      <c r="D19">
        <f t="shared" si="0"/>
        <v>10</v>
      </c>
      <c r="E1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19">
        <f>Tabela2[[#This Row],[Ilośc wypożyczonych]]*$Q$5</f>
        <v>60</v>
      </c>
      <c r="G19">
        <f>IF(Tabela2[[#This Row],[Dzień]]=7, Tabela2[[#This Row],[Ilość rowerów]]*$Q$6 + Tabela2[[#This Row],[Czy dokupuje]]*800, Tabela2[[#This Row],[Czy dokupuje]]*800)</f>
        <v>0</v>
      </c>
      <c r="H19">
        <f>SUM($F$2:F19) -SUM($G$2:G19)</f>
        <v>-7670</v>
      </c>
      <c r="I19">
        <f>SUM($F$2:F19)</f>
        <v>780</v>
      </c>
      <c r="J19">
        <f>SUM($G$2:G19)</f>
        <v>8450</v>
      </c>
      <c r="K19">
        <f>IF(MONTH(Tabela2[[#This Row],[Data]]) &lt;&gt; MONTH(A20), 1,0)</f>
        <v>0</v>
      </c>
      <c r="L19" t="str">
        <f>IF(Tabela2[[#This Row],[Czy ostatni dzień]]=1, SUM($F$2:F19) - SUM($G$2:G19) - SUM($L$2:L18), "")</f>
        <v/>
      </c>
      <c r="M19">
        <f>IF(AND(Tabela2[[#This Row],[Czy ostatni dzień]]=1, H18 &gt;= 2400), 3, 0)</f>
        <v>0</v>
      </c>
    </row>
    <row r="20" spans="1:13" x14ac:dyDescent="0.25">
      <c r="A20" s="2">
        <v>44945</v>
      </c>
      <c r="B20" t="s">
        <v>4</v>
      </c>
      <c r="C20">
        <f>WEEKDAY(Tabela2[[#This Row],[Data]],2)</f>
        <v>4</v>
      </c>
      <c r="D20">
        <f t="shared" si="0"/>
        <v>10</v>
      </c>
      <c r="E2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20">
        <f>Tabela2[[#This Row],[Ilośc wypożyczonych]]*$Q$5</f>
        <v>60</v>
      </c>
      <c r="G20">
        <f>IF(Tabela2[[#This Row],[Dzień]]=7, Tabela2[[#This Row],[Ilość rowerów]]*$Q$6 + Tabela2[[#This Row],[Czy dokupuje]]*800, Tabela2[[#This Row],[Czy dokupuje]]*800)</f>
        <v>0</v>
      </c>
      <c r="H20">
        <f>SUM($F$2:F20) -SUM($G$2:G20)</f>
        <v>-7610</v>
      </c>
      <c r="I20">
        <f>SUM($F$2:F20)</f>
        <v>840</v>
      </c>
      <c r="J20">
        <f>SUM($G$2:G20)</f>
        <v>8450</v>
      </c>
      <c r="K20">
        <f>IF(MONTH(Tabela2[[#This Row],[Data]]) &lt;&gt; MONTH(A21), 1,0)</f>
        <v>0</v>
      </c>
      <c r="L20" t="str">
        <f>IF(Tabela2[[#This Row],[Czy ostatni dzień]]=1, SUM($F$2:F20) - SUM($G$2:G20) - SUM($L$2:L19), "")</f>
        <v/>
      </c>
      <c r="M20">
        <f>IF(AND(Tabela2[[#This Row],[Czy ostatni dzień]]=1, H19 &gt;= 2400), 3, 0)</f>
        <v>0</v>
      </c>
    </row>
    <row r="21" spans="1:13" x14ac:dyDescent="0.25">
      <c r="A21" s="2">
        <v>44946</v>
      </c>
      <c r="B21" t="s">
        <v>4</v>
      </c>
      <c r="C21">
        <f>WEEKDAY(Tabela2[[#This Row],[Data]],2)</f>
        <v>5</v>
      </c>
      <c r="D21">
        <f t="shared" si="0"/>
        <v>10</v>
      </c>
      <c r="E2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21">
        <f>Tabela2[[#This Row],[Ilośc wypożyczonych]]*$Q$5</f>
        <v>60</v>
      </c>
      <c r="G21">
        <f>IF(Tabela2[[#This Row],[Dzień]]=7, Tabela2[[#This Row],[Ilość rowerów]]*$Q$6 + Tabela2[[#This Row],[Czy dokupuje]]*800, Tabela2[[#This Row],[Czy dokupuje]]*800)</f>
        <v>0</v>
      </c>
      <c r="H21">
        <f>SUM($F$2:F21) -SUM($G$2:G21)</f>
        <v>-7550</v>
      </c>
      <c r="I21">
        <f>SUM($F$2:F21)</f>
        <v>900</v>
      </c>
      <c r="J21">
        <f>SUM($G$2:G21)</f>
        <v>8450</v>
      </c>
      <c r="K21">
        <f>IF(MONTH(Tabela2[[#This Row],[Data]]) &lt;&gt; MONTH(A22), 1,0)</f>
        <v>0</v>
      </c>
      <c r="L21" t="str">
        <f>IF(Tabela2[[#This Row],[Czy ostatni dzień]]=1, SUM($F$2:F21) - SUM($G$2:G21) - SUM($L$2:L20), "")</f>
        <v/>
      </c>
      <c r="M21">
        <f>IF(AND(Tabela2[[#This Row],[Czy ostatni dzień]]=1, H20 &gt;= 2400), 3, 0)</f>
        <v>0</v>
      </c>
    </row>
    <row r="22" spans="1:13" x14ac:dyDescent="0.25">
      <c r="A22" s="2">
        <v>44947</v>
      </c>
      <c r="B22" t="s">
        <v>4</v>
      </c>
      <c r="C22">
        <f>WEEKDAY(Tabela2[[#This Row],[Data]],2)</f>
        <v>6</v>
      </c>
      <c r="D22">
        <f t="shared" si="0"/>
        <v>10</v>
      </c>
      <c r="E2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2">
        <f>Tabela2[[#This Row],[Ilośc wypożyczonych]]*$Q$5</f>
        <v>0</v>
      </c>
      <c r="G22">
        <f>IF(Tabela2[[#This Row],[Dzień]]=7, Tabela2[[#This Row],[Ilość rowerów]]*$Q$6 + Tabela2[[#This Row],[Czy dokupuje]]*800, Tabela2[[#This Row],[Czy dokupuje]]*800)</f>
        <v>0</v>
      </c>
      <c r="H22">
        <f>SUM($F$2:F22) -SUM($G$2:G22)</f>
        <v>-7550</v>
      </c>
      <c r="I22">
        <f>SUM($F$2:F22)</f>
        <v>900</v>
      </c>
      <c r="J22">
        <f>SUM($G$2:G22)</f>
        <v>8450</v>
      </c>
      <c r="K22">
        <f>IF(MONTH(Tabela2[[#This Row],[Data]]) &lt;&gt; MONTH(A23), 1,0)</f>
        <v>0</v>
      </c>
      <c r="L22" t="str">
        <f>IF(Tabela2[[#This Row],[Czy ostatni dzień]]=1, SUM($F$2:F22) - SUM($G$2:G22) - SUM($L$2:L21), "")</f>
        <v/>
      </c>
      <c r="M22">
        <f>IF(AND(Tabela2[[#This Row],[Czy ostatni dzień]]=1, H21 &gt;= 2400), 3, 0)</f>
        <v>0</v>
      </c>
    </row>
    <row r="23" spans="1:13" x14ac:dyDescent="0.25">
      <c r="A23" s="2">
        <v>44948</v>
      </c>
      <c r="B23" t="s">
        <v>4</v>
      </c>
      <c r="C23">
        <f>WEEKDAY(Tabela2[[#This Row],[Data]],2)</f>
        <v>7</v>
      </c>
      <c r="D23">
        <f t="shared" si="0"/>
        <v>10</v>
      </c>
      <c r="E2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3">
        <f>Tabela2[[#This Row],[Ilośc wypożyczonych]]*$Q$5</f>
        <v>0</v>
      </c>
      <c r="G23">
        <f>IF(Tabela2[[#This Row],[Dzień]]=7, Tabela2[[#This Row],[Ilość rowerów]]*$Q$6 + Tabela2[[#This Row],[Czy dokupuje]]*800, Tabela2[[#This Row],[Czy dokupuje]]*800)</f>
        <v>150</v>
      </c>
      <c r="H23">
        <f>SUM($F$2:F23) -SUM($G$2:G23)</f>
        <v>-7700</v>
      </c>
      <c r="I23">
        <f>SUM($F$2:F23)</f>
        <v>900</v>
      </c>
      <c r="J23">
        <f>SUM($G$2:G23)</f>
        <v>8600</v>
      </c>
      <c r="K23">
        <f>IF(MONTH(Tabela2[[#This Row],[Data]]) &lt;&gt; MONTH(A24), 1,0)</f>
        <v>0</v>
      </c>
      <c r="L23" t="str">
        <f>IF(Tabela2[[#This Row],[Czy ostatni dzień]]=1, SUM($F$2:F23) - SUM($G$2:G23) - SUM($L$2:L22), "")</f>
        <v/>
      </c>
      <c r="M23">
        <f>IF(AND(Tabela2[[#This Row],[Czy ostatni dzień]]=1, H22 &gt;= 2400), 3, 0)</f>
        <v>0</v>
      </c>
    </row>
    <row r="24" spans="1:13" x14ac:dyDescent="0.25">
      <c r="A24" s="2">
        <v>44949</v>
      </c>
      <c r="B24" t="s">
        <v>4</v>
      </c>
      <c r="C24">
        <f>WEEKDAY(Tabela2[[#This Row],[Data]],2)</f>
        <v>1</v>
      </c>
      <c r="D24">
        <f t="shared" si="0"/>
        <v>10</v>
      </c>
      <c r="E2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24">
        <f>Tabela2[[#This Row],[Ilośc wypożyczonych]]*$Q$5</f>
        <v>60</v>
      </c>
      <c r="G24">
        <f>IF(Tabela2[[#This Row],[Dzień]]=7, Tabela2[[#This Row],[Ilość rowerów]]*$Q$6 + Tabela2[[#This Row],[Czy dokupuje]]*800, Tabela2[[#This Row],[Czy dokupuje]]*800)</f>
        <v>0</v>
      </c>
      <c r="H24">
        <f>SUM($F$2:F24) -SUM($G$2:G24)</f>
        <v>-7640</v>
      </c>
      <c r="I24">
        <f>SUM($F$2:F24)</f>
        <v>960</v>
      </c>
      <c r="J24">
        <f>SUM($G$2:G24)</f>
        <v>8600</v>
      </c>
      <c r="K24">
        <f>IF(MONTH(Tabela2[[#This Row],[Data]]) &lt;&gt; MONTH(A25), 1,0)</f>
        <v>0</v>
      </c>
      <c r="L24" t="str">
        <f>IF(Tabela2[[#This Row],[Czy ostatni dzień]]=1, SUM($F$2:F24) - SUM($G$2:G24) - SUM($L$2:L23), "")</f>
        <v/>
      </c>
      <c r="M24">
        <f>IF(AND(Tabela2[[#This Row],[Czy ostatni dzień]]=1, H23 &gt;= 2400), 3, 0)</f>
        <v>0</v>
      </c>
    </row>
    <row r="25" spans="1:13" x14ac:dyDescent="0.25">
      <c r="A25" s="2">
        <v>44950</v>
      </c>
      <c r="B25" t="s">
        <v>4</v>
      </c>
      <c r="C25">
        <f>WEEKDAY(Tabela2[[#This Row],[Data]],2)</f>
        <v>2</v>
      </c>
      <c r="D25">
        <f t="shared" si="0"/>
        <v>10</v>
      </c>
      <c r="E2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25">
        <f>Tabela2[[#This Row],[Ilośc wypożyczonych]]*$Q$5</f>
        <v>60</v>
      </c>
      <c r="G25">
        <f>IF(Tabela2[[#This Row],[Dzień]]=7, Tabela2[[#This Row],[Ilość rowerów]]*$Q$6 + Tabela2[[#This Row],[Czy dokupuje]]*800, Tabela2[[#This Row],[Czy dokupuje]]*800)</f>
        <v>0</v>
      </c>
      <c r="H25">
        <f>SUM($F$2:F25) -SUM($G$2:G25)</f>
        <v>-7580</v>
      </c>
      <c r="I25">
        <f>SUM($F$2:F25)</f>
        <v>1020</v>
      </c>
      <c r="J25">
        <f>SUM($G$2:G25)</f>
        <v>8600</v>
      </c>
      <c r="K25">
        <f>IF(MONTH(Tabela2[[#This Row],[Data]]) &lt;&gt; MONTH(A26), 1,0)</f>
        <v>0</v>
      </c>
      <c r="L25" t="str">
        <f>IF(Tabela2[[#This Row],[Czy ostatni dzień]]=1, SUM($F$2:F25) - SUM($G$2:G25) - SUM($L$2:L24), "")</f>
        <v/>
      </c>
      <c r="M25">
        <f>IF(AND(Tabela2[[#This Row],[Czy ostatni dzień]]=1, H24 &gt;= 2400), 3, 0)</f>
        <v>0</v>
      </c>
    </row>
    <row r="26" spans="1:13" x14ac:dyDescent="0.25">
      <c r="A26" s="2">
        <v>44951</v>
      </c>
      <c r="B26" t="s">
        <v>4</v>
      </c>
      <c r="C26">
        <f>WEEKDAY(Tabela2[[#This Row],[Data]],2)</f>
        <v>3</v>
      </c>
      <c r="D26">
        <f t="shared" si="0"/>
        <v>10</v>
      </c>
      <c r="E2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26">
        <f>Tabela2[[#This Row],[Ilośc wypożyczonych]]*$Q$5</f>
        <v>60</v>
      </c>
      <c r="G26">
        <f>IF(Tabela2[[#This Row],[Dzień]]=7, Tabela2[[#This Row],[Ilość rowerów]]*$Q$6 + Tabela2[[#This Row],[Czy dokupuje]]*800, Tabela2[[#This Row],[Czy dokupuje]]*800)</f>
        <v>0</v>
      </c>
      <c r="H26">
        <f>SUM($F$2:F26) -SUM($G$2:G26)</f>
        <v>-7520</v>
      </c>
      <c r="I26">
        <f>SUM($F$2:F26)</f>
        <v>1080</v>
      </c>
      <c r="J26">
        <f>SUM($G$2:G26)</f>
        <v>8600</v>
      </c>
      <c r="K26">
        <f>IF(MONTH(Tabela2[[#This Row],[Data]]) &lt;&gt; MONTH(A27), 1,0)</f>
        <v>0</v>
      </c>
      <c r="L26" t="str">
        <f>IF(Tabela2[[#This Row],[Czy ostatni dzień]]=1, SUM($F$2:F26) - SUM($G$2:G26) - SUM($L$2:L25), "")</f>
        <v/>
      </c>
      <c r="M26">
        <f>IF(AND(Tabela2[[#This Row],[Czy ostatni dzień]]=1, H25 &gt;= 2400), 3, 0)</f>
        <v>0</v>
      </c>
    </row>
    <row r="27" spans="1:13" x14ac:dyDescent="0.25">
      <c r="A27" s="2">
        <v>44952</v>
      </c>
      <c r="B27" t="s">
        <v>4</v>
      </c>
      <c r="C27">
        <f>WEEKDAY(Tabela2[[#This Row],[Data]],2)</f>
        <v>4</v>
      </c>
      <c r="D27">
        <f t="shared" si="0"/>
        <v>10</v>
      </c>
      <c r="E2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27">
        <f>Tabela2[[#This Row],[Ilośc wypożyczonych]]*$Q$5</f>
        <v>60</v>
      </c>
      <c r="G27">
        <f>IF(Tabela2[[#This Row],[Dzień]]=7, Tabela2[[#This Row],[Ilość rowerów]]*$Q$6 + Tabela2[[#This Row],[Czy dokupuje]]*800, Tabela2[[#This Row],[Czy dokupuje]]*800)</f>
        <v>0</v>
      </c>
      <c r="H27">
        <f>SUM($F$2:F27) -SUM($G$2:G27)</f>
        <v>-7460</v>
      </c>
      <c r="I27">
        <f>SUM($F$2:F27)</f>
        <v>1140</v>
      </c>
      <c r="J27">
        <f>SUM($G$2:G27)</f>
        <v>8600</v>
      </c>
      <c r="K27">
        <f>IF(MONTH(Tabela2[[#This Row],[Data]]) &lt;&gt; MONTH(A28), 1,0)</f>
        <v>0</v>
      </c>
      <c r="L27" t="str">
        <f>IF(Tabela2[[#This Row],[Czy ostatni dzień]]=1, SUM($F$2:F27) - SUM($G$2:G27) - SUM($L$2:L26), "")</f>
        <v/>
      </c>
      <c r="M27">
        <f>IF(AND(Tabela2[[#This Row],[Czy ostatni dzień]]=1, H26 &gt;= 2400), 3, 0)</f>
        <v>0</v>
      </c>
    </row>
    <row r="28" spans="1:13" x14ac:dyDescent="0.25">
      <c r="A28" s="2">
        <v>44953</v>
      </c>
      <c r="B28" t="s">
        <v>4</v>
      </c>
      <c r="C28">
        <f>WEEKDAY(Tabela2[[#This Row],[Data]],2)</f>
        <v>5</v>
      </c>
      <c r="D28">
        <f t="shared" si="0"/>
        <v>10</v>
      </c>
      <c r="E2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28">
        <f>Tabela2[[#This Row],[Ilośc wypożyczonych]]*$Q$5</f>
        <v>60</v>
      </c>
      <c r="G28">
        <f>IF(Tabela2[[#This Row],[Dzień]]=7, Tabela2[[#This Row],[Ilość rowerów]]*$Q$6 + Tabela2[[#This Row],[Czy dokupuje]]*800, Tabela2[[#This Row],[Czy dokupuje]]*800)</f>
        <v>0</v>
      </c>
      <c r="H28">
        <f>SUM($F$2:F28) -SUM($G$2:G28)</f>
        <v>-7400</v>
      </c>
      <c r="I28">
        <f>SUM($F$2:F28)</f>
        <v>1200</v>
      </c>
      <c r="J28">
        <f>SUM($G$2:G28)</f>
        <v>8600</v>
      </c>
      <c r="K28">
        <f>IF(MONTH(Tabela2[[#This Row],[Data]]) &lt;&gt; MONTH(A29), 1,0)</f>
        <v>0</v>
      </c>
      <c r="L28" t="str">
        <f>IF(Tabela2[[#This Row],[Czy ostatni dzień]]=1, SUM($F$2:F28) - SUM($G$2:G28) - SUM($L$2:L27), "")</f>
        <v/>
      </c>
      <c r="M28">
        <f>IF(AND(Tabela2[[#This Row],[Czy ostatni dzień]]=1, H27 &gt;= 2400), 3, 0)</f>
        <v>0</v>
      </c>
    </row>
    <row r="29" spans="1:13" x14ac:dyDescent="0.25">
      <c r="A29" s="2">
        <v>44954</v>
      </c>
      <c r="B29" t="s">
        <v>4</v>
      </c>
      <c r="C29">
        <f>WEEKDAY(Tabela2[[#This Row],[Data]],2)</f>
        <v>6</v>
      </c>
      <c r="D29">
        <f t="shared" si="0"/>
        <v>10</v>
      </c>
      <c r="E2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9">
        <f>Tabela2[[#This Row],[Ilośc wypożyczonych]]*$Q$5</f>
        <v>0</v>
      </c>
      <c r="G29">
        <f>IF(Tabela2[[#This Row],[Dzień]]=7, Tabela2[[#This Row],[Ilość rowerów]]*$Q$6 + Tabela2[[#This Row],[Czy dokupuje]]*800, Tabela2[[#This Row],[Czy dokupuje]]*800)</f>
        <v>0</v>
      </c>
      <c r="H29">
        <f>SUM($F$2:F29) -SUM($G$2:G29)</f>
        <v>-7400</v>
      </c>
      <c r="I29">
        <f>SUM($F$2:F29)</f>
        <v>1200</v>
      </c>
      <c r="J29">
        <f>SUM($G$2:G29)</f>
        <v>8600</v>
      </c>
      <c r="K29">
        <f>IF(MONTH(Tabela2[[#This Row],[Data]]) &lt;&gt; MONTH(A30), 1,0)</f>
        <v>0</v>
      </c>
      <c r="L29" t="str">
        <f>IF(Tabela2[[#This Row],[Czy ostatni dzień]]=1, SUM($F$2:F29) - SUM($G$2:G29) - SUM($L$2:L28), "")</f>
        <v/>
      </c>
      <c r="M29">
        <f>IF(AND(Tabela2[[#This Row],[Czy ostatni dzień]]=1, H28 &gt;= 2400), 3, 0)</f>
        <v>0</v>
      </c>
    </row>
    <row r="30" spans="1:13" x14ac:dyDescent="0.25">
      <c r="A30" s="2">
        <v>44955</v>
      </c>
      <c r="B30" t="s">
        <v>4</v>
      </c>
      <c r="C30">
        <f>WEEKDAY(Tabela2[[#This Row],[Data]],2)</f>
        <v>7</v>
      </c>
      <c r="D30">
        <f t="shared" si="0"/>
        <v>10</v>
      </c>
      <c r="E3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0">
        <f>Tabela2[[#This Row],[Ilośc wypożyczonych]]*$Q$5</f>
        <v>0</v>
      </c>
      <c r="G30">
        <f>IF(Tabela2[[#This Row],[Dzień]]=7, Tabela2[[#This Row],[Ilość rowerów]]*$Q$6 + Tabela2[[#This Row],[Czy dokupuje]]*800, Tabela2[[#This Row],[Czy dokupuje]]*800)</f>
        <v>150</v>
      </c>
      <c r="H30">
        <f>SUM($F$2:F30) -SUM($G$2:G30)</f>
        <v>-7550</v>
      </c>
      <c r="I30">
        <f>SUM($F$2:F30)</f>
        <v>1200</v>
      </c>
      <c r="J30">
        <f>SUM($G$2:G30)</f>
        <v>8750</v>
      </c>
      <c r="K30">
        <f>IF(MONTH(Tabela2[[#This Row],[Data]]) &lt;&gt; MONTH(A31), 1,0)</f>
        <v>0</v>
      </c>
      <c r="L30" t="str">
        <f>IF(Tabela2[[#This Row],[Czy ostatni dzień]]=1, SUM($F$2:F30) - SUM($G$2:G30) - SUM($L$2:L29), "")</f>
        <v/>
      </c>
      <c r="M30">
        <f>IF(AND(Tabela2[[#This Row],[Czy ostatni dzień]]=1, H29 &gt;= 2400), 3, 0)</f>
        <v>0</v>
      </c>
    </row>
    <row r="31" spans="1:13" x14ac:dyDescent="0.25">
      <c r="A31" s="2">
        <v>44956</v>
      </c>
      <c r="B31" t="s">
        <v>4</v>
      </c>
      <c r="C31">
        <f>WEEKDAY(Tabela2[[#This Row],[Data]],2)</f>
        <v>1</v>
      </c>
      <c r="D31">
        <f t="shared" si="0"/>
        <v>10</v>
      </c>
      <c r="E3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31">
        <f>Tabela2[[#This Row],[Ilośc wypożyczonych]]*$Q$5</f>
        <v>60</v>
      </c>
      <c r="G31">
        <f>IF(Tabela2[[#This Row],[Dzień]]=7, Tabela2[[#This Row],[Ilość rowerów]]*$Q$6 + Tabela2[[#This Row],[Czy dokupuje]]*800, Tabela2[[#This Row],[Czy dokupuje]]*800)</f>
        <v>0</v>
      </c>
      <c r="H31">
        <f>SUM($F$2:F31) -SUM($G$2:G31)</f>
        <v>-7490</v>
      </c>
      <c r="I31">
        <f>SUM($F$2:F31)</f>
        <v>1260</v>
      </c>
      <c r="J31">
        <f>SUM($G$2:G31)</f>
        <v>8750</v>
      </c>
      <c r="K31">
        <f>IF(MONTH(Tabela2[[#This Row],[Data]]) &lt;&gt; MONTH(A32), 1,0)</f>
        <v>0</v>
      </c>
      <c r="L31" t="str">
        <f>IF(Tabela2[[#This Row],[Czy ostatni dzień]]=1, SUM($F$2:F31) - SUM($G$2:G31) - SUM($L$2:L30), "")</f>
        <v/>
      </c>
      <c r="M31">
        <f>IF(AND(Tabela2[[#This Row],[Czy ostatni dzień]]=1, H30 &gt;= 2400), 3, 0)</f>
        <v>0</v>
      </c>
    </row>
    <row r="32" spans="1:13" x14ac:dyDescent="0.25">
      <c r="A32" s="2">
        <v>44957</v>
      </c>
      <c r="B32" t="s">
        <v>4</v>
      </c>
      <c r="C32">
        <f>WEEKDAY(Tabela2[[#This Row],[Data]],2)</f>
        <v>2</v>
      </c>
      <c r="D32">
        <f t="shared" si="0"/>
        <v>10</v>
      </c>
      <c r="E3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32">
        <f>Tabela2[[#This Row],[Ilośc wypożyczonych]]*$Q$5</f>
        <v>60</v>
      </c>
      <c r="G32">
        <f>IF(Tabela2[[#This Row],[Dzień]]=7, Tabela2[[#This Row],[Ilość rowerów]]*$Q$6 + Tabela2[[#This Row],[Czy dokupuje]]*800, Tabela2[[#This Row],[Czy dokupuje]]*800)</f>
        <v>0</v>
      </c>
      <c r="H32">
        <f>SUM($F$2:F32) -SUM($G$2:G32)</f>
        <v>-7430</v>
      </c>
      <c r="I32">
        <f>SUM($F$2:F32)</f>
        <v>1320</v>
      </c>
      <c r="J32">
        <f>SUM($G$2:G32)</f>
        <v>8750</v>
      </c>
      <c r="K32">
        <f>IF(MONTH(Tabela2[[#This Row],[Data]]) &lt;&gt; MONTH(A33), 1,0)</f>
        <v>1</v>
      </c>
      <c r="L32">
        <f>IF(Tabela2[[#This Row],[Czy ostatni dzień]]=1, SUM($F$2:F32) - SUM($G$2:G32) - SUM($L$2:L31), "")</f>
        <v>-7430</v>
      </c>
      <c r="M32">
        <f>IF(AND(Tabela2[[#This Row],[Czy ostatni dzień]]=1, H31 &gt;= 2400), 3, 0)</f>
        <v>0</v>
      </c>
    </row>
    <row r="33" spans="1:13" x14ac:dyDescent="0.25">
      <c r="A33" s="2">
        <v>44958</v>
      </c>
      <c r="B33" t="s">
        <v>4</v>
      </c>
      <c r="C33">
        <f>WEEKDAY(Tabela2[[#This Row],[Data]],2)</f>
        <v>3</v>
      </c>
      <c r="D33">
        <f t="shared" si="0"/>
        <v>10</v>
      </c>
      <c r="E3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33">
        <f>Tabela2[[#This Row],[Ilośc wypożyczonych]]*$Q$5</f>
        <v>60</v>
      </c>
      <c r="G33">
        <f>IF(Tabela2[[#This Row],[Dzień]]=7, Tabela2[[#This Row],[Ilość rowerów]]*$Q$6 + Tabela2[[#This Row],[Czy dokupuje]]*800, Tabela2[[#This Row],[Czy dokupuje]]*800)</f>
        <v>0</v>
      </c>
      <c r="H33">
        <f>SUM($F$2:F33) -SUM($G$2:G33)</f>
        <v>-7370</v>
      </c>
      <c r="I33">
        <f>SUM($F$2:F33)</f>
        <v>1380</v>
      </c>
      <c r="J33">
        <f>SUM($G$2:G33)</f>
        <v>8750</v>
      </c>
      <c r="K33">
        <f>IF(MONTH(Tabela2[[#This Row],[Data]]) &lt;&gt; MONTH(A34), 1,0)</f>
        <v>0</v>
      </c>
      <c r="L33" t="str">
        <f>IF(Tabela2[[#This Row],[Czy ostatni dzień]]=1, SUM($F$2:F33) - SUM($G$2:G33) - SUM($L$2:L32), "")</f>
        <v/>
      </c>
      <c r="M33">
        <f>IF(AND(Tabela2[[#This Row],[Czy ostatni dzień]]=1, H32 &gt;= 2400), 3, 0)</f>
        <v>0</v>
      </c>
    </row>
    <row r="34" spans="1:13" x14ac:dyDescent="0.25">
      <c r="A34" s="2">
        <v>44959</v>
      </c>
      <c r="B34" t="s">
        <v>4</v>
      </c>
      <c r="C34">
        <f>WEEKDAY(Tabela2[[#This Row],[Data]],2)</f>
        <v>4</v>
      </c>
      <c r="D34">
        <f t="shared" si="0"/>
        <v>10</v>
      </c>
      <c r="E3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34">
        <f>Tabela2[[#This Row],[Ilośc wypożyczonych]]*$Q$5</f>
        <v>60</v>
      </c>
      <c r="G34">
        <f>IF(Tabela2[[#This Row],[Dzień]]=7, Tabela2[[#This Row],[Ilość rowerów]]*$Q$6 + Tabela2[[#This Row],[Czy dokupuje]]*800, Tabela2[[#This Row],[Czy dokupuje]]*800)</f>
        <v>0</v>
      </c>
      <c r="H34">
        <f>SUM($F$2:F34) -SUM($G$2:G34)</f>
        <v>-7310</v>
      </c>
      <c r="I34">
        <f>SUM($F$2:F34)</f>
        <v>1440</v>
      </c>
      <c r="J34">
        <f>SUM($G$2:G34)</f>
        <v>8750</v>
      </c>
      <c r="K34">
        <f>IF(MONTH(Tabela2[[#This Row],[Data]]) &lt;&gt; MONTH(A35), 1,0)</f>
        <v>0</v>
      </c>
      <c r="L34" t="str">
        <f>IF(Tabela2[[#This Row],[Czy ostatni dzień]]=1, SUM($F$2:F34) - SUM($G$2:G34) - SUM($L$2:L33), "")</f>
        <v/>
      </c>
      <c r="M34">
        <f>IF(AND(Tabela2[[#This Row],[Czy ostatni dzień]]=1, H33 &gt;= 2400), 3, 0)</f>
        <v>0</v>
      </c>
    </row>
    <row r="35" spans="1:13" x14ac:dyDescent="0.25">
      <c r="A35" s="2">
        <v>44960</v>
      </c>
      <c r="B35" t="s">
        <v>4</v>
      </c>
      <c r="C35">
        <f>WEEKDAY(Tabela2[[#This Row],[Data]],2)</f>
        <v>5</v>
      </c>
      <c r="D35">
        <f t="shared" si="0"/>
        <v>10</v>
      </c>
      <c r="E3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35">
        <f>Tabela2[[#This Row],[Ilośc wypożyczonych]]*$Q$5</f>
        <v>60</v>
      </c>
      <c r="G35">
        <f>IF(Tabela2[[#This Row],[Dzień]]=7, Tabela2[[#This Row],[Ilość rowerów]]*$Q$6 + Tabela2[[#This Row],[Czy dokupuje]]*800, Tabela2[[#This Row],[Czy dokupuje]]*800)</f>
        <v>0</v>
      </c>
      <c r="H35">
        <f>SUM($F$2:F35) -SUM($G$2:G35)</f>
        <v>-7250</v>
      </c>
      <c r="I35">
        <f>SUM($F$2:F35)</f>
        <v>1500</v>
      </c>
      <c r="J35">
        <f>SUM($G$2:G35)</f>
        <v>8750</v>
      </c>
      <c r="K35">
        <f>IF(MONTH(Tabela2[[#This Row],[Data]]) &lt;&gt; MONTH(A36), 1,0)</f>
        <v>0</v>
      </c>
      <c r="L35" t="str">
        <f>IF(Tabela2[[#This Row],[Czy ostatni dzień]]=1, SUM($F$2:F35) - SUM($G$2:G35) - SUM($L$2:L34), "")</f>
        <v/>
      </c>
      <c r="M35">
        <f>IF(AND(Tabela2[[#This Row],[Czy ostatni dzień]]=1, H34 &gt;= 2400), 3, 0)</f>
        <v>0</v>
      </c>
    </row>
    <row r="36" spans="1:13" x14ac:dyDescent="0.25">
      <c r="A36" s="2">
        <v>44961</v>
      </c>
      <c r="B36" t="s">
        <v>4</v>
      </c>
      <c r="C36">
        <f>WEEKDAY(Tabela2[[#This Row],[Data]],2)</f>
        <v>6</v>
      </c>
      <c r="D36">
        <f t="shared" si="0"/>
        <v>10</v>
      </c>
      <c r="E3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6">
        <f>Tabela2[[#This Row],[Ilośc wypożyczonych]]*$Q$5</f>
        <v>0</v>
      </c>
      <c r="G36">
        <f>IF(Tabela2[[#This Row],[Dzień]]=7, Tabela2[[#This Row],[Ilość rowerów]]*$Q$6 + Tabela2[[#This Row],[Czy dokupuje]]*800, Tabela2[[#This Row],[Czy dokupuje]]*800)</f>
        <v>0</v>
      </c>
      <c r="H36">
        <f>SUM($F$2:F36) -SUM($G$2:G36)</f>
        <v>-7250</v>
      </c>
      <c r="I36">
        <f>SUM($F$2:F36)</f>
        <v>1500</v>
      </c>
      <c r="J36">
        <f>SUM($G$2:G36)</f>
        <v>8750</v>
      </c>
      <c r="K36">
        <f>IF(MONTH(Tabela2[[#This Row],[Data]]) &lt;&gt; MONTH(A37), 1,0)</f>
        <v>0</v>
      </c>
      <c r="L36" t="str">
        <f>IF(Tabela2[[#This Row],[Czy ostatni dzień]]=1, SUM($F$2:F36) - SUM($G$2:G36) - SUM($L$2:L35), "")</f>
        <v/>
      </c>
      <c r="M36">
        <f>IF(AND(Tabela2[[#This Row],[Czy ostatni dzień]]=1, H35 &gt;= 2400), 3, 0)</f>
        <v>0</v>
      </c>
    </row>
    <row r="37" spans="1:13" x14ac:dyDescent="0.25">
      <c r="A37" s="2">
        <v>44962</v>
      </c>
      <c r="B37" t="s">
        <v>4</v>
      </c>
      <c r="C37">
        <f>WEEKDAY(Tabela2[[#This Row],[Data]],2)</f>
        <v>7</v>
      </c>
      <c r="D37">
        <f t="shared" si="0"/>
        <v>10</v>
      </c>
      <c r="E3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7">
        <f>Tabela2[[#This Row],[Ilośc wypożyczonych]]*$Q$5</f>
        <v>0</v>
      </c>
      <c r="G37">
        <f>IF(Tabela2[[#This Row],[Dzień]]=7, Tabela2[[#This Row],[Ilość rowerów]]*$Q$6 + Tabela2[[#This Row],[Czy dokupuje]]*800, Tabela2[[#This Row],[Czy dokupuje]]*800)</f>
        <v>150</v>
      </c>
      <c r="H37">
        <f>SUM($F$2:F37) -SUM($G$2:G37)</f>
        <v>-7400</v>
      </c>
      <c r="I37">
        <f>SUM($F$2:F37)</f>
        <v>1500</v>
      </c>
      <c r="J37">
        <f>SUM($G$2:G37)</f>
        <v>8900</v>
      </c>
      <c r="K37">
        <f>IF(MONTH(Tabela2[[#This Row],[Data]]) &lt;&gt; MONTH(A38), 1,0)</f>
        <v>0</v>
      </c>
      <c r="L37" t="str">
        <f>IF(Tabela2[[#This Row],[Czy ostatni dzień]]=1, SUM($F$2:F37) - SUM($G$2:G37) - SUM($L$2:L36), "")</f>
        <v/>
      </c>
      <c r="M37">
        <f>IF(AND(Tabela2[[#This Row],[Czy ostatni dzień]]=1, H36 &gt;= 2400), 3, 0)</f>
        <v>0</v>
      </c>
    </row>
    <row r="38" spans="1:13" x14ac:dyDescent="0.25">
      <c r="A38" s="2">
        <v>44963</v>
      </c>
      <c r="B38" t="s">
        <v>4</v>
      </c>
      <c r="C38">
        <f>WEEKDAY(Tabela2[[#This Row],[Data]],2)</f>
        <v>1</v>
      </c>
      <c r="D38">
        <f t="shared" si="0"/>
        <v>10</v>
      </c>
      <c r="E3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38">
        <f>Tabela2[[#This Row],[Ilośc wypożyczonych]]*$Q$5</f>
        <v>60</v>
      </c>
      <c r="G38">
        <f>IF(Tabela2[[#This Row],[Dzień]]=7, Tabela2[[#This Row],[Ilość rowerów]]*$Q$6 + Tabela2[[#This Row],[Czy dokupuje]]*800, Tabela2[[#This Row],[Czy dokupuje]]*800)</f>
        <v>0</v>
      </c>
      <c r="H38">
        <f>SUM($F$2:F38) -SUM($G$2:G38)</f>
        <v>-7340</v>
      </c>
      <c r="I38">
        <f>SUM($F$2:F38)</f>
        <v>1560</v>
      </c>
      <c r="J38">
        <f>SUM($G$2:G38)</f>
        <v>8900</v>
      </c>
      <c r="K38">
        <f>IF(MONTH(Tabela2[[#This Row],[Data]]) &lt;&gt; MONTH(A39), 1,0)</f>
        <v>0</v>
      </c>
      <c r="L38" t="str">
        <f>IF(Tabela2[[#This Row],[Czy ostatni dzień]]=1, SUM($F$2:F38) - SUM($G$2:G38) - SUM($L$2:L37), "")</f>
        <v/>
      </c>
      <c r="M38">
        <f>IF(AND(Tabela2[[#This Row],[Czy ostatni dzień]]=1, H37 &gt;= 2400), 3, 0)</f>
        <v>0</v>
      </c>
    </row>
    <row r="39" spans="1:13" x14ac:dyDescent="0.25">
      <c r="A39" s="2">
        <v>44964</v>
      </c>
      <c r="B39" t="s">
        <v>4</v>
      </c>
      <c r="C39">
        <f>WEEKDAY(Tabela2[[#This Row],[Data]],2)</f>
        <v>2</v>
      </c>
      <c r="D39">
        <f t="shared" si="0"/>
        <v>10</v>
      </c>
      <c r="E3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39">
        <f>Tabela2[[#This Row],[Ilośc wypożyczonych]]*$Q$5</f>
        <v>60</v>
      </c>
      <c r="G39">
        <f>IF(Tabela2[[#This Row],[Dzień]]=7, Tabela2[[#This Row],[Ilość rowerów]]*$Q$6 + Tabela2[[#This Row],[Czy dokupuje]]*800, Tabela2[[#This Row],[Czy dokupuje]]*800)</f>
        <v>0</v>
      </c>
      <c r="H39">
        <f>SUM($F$2:F39) -SUM($G$2:G39)</f>
        <v>-7280</v>
      </c>
      <c r="I39">
        <f>SUM($F$2:F39)</f>
        <v>1620</v>
      </c>
      <c r="J39">
        <f>SUM($G$2:G39)</f>
        <v>8900</v>
      </c>
      <c r="K39">
        <f>IF(MONTH(Tabela2[[#This Row],[Data]]) &lt;&gt; MONTH(A40), 1,0)</f>
        <v>0</v>
      </c>
      <c r="L39" t="str">
        <f>IF(Tabela2[[#This Row],[Czy ostatni dzień]]=1, SUM($F$2:F39) - SUM($G$2:G39) - SUM($L$2:L38), "")</f>
        <v/>
      </c>
      <c r="M39">
        <f>IF(AND(Tabela2[[#This Row],[Czy ostatni dzień]]=1, H38 &gt;= 2400), 3, 0)</f>
        <v>0</v>
      </c>
    </row>
    <row r="40" spans="1:13" x14ac:dyDescent="0.25">
      <c r="A40" s="2">
        <v>44965</v>
      </c>
      <c r="B40" t="s">
        <v>4</v>
      </c>
      <c r="C40">
        <f>WEEKDAY(Tabela2[[#This Row],[Data]],2)</f>
        <v>3</v>
      </c>
      <c r="D40">
        <f t="shared" si="0"/>
        <v>10</v>
      </c>
      <c r="E4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40">
        <f>Tabela2[[#This Row],[Ilośc wypożyczonych]]*$Q$5</f>
        <v>60</v>
      </c>
      <c r="G40">
        <f>IF(Tabela2[[#This Row],[Dzień]]=7, Tabela2[[#This Row],[Ilość rowerów]]*$Q$6 + Tabela2[[#This Row],[Czy dokupuje]]*800, Tabela2[[#This Row],[Czy dokupuje]]*800)</f>
        <v>0</v>
      </c>
      <c r="H40">
        <f>SUM($F$2:F40) -SUM($G$2:G40)</f>
        <v>-7220</v>
      </c>
      <c r="I40">
        <f>SUM($F$2:F40)</f>
        <v>1680</v>
      </c>
      <c r="J40">
        <f>SUM($G$2:G40)</f>
        <v>8900</v>
      </c>
      <c r="K40">
        <f>IF(MONTH(Tabela2[[#This Row],[Data]]) &lt;&gt; MONTH(A41), 1,0)</f>
        <v>0</v>
      </c>
      <c r="L40" t="str">
        <f>IF(Tabela2[[#This Row],[Czy ostatni dzień]]=1, SUM($F$2:F40) - SUM($G$2:G40) - SUM($L$2:L39), "")</f>
        <v/>
      </c>
      <c r="M40">
        <f>IF(AND(Tabela2[[#This Row],[Czy ostatni dzień]]=1, H39 &gt;= 2400), 3, 0)</f>
        <v>0</v>
      </c>
    </row>
    <row r="41" spans="1:13" x14ac:dyDescent="0.25">
      <c r="A41" s="2">
        <v>44966</v>
      </c>
      <c r="B41" t="s">
        <v>4</v>
      </c>
      <c r="C41">
        <f>WEEKDAY(Tabela2[[#This Row],[Data]],2)</f>
        <v>4</v>
      </c>
      <c r="D41">
        <f t="shared" si="0"/>
        <v>10</v>
      </c>
      <c r="E4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41">
        <f>Tabela2[[#This Row],[Ilośc wypożyczonych]]*$Q$5</f>
        <v>60</v>
      </c>
      <c r="G41">
        <f>IF(Tabela2[[#This Row],[Dzień]]=7, Tabela2[[#This Row],[Ilość rowerów]]*$Q$6 + Tabela2[[#This Row],[Czy dokupuje]]*800, Tabela2[[#This Row],[Czy dokupuje]]*800)</f>
        <v>0</v>
      </c>
      <c r="H41">
        <f>SUM($F$2:F41) -SUM($G$2:G41)</f>
        <v>-7160</v>
      </c>
      <c r="I41">
        <f>SUM($F$2:F41)</f>
        <v>1740</v>
      </c>
      <c r="J41">
        <f>SUM($G$2:G41)</f>
        <v>8900</v>
      </c>
      <c r="K41">
        <f>IF(MONTH(Tabela2[[#This Row],[Data]]) &lt;&gt; MONTH(A42), 1,0)</f>
        <v>0</v>
      </c>
      <c r="L41" t="str">
        <f>IF(Tabela2[[#This Row],[Czy ostatni dzień]]=1, SUM($F$2:F41) - SUM($G$2:G41) - SUM($L$2:L40), "")</f>
        <v/>
      </c>
      <c r="M41">
        <f>IF(AND(Tabela2[[#This Row],[Czy ostatni dzień]]=1, H40 &gt;= 2400), 3, 0)</f>
        <v>0</v>
      </c>
    </row>
    <row r="42" spans="1:13" x14ac:dyDescent="0.25">
      <c r="A42" s="2">
        <v>44967</v>
      </c>
      <c r="B42" t="s">
        <v>4</v>
      </c>
      <c r="C42">
        <f>WEEKDAY(Tabela2[[#This Row],[Data]],2)</f>
        <v>5</v>
      </c>
      <c r="D42">
        <f t="shared" si="0"/>
        <v>10</v>
      </c>
      <c r="E4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42">
        <f>Tabela2[[#This Row],[Ilośc wypożyczonych]]*$Q$5</f>
        <v>60</v>
      </c>
      <c r="G42">
        <f>IF(Tabela2[[#This Row],[Dzień]]=7, Tabela2[[#This Row],[Ilość rowerów]]*$Q$6 + Tabela2[[#This Row],[Czy dokupuje]]*800, Tabela2[[#This Row],[Czy dokupuje]]*800)</f>
        <v>0</v>
      </c>
      <c r="H42">
        <f>SUM($F$2:F42) -SUM($G$2:G42)</f>
        <v>-7100</v>
      </c>
      <c r="I42">
        <f>SUM($F$2:F42)</f>
        <v>1800</v>
      </c>
      <c r="J42">
        <f>SUM($G$2:G42)</f>
        <v>8900</v>
      </c>
      <c r="K42">
        <f>IF(MONTH(Tabela2[[#This Row],[Data]]) &lt;&gt; MONTH(A43), 1,0)</f>
        <v>0</v>
      </c>
      <c r="L42" t="str">
        <f>IF(Tabela2[[#This Row],[Czy ostatni dzień]]=1, SUM($F$2:F42) - SUM($G$2:G42) - SUM($L$2:L41), "")</f>
        <v/>
      </c>
      <c r="M42">
        <f>IF(AND(Tabela2[[#This Row],[Czy ostatni dzień]]=1, H41 &gt;= 2400), 3, 0)</f>
        <v>0</v>
      </c>
    </row>
    <row r="43" spans="1:13" x14ac:dyDescent="0.25">
      <c r="A43" s="2">
        <v>44968</v>
      </c>
      <c r="B43" t="s">
        <v>4</v>
      </c>
      <c r="C43">
        <f>WEEKDAY(Tabela2[[#This Row],[Data]],2)</f>
        <v>6</v>
      </c>
      <c r="D43">
        <f t="shared" si="0"/>
        <v>10</v>
      </c>
      <c r="E4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3">
        <f>Tabela2[[#This Row],[Ilośc wypożyczonych]]*$Q$5</f>
        <v>0</v>
      </c>
      <c r="G43">
        <f>IF(Tabela2[[#This Row],[Dzień]]=7, Tabela2[[#This Row],[Ilość rowerów]]*$Q$6 + Tabela2[[#This Row],[Czy dokupuje]]*800, Tabela2[[#This Row],[Czy dokupuje]]*800)</f>
        <v>0</v>
      </c>
      <c r="H43">
        <f>SUM($F$2:F43) -SUM($G$2:G43)</f>
        <v>-7100</v>
      </c>
      <c r="I43">
        <f>SUM($F$2:F43)</f>
        <v>1800</v>
      </c>
      <c r="J43">
        <f>SUM($G$2:G43)</f>
        <v>8900</v>
      </c>
      <c r="K43">
        <f>IF(MONTH(Tabela2[[#This Row],[Data]]) &lt;&gt; MONTH(A44), 1,0)</f>
        <v>0</v>
      </c>
      <c r="L43" t="str">
        <f>IF(Tabela2[[#This Row],[Czy ostatni dzień]]=1, SUM($F$2:F43) - SUM($G$2:G43) - SUM($L$2:L42), "")</f>
        <v/>
      </c>
      <c r="M43">
        <f>IF(AND(Tabela2[[#This Row],[Czy ostatni dzień]]=1, H42 &gt;= 2400), 3, 0)</f>
        <v>0</v>
      </c>
    </row>
    <row r="44" spans="1:13" x14ac:dyDescent="0.25">
      <c r="A44" s="2">
        <v>44969</v>
      </c>
      <c r="B44" t="s">
        <v>4</v>
      </c>
      <c r="C44">
        <f>WEEKDAY(Tabela2[[#This Row],[Data]],2)</f>
        <v>7</v>
      </c>
      <c r="D44">
        <f t="shared" si="0"/>
        <v>10</v>
      </c>
      <c r="E4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4">
        <f>Tabela2[[#This Row],[Ilośc wypożyczonych]]*$Q$5</f>
        <v>0</v>
      </c>
      <c r="G44">
        <f>IF(Tabela2[[#This Row],[Dzień]]=7, Tabela2[[#This Row],[Ilość rowerów]]*$Q$6 + Tabela2[[#This Row],[Czy dokupuje]]*800, Tabela2[[#This Row],[Czy dokupuje]]*800)</f>
        <v>150</v>
      </c>
      <c r="H44">
        <f>SUM($F$2:F44) -SUM($G$2:G44)</f>
        <v>-7250</v>
      </c>
      <c r="I44">
        <f>SUM($F$2:F44)</f>
        <v>1800</v>
      </c>
      <c r="J44">
        <f>SUM($G$2:G44)</f>
        <v>9050</v>
      </c>
      <c r="K44">
        <f>IF(MONTH(Tabela2[[#This Row],[Data]]) &lt;&gt; MONTH(A45), 1,0)</f>
        <v>0</v>
      </c>
      <c r="L44" t="str">
        <f>IF(Tabela2[[#This Row],[Czy ostatni dzień]]=1, SUM($F$2:F44) - SUM($G$2:G44) - SUM($L$2:L43), "")</f>
        <v/>
      </c>
      <c r="M44">
        <f>IF(AND(Tabela2[[#This Row],[Czy ostatni dzień]]=1, H43 &gt;= 2400), 3, 0)</f>
        <v>0</v>
      </c>
    </row>
    <row r="45" spans="1:13" x14ac:dyDescent="0.25">
      <c r="A45" s="2">
        <v>44970</v>
      </c>
      <c r="B45" t="s">
        <v>4</v>
      </c>
      <c r="C45">
        <f>WEEKDAY(Tabela2[[#This Row],[Data]],2)</f>
        <v>1</v>
      </c>
      <c r="D45">
        <f t="shared" si="0"/>
        <v>10</v>
      </c>
      <c r="E4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45">
        <f>Tabela2[[#This Row],[Ilośc wypożyczonych]]*$Q$5</f>
        <v>60</v>
      </c>
      <c r="G45">
        <f>IF(Tabela2[[#This Row],[Dzień]]=7, Tabela2[[#This Row],[Ilość rowerów]]*$Q$6 + Tabela2[[#This Row],[Czy dokupuje]]*800, Tabela2[[#This Row],[Czy dokupuje]]*800)</f>
        <v>0</v>
      </c>
      <c r="H45">
        <f>SUM($F$2:F45) -SUM($G$2:G45)</f>
        <v>-7190</v>
      </c>
      <c r="I45">
        <f>SUM($F$2:F45)</f>
        <v>1860</v>
      </c>
      <c r="J45">
        <f>SUM($G$2:G45)</f>
        <v>9050</v>
      </c>
      <c r="K45">
        <f>IF(MONTH(Tabela2[[#This Row],[Data]]) &lt;&gt; MONTH(A46), 1,0)</f>
        <v>0</v>
      </c>
      <c r="L45" t="str">
        <f>IF(Tabela2[[#This Row],[Czy ostatni dzień]]=1, SUM($F$2:F45) - SUM($G$2:G45) - SUM($L$2:L44), "")</f>
        <v/>
      </c>
      <c r="M45">
        <f>IF(AND(Tabela2[[#This Row],[Czy ostatni dzień]]=1, H44 &gt;= 2400), 3, 0)</f>
        <v>0</v>
      </c>
    </row>
    <row r="46" spans="1:13" x14ac:dyDescent="0.25">
      <c r="A46" s="2">
        <v>44971</v>
      </c>
      <c r="B46" t="s">
        <v>4</v>
      </c>
      <c r="C46">
        <f>WEEKDAY(Tabela2[[#This Row],[Data]],2)</f>
        <v>2</v>
      </c>
      <c r="D46">
        <f t="shared" si="0"/>
        <v>10</v>
      </c>
      <c r="E4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46">
        <f>Tabela2[[#This Row],[Ilośc wypożyczonych]]*$Q$5</f>
        <v>60</v>
      </c>
      <c r="G46">
        <f>IF(Tabela2[[#This Row],[Dzień]]=7, Tabela2[[#This Row],[Ilość rowerów]]*$Q$6 + Tabela2[[#This Row],[Czy dokupuje]]*800, Tabela2[[#This Row],[Czy dokupuje]]*800)</f>
        <v>0</v>
      </c>
      <c r="H46">
        <f>SUM($F$2:F46) -SUM($G$2:G46)</f>
        <v>-7130</v>
      </c>
      <c r="I46">
        <f>SUM($F$2:F46)</f>
        <v>1920</v>
      </c>
      <c r="J46">
        <f>SUM($G$2:G46)</f>
        <v>9050</v>
      </c>
      <c r="K46">
        <f>IF(MONTH(Tabela2[[#This Row],[Data]]) &lt;&gt; MONTH(A47), 1,0)</f>
        <v>0</v>
      </c>
      <c r="L46" t="str">
        <f>IF(Tabela2[[#This Row],[Czy ostatni dzień]]=1, SUM($F$2:F46) - SUM($G$2:G46) - SUM($L$2:L45), "")</f>
        <v/>
      </c>
      <c r="M46">
        <f>IF(AND(Tabela2[[#This Row],[Czy ostatni dzień]]=1, H45 &gt;= 2400), 3, 0)</f>
        <v>0</v>
      </c>
    </row>
    <row r="47" spans="1:13" x14ac:dyDescent="0.25">
      <c r="A47" s="2">
        <v>44972</v>
      </c>
      <c r="B47" t="s">
        <v>4</v>
      </c>
      <c r="C47">
        <f>WEEKDAY(Tabela2[[#This Row],[Data]],2)</f>
        <v>3</v>
      </c>
      <c r="D47">
        <f t="shared" si="0"/>
        <v>10</v>
      </c>
      <c r="E4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47">
        <f>Tabela2[[#This Row],[Ilośc wypożyczonych]]*$Q$5</f>
        <v>60</v>
      </c>
      <c r="G47">
        <f>IF(Tabela2[[#This Row],[Dzień]]=7, Tabela2[[#This Row],[Ilość rowerów]]*$Q$6 + Tabela2[[#This Row],[Czy dokupuje]]*800, Tabela2[[#This Row],[Czy dokupuje]]*800)</f>
        <v>0</v>
      </c>
      <c r="H47">
        <f>SUM($F$2:F47) -SUM($G$2:G47)</f>
        <v>-7070</v>
      </c>
      <c r="I47">
        <f>SUM($F$2:F47)</f>
        <v>1980</v>
      </c>
      <c r="J47">
        <f>SUM($G$2:G47)</f>
        <v>9050</v>
      </c>
      <c r="K47">
        <f>IF(MONTH(Tabela2[[#This Row],[Data]]) &lt;&gt; MONTH(A48), 1,0)</f>
        <v>0</v>
      </c>
      <c r="L47" t="str">
        <f>IF(Tabela2[[#This Row],[Czy ostatni dzień]]=1, SUM($F$2:F47) - SUM($G$2:G47) - SUM($L$2:L46), "")</f>
        <v/>
      </c>
      <c r="M47">
        <f>IF(AND(Tabela2[[#This Row],[Czy ostatni dzień]]=1, H46 &gt;= 2400), 3, 0)</f>
        <v>0</v>
      </c>
    </row>
    <row r="48" spans="1:13" x14ac:dyDescent="0.25">
      <c r="A48" s="2">
        <v>44973</v>
      </c>
      <c r="B48" t="s">
        <v>4</v>
      </c>
      <c r="C48">
        <f>WEEKDAY(Tabela2[[#This Row],[Data]],2)</f>
        <v>4</v>
      </c>
      <c r="D48">
        <f t="shared" si="0"/>
        <v>10</v>
      </c>
      <c r="E4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48">
        <f>Tabela2[[#This Row],[Ilośc wypożyczonych]]*$Q$5</f>
        <v>60</v>
      </c>
      <c r="G48">
        <f>IF(Tabela2[[#This Row],[Dzień]]=7, Tabela2[[#This Row],[Ilość rowerów]]*$Q$6 + Tabela2[[#This Row],[Czy dokupuje]]*800, Tabela2[[#This Row],[Czy dokupuje]]*800)</f>
        <v>0</v>
      </c>
      <c r="H48">
        <f>SUM($F$2:F48) -SUM($G$2:G48)</f>
        <v>-7010</v>
      </c>
      <c r="I48">
        <f>SUM($F$2:F48)</f>
        <v>2040</v>
      </c>
      <c r="J48">
        <f>SUM($G$2:G48)</f>
        <v>9050</v>
      </c>
      <c r="K48">
        <f>IF(MONTH(Tabela2[[#This Row],[Data]]) &lt;&gt; MONTH(A49), 1,0)</f>
        <v>0</v>
      </c>
      <c r="L48" t="str">
        <f>IF(Tabela2[[#This Row],[Czy ostatni dzień]]=1, SUM($F$2:F48) - SUM($G$2:G48) - SUM($L$2:L47), "")</f>
        <v/>
      </c>
      <c r="M48">
        <f>IF(AND(Tabela2[[#This Row],[Czy ostatni dzień]]=1, H47 &gt;= 2400), 3, 0)</f>
        <v>0</v>
      </c>
    </row>
    <row r="49" spans="1:13" x14ac:dyDescent="0.25">
      <c r="A49" s="2">
        <v>44974</v>
      </c>
      <c r="B49" t="s">
        <v>4</v>
      </c>
      <c r="C49">
        <f>WEEKDAY(Tabela2[[#This Row],[Data]],2)</f>
        <v>5</v>
      </c>
      <c r="D49">
        <f t="shared" si="0"/>
        <v>10</v>
      </c>
      <c r="E4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49">
        <f>Tabela2[[#This Row],[Ilośc wypożyczonych]]*$Q$5</f>
        <v>60</v>
      </c>
      <c r="G49">
        <f>IF(Tabela2[[#This Row],[Dzień]]=7, Tabela2[[#This Row],[Ilość rowerów]]*$Q$6 + Tabela2[[#This Row],[Czy dokupuje]]*800, Tabela2[[#This Row],[Czy dokupuje]]*800)</f>
        <v>0</v>
      </c>
      <c r="H49">
        <f>SUM($F$2:F49) -SUM($G$2:G49)</f>
        <v>-6950</v>
      </c>
      <c r="I49">
        <f>SUM($F$2:F49)</f>
        <v>2100</v>
      </c>
      <c r="J49">
        <f>SUM($G$2:G49)</f>
        <v>9050</v>
      </c>
      <c r="K49">
        <f>IF(MONTH(Tabela2[[#This Row],[Data]]) &lt;&gt; MONTH(A50), 1,0)</f>
        <v>0</v>
      </c>
      <c r="L49" t="str">
        <f>IF(Tabela2[[#This Row],[Czy ostatni dzień]]=1, SUM($F$2:F49) - SUM($G$2:G49) - SUM($L$2:L48), "")</f>
        <v/>
      </c>
      <c r="M49">
        <f>IF(AND(Tabela2[[#This Row],[Czy ostatni dzień]]=1, H48 &gt;= 2400), 3, 0)</f>
        <v>0</v>
      </c>
    </row>
    <row r="50" spans="1:13" x14ac:dyDescent="0.25">
      <c r="A50" s="2">
        <v>44975</v>
      </c>
      <c r="B50" t="s">
        <v>4</v>
      </c>
      <c r="C50">
        <f>WEEKDAY(Tabela2[[#This Row],[Data]],2)</f>
        <v>6</v>
      </c>
      <c r="D50">
        <f t="shared" si="0"/>
        <v>10</v>
      </c>
      <c r="E5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0">
        <f>Tabela2[[#This Row],[Ilośc wypożyczonych]]*$Q$5</f>
        <v>0</v>
      </c>
      <c r="G50">
        <f>IF(Tabela2[[#This Row],[Dzień]]=7, Tabela2[[#This Row],[Ilość rowerów]]*$Q$6 + Tabela2[[#This Row],[Czy dokupuje]]*800, Tabela2[[#This Row],[Czy dokupuje]]*800)</f>
        <v>0</v>
      </c>
      <c r="H50">
        <f>SUM($F$2:F50) -SUM($G$2:G50)</f>
        <v>-6950</v>
      </c>
      <c r="I50">
        <f>SUM($F$2:F50)</f>
        <v>2100</v>
      </c>
      <c r="J50">
        <f>SUM($G$2:G50)</f>
        <v>9050</v>
      </c>
      <c r="K50">
        <f>IF(MONTH(Tabela2[[#This Row],[Data]]) &lt;&gt; MONTH(A51), 1,0)</f>
        <v>0</v>
      </c>
      <c r="L50" t="str">
        <f>IF(Tabela2[[#This Row],[Czy ostatni dzień]]=1, SUM($F$2:F50) - SUM($G$2:G50) - SUM($L$2:L49), "")</f>
        <v/>
      </c>
      <c r="M50">
        <f>IF(AND(Tabela2[[#This Row],[Czy ostatni dzień]]=1, H49 &gt;= 2400), 3, 0)</f>
        <v>0</v>
      </c>
    </row>
    <row r="51" spans="1:13" x14ac:dyDescent="0.25">
      <c r="A51" s="2">
        <v>44976</v>
      </c>
      <c r="B51" t="s">
        <v>4</v>
      </c>
      <c r="C51">
        <f>WEEKDAY(Tabela2[[#This Row],[Data]],2)</f>
        <v>7</v>
      </c>
      <c r="D51">
        <f t="shared" si="0"/>
        <v>10</v>
      </c>
      <c r="E5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1">
        <f>Tabela2[[#This Row],[Ilośc wypożyczonych]]*$Q$5</f>
        <v>0</v>
      </c>
      <c r="G51">
        <f>IF(Tabela2[[#This Row],[Dzień]]=7, Tabela2[[#This Row],[Ilość rowerów]]*$Q$6 + Tabela2[[#This Row],[Czy dokupuje]]*800, Tabela2[[#This Row],[Czy dokupuje]]*800)</f>
        <v>150</v>
      </c>
      <c r="H51">
        <f>SUM($F$2:F51) -SUM($G$2:G51)</f>
        <v>-7100</v>
      </c>
      <c r="I51">
        <f>SUM($F$2:F51)</f>
        <v>2100</v>
      </c>
      <c r="J51">
        <f>SUM($G$2:G51)</f>
        <v>9200</v>
      </c>
      <c r="K51">
        <f>IF(MONTH(Tabela2[[#This Row],[Data]]) &lt;&gt; MONTH(A52), 1,0)</f>
        <v>0</v>
      </c>
      <c r="L51" t="str">
        <f>IF(Tabela2[[#This Row],[Czy ostatni dzień]]=1, SUM($F$2:F51) - SUM($G$2:G51) - SUM($L$2:L50), "")</f>
        <v/>
      </c>
      <c r="M51">
        <f>IF(AND(Tabela2[[#This Row],[Czy ostatni dzień]]=1, H50 &gt;= 2400), 3, 0)</f>
        <v>0</v>
      </c>
    </row>
    <row r="52" spans="1:13" x14ac:dyDescent="0.25">
      <c r="A52" s="2">
        <v>44977</v>
      </c>
      <c r="B52" t="s">
        <v>4</v>
      </c>
      <c r="C52">
        <f>WEEKDAY(Tabela2[[#This Row],[Data]],2)</f>
        <v>1</v>
      </c>
      <c r="D52">
        <f t="shared" si="0"/>
        <v>10</v>
      </c>
      <c r="E5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52">
        <f>Tabela2[[#This Row],[Ilośc wypożyczonych]]*$Q$5</f>
        <v>60</v>
      </c>
      <c r="G52">
        <f>IF(Tabela2[[#This Row],[Dzień]]=7, Tabela2[[#This Row],[Ilość rowerów]]*$Q$6 + Tabela2[[#This Row],[Czy dokupuje]]*800, Tabela2[[#This Row],[Czy dokupuje]]*800)</f>
        <v>0</v>
      </c>
      <c r="H52">
        <f>SUM($F$2:F52) -SUM($G$2:G52)</f>
        <v>-7040</v>
      </c>
      <c r="I52">
        <f>SUM($F$2:F52)</f>
        <v>2160</v>
      </c>
      <c r="J52">
        <f>SUM($G$2:G52)</f>
        <v>9200</v>
      </c>
      <c r="K52">
        <f>IF(MONTH(Tabela2[[#This Row],[Data]]) &lt;&gt; MONTH(A53), 1,0)</f>
        <v>0</v>
      </c>
      <c r="L52" t="str">
        <f>IF(Tabela2[[#This Row],[Czy ostatni dzień]]=1, SUM($F$2:F52) - SUM($G$2:G52) - SUM($L$2:L51), "")</f>
        <v/>
      </c>
      <c r="M52">
        <f>IF(AND(Tabela2[[#This Row],[Czy ostatni dzień]]=1, H51 &gt;= 2400), 3, 0)</f>
        <v>0</v>
      </c>
    </row>
    <row r="53" spans="1:13" x14ac:dyDescent="0.25">
      <c r="A53" s="2">
        <v>44978</v>
      </c>
      <c r="B53" t="s">
        <v>4</v>
      </c>
      <c r="C53">
        <f>WEEKDAY(Tabela2[[#This Row],[Data]],2)</f>
        <v>2</v>
      </c>
      <c r="D53">
        <f t="shared" si="0"/>
        <v>10</v>
      </c>
      <c r="E5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53">
        <f>Tabela2[[#This Row],[Ilośc wypożyczonych]]*$Q$5</f>
        <v>60</v>
      </c>
      <c r="G53">
        <f>IF(Tabela2[[#This Row],[Dzień]]=7, Tabela2[[#This Row],[Ilość rowerów]]*$Q$6 + Tabela2[[#This Row],[Czy dokupuje]]*800, Tabela2[[#This Row],[Czy dokupuje]]*800)</f>
        <v>0</v>
      </c>
      <c r="H53">
        <f>SUM($F$2:F53) -SUM($G$2:G53)</f>
        <v>-6980</v>
      </c>
      <c r="I53">
        <f>SUM($F$2:F53)</f>
        <v>2220</v>
      </c>
      <c r="J53">
        <f>SUM($G$2:G53)</f>
        <v>9200</v>
      </c>
      <c r="K53">
        <f>IF(MONTH(Tabela2[[#This Row],[Data]]) &lt;&gt; MONTH(A54), 1,0)</f>
        <v>0</v>
      </c>
      <c r="L53" t="str">
        <f>IF(Tabela2[[#This Row],[Czy ostatni dzień]]=1, SUM($F$2:F53) - SUM($G$2:G53) - SUM($L$2:L52), "")</f>
        <v/>
      </c>
      <c r="M53">
        <f>IF(AND(Tabela2[[#This Row],[Czy ostatni dzień]]=1, H52 &gt;= 2400), 3, 0)</f>
        <v>0</v>
      </c>
    </row>
    <row r="54" spans="1:13" x14ac:dyDescent="0.25">
      <c r="A54" s="2">
        <v>44979</v>
      </c>
      <c r="B54" t="s">
        <v>4</v>
      </c>
      <c r="C54">
        <f>WEEKDAY(Tabela2[[#This Row],[Data]],2)</f>
        <v>3</v>
      </c>
      <c r="D54">
        <f t="shared" si="0"/>
        <v>10</v>
      </c>
      <c r="E5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54">
        <f>Tabela2[[#This Row],[Ilośc wypożyczonych]]*$Q$5</f>
        <v>60</v>
      </c>
      <c r="G54">
        <f>IF(Tabela2[[#This Row],[Dzień]]=7, Tabela2[[#This Row],[Ilość rowerów]]*$Q$6 + Tabela2[[#This Row],[Czy dokupuje]]*800, Tabela2[[#This Row],[Czy dokupuje]]*800)</f>
        <v>0</v>
      </c>
      <c r="H54">
        <f>SUM($F$2:F54) -SUM($G$2:G54)</f>
        <v>-6920</v>
      </c>
      <c r="I54">
        <f>SUM($F$2:F54)</f>
        <v>2280</v>
      </c>
      <c r="J54">
        <f>SUM($G$2:G54)</f>
        <v>9200</v>
      </c>
      <c r="K54">
        <f>IF(MONTH(Tabela2[[#This Row],[Data]]) &lt;&gt; MONTH(A55), 1,0)</f>
        <v>0</v>
      </c>
      <c r="L54" t="str">
        <f>IF(Tabela2[[#This Row],[Czy ostatni dzień]]=1, SUM($F$2:F54) - SUM($G$2:G54) - SUM($L$2:L53), "")</f>
        <v/>
      </c>
      <c r="M54">
        <f>IF(AND(Tabela2[[#This Row],[Czy ostatni dzień]]=1, H53 &gt;= 2400), 3, 0)</f>
        <v>0</v>
      </c>
    </row>
    <row r="55" spans="1:13" x14ac:dyDescent="0.25">
      <c r="A55" s="2">
        <v>44980</v>
      </c>
      <c r="B55" t="s">
        <v>4</v>
      </c>
      <c r="C55">
        <f>WEEKDAY(Tabela2[[#This Row],[Data]],2)</f>
        <v>4</v>
      </c>
      <c r="D55">
        <f t="shared" si="0"/>
        <v>10</v>
      </c>
      <c r="E5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55">
        <f>Tabela2[[#This Row],[Ilośc wypożyczonych]]*$Q$5</f>
        <v>60</v>
      </c>
      <c r="G55">
        <f>IF(Tabela2[[#This Row],[Dzień]]=7, Tabela2[[#This Row],[Ilość rowerów]]*$Q$6 + Tabela2[[#This Row],[Czy dokupuje]]*800, Tabela2[[#This Row],[Czy dokupuje]]*800)</f>
        <v>0</v>
      </c>
      <c r="H55">
        <f>SUM($F$2:F55) -SUM($G$2:G55)</f>
        <v>-6860</v>
      </c>
      <c r="I55">
        <f>SUM($F$2:F55)</f>
        <v>2340</v>
      </c>
      <c r="J55">
        <f>SUM($G$2:G55)</f>
        <v>9200</v>
      </c>
      <c r="K55">
        <f>IF(MONTH(Tabela2[[#This Row],[Data]]) &lt;&gt; MONTH(A56), 1,0)</f>
        <v>0</v>
      </c>
      <c r="L55" t="str">
        <f>IF(Tabela2[[#This Row],[Czy ostatni dzień]]=1, SUM($F$2:F55) - SUM($G$2:G55) - SUM($L$2:L54), "")</f>
        <v/>
      </c>
      <c r="M55">
        <f>IF(AND(Tabela2[[#This Row],[Czy ostatni dzień]]=1, H54 &gt;= 2400), 3, 0)</f>
        <v>0</v>
      </c>
    </row>
    <row r="56" spans="1:13" x14ac:dyDescent="0.25">
      <c r="A56" s="2">
        <v>44981</v>
      </c>
      <c r="B56" t="s">
        <v>4</v>
      </c>
      <c r="C56">
        <f>WEEKDAY(Tabela2[[#This Row],[Data]],2)</f>
        <v>5</v>
      </c>
      <c r="D56">
        <f t="shared" si="0"/>
        <v>10</v>
      </c>
      <c r="E5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56">
        <f>Tabela2[[#This Row],[Ilośc wypożyczonych]]*$Q$5</f>
        <v>60</v>
      </c>
      <c r="G56">
        <f>IF(Tabela2[[#This Row],[Dzień]]=7, Tabela2[[#This Row],[Ilość rowerów]]*$Q$6 + Tabela2[[#This Row],[Czy dokupuje]]*800, Tabela2[[#This Row],[Czy dokupuje]]*800)</f>
        <v>0</v>
      </c>
      <c r="H56">
        <f>SUM($F$2:F56) -SUM($G$2:G56)</f>
        <v>-6800</v>
      </c>
      <c r="I56">
        <f>SUM($F$2:F56)</f>
        <v>2400</v>
      </c>
      <c r="J56">
        <f>SUM($G$2:G56)</f>
        <v>9200</v>
      </c>
      <c r="K56">
        <f>IF(MONTH(Tabela2[[#This Row],[Data]]) &lt;&gt; MONTH(A57), 1,0)</f>
        <v>0</v>
      </c>
      <c r="L56" t="str">
        <f>IF(Tabela2[[#This Row],[Czy ostatni dzień]]=1, SUM($F$2:F56) - SUM($G$2:G56) - SUM($L$2:L55), "")</f>
        <v/>
      </c>
      <c r="M56">
        <f>IF(AND(Tabela2[[#This Row],[Czy ostatni dzień]]=1, H55 &gt;= 2400), 3, 0)</f>
        <v>0</v>
      </c>
    </row>
    <row r="57" spans="1:13" x14ac:dyDescent="0.25">
      <c r="A57" s="2">
        <v>44982</v>
      </c>
      <c r="B57" t="s">
        <v>4</v>
      </c>
      <c r="C57">
        <f>WEEKDAY(Tabela2[[#This Row],[Data]],2)</f>
        <v>6</v>
      </c>
      <c r="D57">
        <f t="shared" si="0"/>
        <v>10</v>
      </c>
      <c r="E5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7">
        <f>Tabela2[[#This Row],[Ilośc wypożyczonych]]*$Q$5</f>
        <v>0</v>
      </c>
      <c r="G57">
        <f>IF(Tabela2[[#This Row],[Dzień]]=7, Tabela2[[#This Row],[Ilość rowerów]]*$Q$6 + Tabela2[[#This Row],[Czy dokupuje]]*800, Tabela2[[#This Row],[Czy dokupuje]]*800)</f>
        <v>0</v>
      </c>
      <c r="H57">
        <f>SUM($F$2:F57) -SUM($G$2:G57)</f>
        <v>-6800</v>
      </c>
      <c r="I57">
        <f>SUM($F$2:F57)</f>
        <v>2400</v>
      </c>
      <c r="J57">
        <f>SUM($G$2:G57)</f>
        <v>9200</v>
      </c>
      <c r="K57">
        <f>IF(MONTH(Tabela2[[#This Row],[Data]]) &lt;&gt; MONTH(A58), 1,0)</f>
        <v>0</v>
      </c>
      <c r="L57" t="str">
        <f>IF(Tabela2[[#This Row],[Czy ostatni dzień]]=1, SUM($F$2:F57) - SUM($G$2:G57) - SUM($L$2:L56), "")</f>
        <v/>
      </c>
      <c r="M57">
        <f>IF(AND(Tabela2[[#This Row],[Czy ostatni dzień]]=1, H56 &gt;= 2400), 3, 0)</f>
        <v>0</v>
      </c>
    </row>
    <row r="58" spans="1:13" x14ac:dyDescent="0.25">
      <c r="A58" s="2">
        <v>44983</v>
      </c>
      <c r="B58" t="s">
        <v>4</v>
      </c>
      <c r="C58">
        <f>WEEKDAY(Tabela2[[#This Row],[Data]],2)</f>
        <v>7</v>
      </c>
      <c r="D58">
        <f t="shared" si="0"/>
        <v>10</v>
      </c>
      <c r="E5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8">
        <f>Tabela2[[#This Row],[Ilośc wypożyczonych]]*$Q$5</f>
        <v>0</v>
      </c>
      <c r="G58">
        <f>IF(Tabela2[[#This Row],[Dzień]]=7, Tabela2[[#This Row],[Ilość rowerów]]*$Q$6 + Tabela2[[#This Row],[Czy dokupuje]]*800, Tabela2[[#This Row],[Czy dokupuje]]*800)</f>
        <v>150</v>
      </c>
      <c r="H58">
        <f>SUM($F$2:F58) -SUM($G$2:G58)</f>
        <v>-6950</v>
      </c>
      <c r="I58">
        <f>SUM($F$2:F58)</f>
        <v>2400</v>
      </c>
      <c r="J58">
        <f>SUM($G$2:G58)</f>
        <v>9350</v>
      </c>
      <c r="K58">
        <f>IF(MONTH(Tabela2[[#This Row],[Data]]) &lt;&gt; MONTH(A59), 1,0)</f>
        <v>0</v>
      </c>
      <c r="L58" t="str">
        <f>IF(Tabela2[[#This Row],[Czy ostatni dzień]]=1, SUM($F$2:F58) - SUM($G$2:G58) - SUM($L$2:L57), "")</f>
        <v/>
      </c>
      <c r="M58">
        <f>IF(AND(Tabela2[[#This Row],[Czy ostatni dzień]]=1, H57 &gt;= 2400), 3, 0)</f>
        <v>0</v>
      </c>
    </row>
    <row r="59" spans="1:13" x14ac:dyDescent="0.25">
      <c r="A59" s="2">
        <v>44984</v>
      </c>
      <c r="B59" t="s">
        <v>4</v>
      </c>
      <c r="C59">
        <f>WEEKDAY(Tabela2[[#This Row],[Data]],2)</f>
        <v>1</v>
      </c>
      <c r="D59">
        <f t="shared" si="0"/>
        <v>10</v>
      </c>
      <c r="E5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59">
        <f>Tabela2[[#This Row],[Ilośc wypożyczonych]]*$Q$5</f>
        <v>60</v>
      </c>
      <c r="G59">
        <f>IF(Tabela2[[#This Row],[Dzień]]=7, Tabela2[[#This Row],[Ilość rowerów]]*$Q$6 + Tabela2[[#This Row],[Czy dokupuje]]*800, Tabela2[[#This Row],[Czy dokupuje]]*800)</f>
        <v>0</v>
      </c>
      <c r="H59">
        <f>SUM($F$2:F59) -SUM($G$2:G59)</f>
        <v>-6890</v>
      </c>
      <c r="I59">
        <f>SUM($F$2:F59)</f>
        <v>2460</v>
      </c>
      <c r="J59">
        <f>SUM($G$2:G59)</f>
        <v>9350</v>
      </c>
      <c r="K59">
        <f>IF(MONTH(Tabela2[[#This Row],[Data]]) &lt;&gt; MONTH(A60), 1,0)</f>
        <v>0</v>
      </c>
      <c r="L59" t="str">
        <f>IF(Tabela2[[#This Row],[Czy ostatni dzień]]=1, SUM($F$2:F59) - SUM($G$2:G59) - SUM($L$2:L58), "")</f>
        <v/>
      </c>
      <c r="M59">
        <f>IF(AND(Tabela2[[#This Row],[Czy ostatni dzień]]=1, H58 &gt;= 2400), 3, 0)</f>
        <v>0</v>
      </c>
    </row>
    <row r="60" spans="1:13" x14ac:dyDescent="0.25">
      <c r="A60" s="2">
        <v>44985</v>
      </c>
      <c r="B60" t="s">
        <v>4</v>
      </c>
      <c r="C60">
        <f>WEEKDAY(Tabela2[[#This Row],[Data]],2)</f>
        <v>2</v>
      </c>
      <c r="D60">
        <f t="shared" si="0"/>
        <v>10</v>
      </c>
      <c r="E6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60">
        <f>Tabela2[[#This Row],[Ilośc wypożyczonych]]*$Q$5</f>
        <v>60</v>
      </c>
      <c r="G60">
        <f>IF(Tabela2[[#This Row],[Dzień]]=7, Tabela2[[#This Row],[Ilość rowerów]]*$Q$6 + Tabela2[[#This Row],[Czy dokupuje]]*800, Tabela2[[#This Row],[Czy dokupuje]]*800)</f>
        <v>0</v>
      </c>
      <c r="H60">
        <f>SUM($F$2:F60) -SUM($G$2:G60)</f>
        <v>-6830</v>
      </c>
      <c r="I60">
        <f>SUM($F$2:F60)</f>
        <v>2520</v>
      </c>
      <c r="J60">
        <f>SUM($G$2:G60)</f>
        <v>9350</v>
      </c>
      <c r="K60">
        <f>IF(MONTH(Tabela2[[#This Row],[Data]]) &lt;&gt; MONTH(A61), 1,0)</f>
        <v>1</v>
      </c>
      <c r="L60">
        <f>IF(Tabela2[[#This Row],[Czy ostatni dzień]]=1, SUM($F$2:F60) - SUM($G$2:G60) - SUM($L$2:L59), "")</f>
        <v>600</v>
      </c>
      <c r="M60">
        <f>IF(AND(Tabela2[[#This Row],[Czy ostatni dzień]]=1, H59 &gt;= 2400), 3, 0)</f>
        <v>0</v>
      </c>
    </row>
    <row r="61" spans="1:13" x14ac:dyDescent="0.25">
      <c r="A61" s="2">
        <v>44986</v>
      </c>
      <c r="B61" t="s">
        <v>4</v>
      </c>
      <c r="C61">
        <f>WEEKDAY(Tabela2[[#This Row],[Data]],2)</f>
        <v>3</v>
      </c>
      <c r="D61">
        <f t="shared" si="0"/>
        <v>10</v>
      </c>
      <c r="E6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61">
        <f>Tabela2[[#This Row],[Ilośc wypożyczonych]]*$Q$5</f>
        <v>60</v>
      </c>
      <c r="G61">
        <f>IF(Tabela2[[#This Row],[Dzień]]=7, Tabela2[[#This Row],[Ilość rowerów]]*$Q$6 + Tabela2[[#This Row],[Czy dokupuje]]*800, Tabela2[[#This Row],[Czy dokupuje]]*800)</f>
        <v>0</v>
      </c>
      <c r="H61">
        <f>SUM($F$2:F61) -SUM($G$2:G61)</f>
        <v>-6770</v>
      </c>
      <c r="I61">
        <f>SUM($F$2:F61)</f>
        <v>2580</v>
      </c>
      <c r="J61">
        <f>SUM($G$2:G61)</f>
        <v>9350</v>
      </c>
      <c r="K61">
        <f>IF(MONTH(Tabela2[[#This Row],[Data]]) &lt;&gt; MONTH(A62), 1,0)</f>
        <v>0</v>
      </c>
      <c r="L61" t="str">
        <f>IF(Tabela2[[#This Row],[Czy ostatni dzień]]=1, SUM($F$2:F61) - SUM($G$2:G61) - SUM($L$2:L60), "")</f>
        <v/>
      </c>
      <c r="M61">
        <f>IF(AND(Tabela2[[#This Row],[Czy ostatni dzień]]=1, H60 &gt;= 2400), 3, 0)</f>
        <v>0</v>
      </c>
    </row>
    <row r="62" spans="1:13" x14ac:dyDescent="0.25">
      <c r="A62" s="2">
        <v>44987</v>
      </c>
      <c r="B62" t="s">
        <v>4</v>
      </c>
      <c r="C62">
        <f>WEEKDAY(Tabela2[[#This Row],[Data]],2)</f>
        <v>4</v>
      </c>
      <c r="D62">
        <f t="shared" si="0"/>
        <v>10</v>
      </c>
      <c r="E6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62">
        <f>Tabela2[[#This Row],[Ilośc wypożyczonych]]*$Q$5</f>
        <v>60</v>
      </c>
      <c r="G62">
        <f>IF(Tabela2[[#This Row],[Dzień]]=7, Tabela2[[#This Row],[Ilość rowerów]]*$Q$6 + Tabela2[[#This Row],[Czy dokupuje]]*800, Tabela2[[#This Row],[Czy dokupuje]]*800)</f>
        <v>0</v>
      </c>
      <c r="H62">
        <f>SUM($F$2:F62) -SUM($G$2:G62)</f>
        <v>-6710</v>
      </c>
      <c r="I62">
        <f>SUM($F$2:F62)</f>
        <v>2640</v>
      </c>
      <c r="J62">
        <f>SUM($G$2:G62)</f>
        <v>9350</v>
      </c>
      <c r="K62">
        <f>IF(MONTH(Tabela2[[#This Row],[Data]]) &lt;&gt; MONTH(A63), 1,0)</f>
        <v>0</v>
      </c>
      <c r="L62" t="str">
        <f>IF(Tabela2[[#This Row],[Czy ostatni dzień]]=1, SUM($F$2:F62) - SUM($G$2:G62) - SUM($L$2:L61), "")</f>
        <v/>
      </c>
      <c r="M62">
        <f>IF(AND(Tabela2[[#This Row],[Czy ostatni dzień]]=1, H61 &gt;= 2400), 3, 0)</f>
        <v>0</v>
      </c>
    </row>
    <row r="63" spans="1:13" x14ac:dyDescent="0.25">
      <c r="A63" s="2">
        <v>44988</v>
      </c>
      <c r="B63" t="s">
        <v>4</v>
      </c>
      <c r="C63">
        <f>WEEKDAY(Tabela2[[#This Row],[Data]],2)</f>
        <v>5</v>
      </c>
      <c r="D63">
        <f t="shared" si="0"/>
        <v>10</v>
      </c>
      <c r="E6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63">
        <f>Tabela2[[#This Row],[Ilośc wypożyczonych]]*$Q$5</f>
        <v>60</v>
      </c>
      <c r="G63">
        <f>IF(Tabela2[[#This Row],[Dzień]]=7, Tabela2[[#This Row],[Ilość rowerów]]*$Q$6 + Tabela2[[#This Row],[Czy dokupuje]]*800, Tabela2[[#This Row],[Czy dokupuje]]*800)</f>
        <v>0</v>
      </c>
      <c r="H63">
        <f>SUM($F$2:F63) -SUM($G$2:G63)</f>
        <v>-6650</v>
      </c>
      <c r="I63">
        <f>SUM($F$2:F63)</f>
        <v>2700</v>
      </c>
      <c r="J63">
        <f>SUM($G$2:G63)</f>
        <v>9350</v>
      </c>
      <c r="K63">
        <f>IF(MONTH(Tabela2[[#This Row],[Data]]) &lt;&gt; MONTH(A64), 1,0)</f>
        <v>0</v>
      </c>
      <c r="L63" t="str">
        <f>IF(Tabela2[[#This Row],[Czy ostatni dzień]]=1, SUM($F$2:F63) - SUM($G$2:G63) - SUM($L$2:L62), "")</f>
        <v/>
      </c>
      <c r="M63">
        <f>IF(AND(Tabela2[[#This Row],[Czy ostatni dzień]]=1, H62 &gt;= 2400), 3, 0)</f>
        <v>0</v>
      </c>
    </row>
    <row r="64" spans="1:13" x14ac:dyDescent="0.25">
      <c r="A64" s="2">
        <v>44989</v>
      </c>
      <c r="B64" t="s">
        <v>4</v>
      </c>
      <c r="C64">
        <f>WEEKDAY(Tabela2[[#This Row],[Data]],2)</f>
        <v>6</v>
      </c>
      <c r="D64">
        <f t="shared" si="0"/>
        <v>10</v>
      </c>
      <c r="E6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4">
        <f>Tabela2[[#This Row],[Ilośc wypożyczonych]]*$Q$5</f>
        <v>0</v>
      </c>
      <c r="G64">
        <f>IF(Tabela2[[#This Row],[Dzień]]=7, Tabela2[[#This Row],[Ilość rowerów]]*$Q$6 + Tabela2[[#This Row],[Czy dokupuje]]*800, Tabela2[[#This Row],[Czy dokupuje]]*800)</f>
        <v>0</v>
      </c>
      <c r="H64">
        <f>SUM($F$2:F64) -SUM($G$2:G64)</f>
        <v>-6650</v>
      </c>
      <c r="I64">
        <f>SUM($F$2:F64)</f>
        <v>2700</v>
      </c>
      <c r="J64">
        <f>SUM($G$2:G64)</f>
        <v>9350</v>
      </c>
      <c r="K64">
        <f>IF(MONTH(Tabela2[[#This Row],[Data]]) &lt;&gt; MONTH(A65), 1,0)</f>
        <v>0</v>
      </c>
      <c r="L64" t="str">
        <f>IF(Tabela2[[#This Row],[Czy ostatni dzień]]=1, SUM($F$2:F64) - SUM($G$2:G64) - SUM($L$2:L63), "")</f>
        <v/>
      </c>
      <c r="M64">
        <f>IF(AND(Tabela2[[#This Row],[Czy ostatni dzień]]=1, H63 &gt;= 2400), 3, 0)</f>
        <v>0</v>
      </c>
    </row>
    <row r="65" spans="1:13" x14ac:dyDescent="0.25">
      <c r="A65" s="2">
        <v>44990</v>
      </c>
      <c r="B65" t="s">
        <v>4</v>
      </c>
      <c r="C65">
        <f>WEEKDAY(Tabela2[[#This Row],[Data]],2)</f>
        <v>7</v>
      </c>
      <c r="D65">
        <f t="shared" si="0"/>
        <v>10</v>
      </c>
      <c r="E6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5">
        <f>Tabela2[[#This Row],[Ilośc wypożyczonych]]*$Q$5</f>
        <v>0</v>
      </c>
      <c r="G65">
        <f>IF(Tabela2[[#This Row],[Dzień]]=7, Tabela2[[#This Row],[Ilość rowerów]]*$Q$6 + Tabela2[[#This Row],[Czy dokupuje]]*800, Tabela2[[#This Row],[Czy dokupuje]]*800)</f>
        <v>150</v>
      </c>
      <c r="H65">
        <f>SUM($F$2:F65) -SUM($G$2:G65)</f>
        <v>-6800</v>
      </c>
      <c r="I65">
        <f>SUM($F$2:F65)</f>
        <v>2700</v>
      </c>
      <c r="J65">
        <f>SUM($G$2:G65)</f>
        <v>9500</v>
      </c>
      <c r="K65">
        <f>IF(MONTH(Tabela2[[#This Row],[Data]]) &lt;&gt; MONTH(A66), 1,0)</f>
        <v>0</v>
      </c>
      <c r="L65" t="str">
        <f>IF(Tabela2[[#This Row],[Czy ostatni dzień]]=1, SUM($F$2:F65) - SUM($G$2:G65) - SUM($L$2:L64), "")</f>
        <v/>
      </c>
      <c r="M65">
        <f>IF(AND(Tabela2[[#This Row],[Czy ostatni dzień]]=1, H64 &gt;= 2400), 3, 0)</f>
        <v>0</v>
      </c>
    </row>
    <row r="66" spans="1:13" x14ac:dyDescent="0.25">
      <c r="A66" s="2">
        <v>44991</v>
      </c>
      <c r="B66" t="s">
        <v>4</v>
      </c>
      <c r="C66">
        <f>WEEKDAY(Tabela2[[#This Row],[Data]],2)</f>
        <v>1</v>
      </c>
      <c r="D66">
        <f t="shared" si="0"/>
        <v>10</v>
      </c>
      <c r="E6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66">
        <f>Tabela2[[#This Row],[Ilośc wypożyczonych]]*$Q$5</f>
        <v>60</v>
      </c>
      <c r="G66">
        <f>IF(Tabela2[[#This Row],[Dzień]]=7, Tabela2[[#This Row],[Ilość rowerów]]*$Q$6 + Tabela2[[#This Row],[Czy dokupuje]]*800, Tabela2[[#This Row],[Czy dokupuje]]*800)</f>
        <v>0</v>
      </c>
      <c r="H66">
        <f>SUM($F$2:F66) -SUM($G$2:G66)</f>
        <v>-6740</v>
      </c>
      <c r="I66">
        <f>SUM($F$2:F66)</f>
        <v>2760</v>
      </c>
      <c r="J66">
        <f>SUM($G$2:G66)</f>
        <v>9500</v>
      </c>
      <c r="K66">
        <f>IF(MONTH(Tabela2[[#This Row],[Data]]) &lt;&gt; MONTH(A67), 1,0)</f>
        <v>0</v>
      </c>
      <c r="L66" t="str">
        <f>IF(Tabela2[[#This Row],[Czy ostatni dzień]]=1, SUM($F$2:F66) - SUM($G$2:G66) - SUM($L$2:L65), "")</f>
        <v/>
      </c>
      <c r="M66">
        <f>IF(AND(Tabela2[[#This Row],[Czy ostatni dzień]]=1, H65 &gt;= 2400), 3, 0)</f>
        <v>0</v>
      </c>
    </row>
    <row r="67" spans="1:13" x14ac:dyDescent="0.25">
      <c r="A67" s="2">
        <v>44992</v>
      </c>
      <c r="B67" t="s">
        <v>4</v>
      </c>
      <c r="C67">
        <f>WEEKDAY(Tabela2[[#This Row],[Data]],2)</f>
        <v>2</v>
      </c>
      <c r="D67">
        <f t="shared" si="0"/>
        <v>10</v>
      </c>
      <c r="E6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67">
        <f>Tabela2[[#This Row],[Ilośc wypożyczonych]]*$Q$5</f>
        <v>60</v>
      </c>
      <c r="G67">
        <f>IF(Tabela2[[#This Row],[Dzień]]=7, Tabela2[[#This Row],[Ilość rowerów]]*$Q$6 + Tabela2[[#This Row],[Czy dokupuje]]*800, Tabela2[[#This Row],[Czy dokupuje]]*800)</f>
        <v>0</v>
      </c>
      <c r="H67">
        <f>SUM($F$2:F67) -SUM($G$2:G67)</f>
        <v>-6680</v>
      </c>
      <c r="I67">
        <f>SUM($F$2:F67)</f>
        <v>2820</v>
      </c>
      <c r="J67">
        <f>SUM($G$2:G67)</f>
        <v>9500</v>
      </c>
      <c r="K67">
        <f>IF(MONTH(Tabela2[[#This Row],[Data]]) &lt;&gt; MONTH(A68), 1,0)</f>
        <v>0</v>
      </c>
      <c r="L67" t="str">
        <f>IF(Tabela2[[#This Row],[Czy ostatni dzień]]=1, SUM($F$2:F67) - SUM($G$2:G67) - SUM($L$2:L66), "")</f>
        <v/>
      </c>
      <c r="M67">
        <f>IF(AND(Tabela2[[#This Row],[Czy ostatni dzień]]=1, H66 &gt;= 2400), 3, 0)</f>
        <v>0</v>
      </c>
    </row>
    <row r="68" spans="1:13" x14ac:dyDescent="0.25">
      <c r="A68" s="2">
        <v>44993</v>
      </c>
      <c r="B68" t="s">
        <v>4</v>
      </c>
      <c r="C68">
        <f>WEEKDAY(Tabela2[[#This Row],[Data]],2)</f>
        <v>3</v>
      </c>
      <c r="D68">
        <f t="shared" si="0"/>
        <v>10</v>
      </c>
      <c r="E6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68">
        <f>Tabela2[[#This Row],[Ilośc wypożyczonych]]*$Q$5</f>
        <v>60</v>
      </c>
      <c r="G68">
        <f>IF(Tabela2[[#This Row],[Dzień]]=7, Tabela2[[#This Row],[Ilość rowerów]]*$Q$6 + Tabela2[[#This Row],[Czy dokupuje]]*800, Tabela2[[#This Row],[Czy dokupuje]]*800)</f>
        <v>0</v>
      </c>
      <c r="H68">
        <f>SUM($F$2:F68) -SUM($G$2:G68)</f>
        <v>-6620</v>
      </c>
      <c r="I68">
        <f>SUM($F$2:F68)</f>
        <v>2880</v>
      </c>
      <c r="J68">
        <f>SUM($G$2:G68)</f>
        <v>9500</v>
      </c>
      <c r="K68">
        <f>IF(MONTH(Tabela2[[#This Row],[Data]]) &lt;&gt; MONTH(A69), 1,0)</f>
        <v>0</v>
      </c>
      <c r="L68" t="str">
        <f>IF(Tabela2[[#This Row],[Czy ostatni dzień]]=1, SUM($F$2:F68) - SUM($G$2:G68) - SUM($L$2:L67), "")</f>
        <v/>
      </c>
      <c r="M68">
        <f>IF(AND(Tabela2[[#This Row],[Czy ostatni dzień]]=1, H67 &gt;= 2400), 3, 0)</f>
        <v>0</v>
      </c>
    </row>
    <row r="69" spans="1:13" x14ac:dyDescent="0.25">
      <c r="A69" s="2">
        <v>44994</v>
      </c>
      <c r="B69" t="s">
        <v>4</v>
      </c>
      <c r="C69">
        <f>WEEKDAY(Tabela2[[#This Row],[Data]],2)</f>
        <v>4</v>
      </c>
      <c r="D69">
        <f t="shared" si="0"/>
        <v>10</v>
      </c>
      <c r="E6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69">
        <f>Tabela2[[#This Row],[Ilośc wypożyczonych]]*$Q$5</f>
        <v>60</v>
      </c>
      <c r="G69">
        <f>IF(Tabela2[[#This Row],[Dzień]]=7, Tabela2[[#This Row],[Ilość rowerów]]*$Q$6 + Tabela2[[#This Row],[Czy dokupuje]]*800, Tabela2[[#This Row],[Czy dokupuje]]*800)</f>
        <v>0</v>
      </c>
      <c r="H69">
        <f>SUM($F$2:F69) -SUM($G$2:G69)</f>
        <v>-6560</v>
      </c>
      <c r="I69">
        <f>SUM($F$2:F69)</f>
        <v>2940</v>
      </c>
      <c r="J69">
        <f>SUM($G$2:G69)</f>
        <v>9500</v>
      </c>
      <c r="K69">
        <f>IF(MONTH(Tabela2[[#This Row],[Data]]) &lt;&gt; MONTH(A70), 1,0)</f>
        <v>0</v>
      </c>
      <c r="L69" t="str">
        <f>IF(Tabela2[[#This Row],[Czy ostatni dzień]]=1, SUM($F$2:F69) - SUM($G$2:G69) - SUM($L$2:L68), "")</f>
        <v/>
      </c>
      <c r="M69">
        <f>IF(AND(Tabela2[[#This Row],[Czy ostatni dzień]]=1, H68 &gt;= 2400), 3, 0)</f>
        <v>0</v>
      </c>
    </row>
    <row r="70" spans="1:13" x14ac:dyDescent="0.25">
      <c r="A70" s="2">
        <v>44995</v>
      </c>
      <c r="B70" t="s">
        <v>4</v>
      </c>
      <c r="C70">
        <f>WEEKDAY(Tabela2[[#This Row],[Data]],2)</f>
        <v>5</v>
      </c>
      <c r="D70">
        <f t="shared" ref="D70:D133" si="1">D69+M69</f>
        <v>10</v>
      </c>
      <c r="E7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70">
        <f>Tabela2[[#This Row],[Ilośc wypożyczonych]]*$Q$5</f>
        <v>60</v>
      </c>
      <c r="G70">
        <f>IF(Tabela2[[#This Row],[Dzień]]=7, Tabela2[[#This Row],[Ilość rowerów]]*$Q$6 + Tabela2[[#This Row],[Czy dokupuje]]*800, Tabela2[[#This Row],[Czy dokupuje]]*800)</f>
        <v>0</v>
      </c>
      <c r="H70">
        <f>SUM($F$2:F70) -SUM($G$2:G70)</f>
        <v>-6500</v>
      </c>
      <c r="I70">
        <f>SUM($F$2:F70)</f>
        <v>3000</v>
      </c>
      <c r="J70">
        <f>SUM($G$2:G70)</f>
        <v>9500</v>
      </c>
      <c r="K70">
        <f>IF(MONTH(Tabela2[[#This Row],[Data]]) &lt;&gt; MONTH(A71), 1,0)</f>
        <v>0</v>
      </c>
      <c r="L70" t="str">
        <f>IF(Tabela2[[#This Row],[Czy ostatni dzień]]=1, SUM($F$2:F70) - SUM($G$2:G70) - SUM($L$2:L69), "")</f>
        <v/>
      </c>
      <c r="M70">
        <f>IF(AND(Tabela2[[#This Row],[Czy ostatni dzień]]=1, H69 &gt;= 2400), 3, 0)</f>
        <v>0</v>
      </c>
    </row>
    <row r="71" spans="1:13" x14ac:dyDescent="0.25">
      <c r="A71" s="2">
        <v>44996</v>
      </c>
      <c r="B71" t="s">
        <v>4</v>
      </c>
      <c r="C71">
        <f>WEEKDAY(Tabela2[[#This Row],[Data]],2)</f>
        <v>6</v>
      </c>
      <c r="D71">
        <f t="shared" si="1"/>
        <v>10</v>
      </c>
      <c r="E7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1">
        <f>Tabela2[[#This Row],[Ilośc wypożyczonych]]*$Q$5</f>
        <v>0</v>
      </c>
      <c r="G71">
        <f>IF(Tabela2[[#This Row],[Dzień]]=7, Tabela2[[#This Row],[Ilość rowerów]]*$Q$6 + Tabela2[[#This Row],[Czy dokupuje]]*800, Tabela2[[#This Row],[Czy dokupuje]]*800)</f>
        <v>0</v>
      </c>
      <c r="H71">
        <f>SUM($F$2:F71) -SUM($G$2:G71)</f>
        <v>-6500</v>
      </c>
      <c r="I71">
        <f>SUM($F$2:F71)</f>
        <v>3000</v>
      </c>
      <c r="J71">
        <f>SUM($G$2:G71)</f>
        <v>9500</v>
      </c>
      <c r="K71">
        <f>IF(MONTH(Tabela2[[#This Row],[Data]]) &lt;&gt; MONTH(A72), 1,0)</f>
        <v>0</v>
      </c>
      <c r="L71" t="str">
        <f>IF(Tabela2[[#This Row],[Czy ostatni dzień]]=1, SUM($F$2:F71) - SUM($G$2:G71) - SUM($L$2:L70), "")</f>
        <v/>
      </c>
      <c r="M71">
        <f>IF(AND(Tabela2[[#This Row],[Czy ostatni dzień]]=1, H70 &gt;= 2400), 3, 0)</f>
        <v>0</v>
      </c>
    </row>
    <row r="72" spans="1:13" x14ac:dyDescent="0.25">
      <c r="A72" s="2">
        <v>44997</v>
      </c>
      <c r="B72" t="s">
        <v>4</v>
      </c>
      <c r="C72">
        <f>WEEKDAY(Tabela2[[#This Row],[Data]],2)</f>
        <v>7</v>
      </c>
      <c r="D72">
        <f t="shared" si="1"/>
        <v>10</v>
      </c>
      <c r="E7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2">
        <f>Tabela2[[#This Row],[Ilośc wypożyczonych]]*$Q$5</f>
        <v>0</v>
      </c>
      <c r="G72">
        <f>IF(Tabela2[[#This Row],[Dzień]]=7, Tabela2[[#This Row],[Ilość rowerów]]*$Q$6 + Tabela2[[#This Row],[Czy dokupuje]]*800, Tabela2[[#This Row],[Czy dokupuje]]*800)</f>
        <v>150</v>
      </c>
      <c r="H72">
        <f>SUM($F$2:F72) -SUM($G$2:G72)</f>
        <v>-6650</v>
      </c>
      <c r="I72">
        <f>SUM($F$2:F72)</f>
        <v>3000</v>
      </c>
      <c r="J72">
        <f>SUM($G$2:G72)</f>
        <v>9650</v>
      </c>
      <c r="K72">
        <f>IF(MONTH(Tabela2[[#This Row],[Data]]) &lt;&gt; MONTH(A73), 1,0)</f>
        <v>0</v>
      </c>
      <c r="L72" t="str">
        <f>IF(Tabela2[[#This Row],[Czy ostatni dzień]]=1, SUM($F$2:F72) - SUM($G$2:G72) - SUM($L$2:L71), "")</f>
        <v/>
      </c>
      <c r="M72">
        <f>IF(AND(Tabela2[[#This Row],[Czy ostatni dzień]]=1, H71 &gt;= 2400), 3, 0)</f>
        <v>0</v>
      </c>
    </row>
    <row r="73" spans="1:13" x14ac:dyDescent="0.25">
      <c r="A73" s="2">
        <v>44998</v>
      </c>
      <c r="B73" t="s">
        <v>4</v>
      </c>
      <c r="C73">
        <f>WEEKDAY(Tabela2[[#This Row],[Data]],2)</f>
        <v>1</v>
      </c>
      <c r="D73">
        <f t="shared" si="1"/>
        <v>10</v>
      </c>
      <c r="E7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73">
        <f>Tabela2[[#This Row],[Ilośc wypożyczonych]]*$Q$5</f>
        <v>60</v>
      </c>
      <c r="G73">
        <f>IF(Tabela2[[#This Row],[Dzień]]=7, Tabela2[[#This Row],[Ilość rowerów]]*$Q$6 + Tabela2[[#This Row],[Czy dokupuje]]*800, Tabela2[[#This Row],[Czy dokupuje]]*800)</f>
        <v>0</v>
      </c>
      <c r="H73">
        <f>SUM($F$2:F73) -SUM($G$2:G73)</f>
        <v>-6590</v>
      </c>
      <c r="I73">
        <f>SUM($F$2:F73)</f>
        <v>3060</v>
      </c>
      <c r="J73">
        <f>SUM($G$2:G73)</f>
        <v>9650</v>
      </c>
      <c r="K73">
        <f>IF(MONTH(Tabela2[[#This Row],[Data]]) &lt;&gt; MONTH(A74), 1,0)</f>
        <v>0</v>
      </c>
      <c r="L73" t="str">
        <f>IF(Tabela2[[#This Row],[Czy ostatni dzień]]=1, SUM($F$2:F73) - SUM($G$2:G73) - SUM($L$2:L72), "")</f>
        <v/>
      </c>
      <c r="M73">
        <f>IF(AND(Tabela2[[#This Row],[Czy ostatni dzień]]=1, H72 &gt;= 2400), 3, 0)</f>
        <v>0</v>
      </c>
    </row>
    <row r="74" spans="1:13" x14ac:dyDescent="0.25">
      <c r="A74" s="2">
        <v>44999</v>
      </c>
      <c r="B74" t="s">
        <v>4</v>
      </c>
      <c r="C74">
        <f>WEEKDAY(Tabela2[[#This Row],[Data]],2)</f>
        <v>2</v>
      </c>
      <c r="D74">
        <f t="shared" si="1"/>
        <v>10</v>
      </c>
      <c r="E7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74">
        <f>Tabela2[[#This Row],[Ilośc wypożyczonych]]*$Q$5</f>
        <v>60</v>
      </c>
      <c r="G74">
        <f>IF(Tabela2[[#This Row],[Dzień]]=7, Tabela2[[#This Row],[Ilość rowerów]]*$Q$6 + Tabela2[[#This Row],[Czy dokupuje]]*800, Tabela2[[#This Row],[Czy dokupuje]]*800)</f>
        <v>0</v>
      </c>
      <c r="H74">
        <f>SUM($F$2:F74) -SUM($G$2:G74)</f>
        <v>-6530</v>
      </c>
      <c r="I74">
        <f>SUM($F$2:F74)</f>
        <v>3120</v>
      </c>
      <c r="J74">
        <f>SUM($G$2:G74)</f>
        <v>9650</v>
      </c>
      <c r="K74">
        <f>IF(MONTH(Tabela2[[#This Row],[Data]]) &lt;&gt; MONTH(A75), 1,0)</f>
        <v>0</v>
      </c>
      <c r="L74" t="str">
        <f>IF(Tabela2[[#This Row],[Czy ostatni dzień]]=1, SUM($F$2:F74) - SUM($G$2:G74) - SUM($L$2:L73), "")</f>
        <v/>
      </c>
      <c r="M74">
        <f>IF(AND(Tabela2[[#This Row],[Czy ostatni dzień]]=1, H73 &gt;= 2400), 3, 0)</f>
        <v>0</v>
      </c>
    </row>
    <row r="75" spans="1:13" x14ac:dyDescent="0.25">
      <c r="A75" s="2">
        <v>45000</v>
      </c>
      <c r="B75" t="s">
        <v>4</v>
      </c>
      <c r="C75">
        <f>WEEKDAY(Tabela2[[#This Row],[Data]],2)</f>
        <v>3</v>
      </c>
      <c r="D75">
        <f t="shared" si="1"/>
        <v>10</v>
      </c>
      <c r="E7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75">
        <f>Tabela2[[#This Row],[Ilośc wypożyczonych]]*$Q$5</f>
        <v>60</v>
      </c>
      <c r="G75">
        <f>IF(Tabela2[[#This Row],[Dzień]]=7, Tabela2[[#This Row],[Ilość rowerów]]*$Q$6 + Tabela2[[#This Row],[Czy dokupuje]]*800, Tabela2[[#This Row],[Czy dokupuje]]*800)</f>
        <v>0</v>
      </c>
      <c r="H75">
        <f>SUM($F$2:F75) -SUM($G$2:G75)</f>
        <v>-6470</v>
      </c>
      <c r="I75">
        <f>SUM($F$2:F75)</f>
        <v>3180</v>
      </c>
      <c r="J75">
        <f>SUM($G$2:G75)</f>
        <v>9650</v>
      </c>
      <c r="K75">
        <f>IF(MONTH(Tabela2[[#This Row],[Data]]) &lt;&gt; MONTH(A76), 1,0)</f>
        <v>0</v>
      </c>
      <c r="L75" t="str">
        <f>IF(Tabela2[[#This Row],[Czy ostatni dzień]]=1, SUM($F$2:F75) - SUM($G$2:G75) - SUM($L$2:L74), "")</f>
        <v/>
      </c>
      <c r="M75">
        <f>IF(AND(Tabela2[[#This Row],[Czy ostatni dzień]]=1, H74 &gt;= 2400), 3, 0)</f>
        <v>0</v>
      </c>
    </row>
    <row r="76" spans="1:13" x14ac:dyDescent="0.25">
      <c r="A76" s="2">
        <v>45001</v>
      </c>
      <c r="B76" t="s">
        <v>4</v>
      </c>
      <c r="C76">
        <f>WEEKDAY(Tabela2[[#This Row],[Data]],2)</f>
        <v>4</v>
      </c>
      <c r="D76">
        <f t="shared" si="1"/>
        <v>10</v>
      </c>
      <c r="E7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76">
        <f>Tabela2[[#This Row],[Ilośc wypożyczonych]]*$Q$5</f>
        <v>60</v>
      </c>
      <c r="G76">
        <f>IF(Tabela2[[#This Row],[Dzień]]=7, Tabela2[[#This Row],[Ilość rowerów]]*$Q$6 + Tabela2[[#This Row],[Czy dokupuje]]*800, Tabela2[[#This Row],[Czy dokupuje]]*800)</f>
        <v>0</v>
      </c>
      <c r="H76">
        <f>SUM($F$2:F76) -SUM($G$2:G76)</f>
        <v>-6410</v>
      </c>
      <c r="I76">
        <f>SUM($F$2:F76)</f>
        <v>3240</v>
      </c>
      <c r="J76">
        <f>SUM($G$2:G76)</f>
        <v>9650</v>
      </c>
      <c r="K76">
        <f>IF(MONTH(Tabela2[[#This Row],[Data]]) &lt;&gt; MONTH(A77), 1,0)</f>
        <v>0</v>
      </c>
      <c r="L76" t="str">
        <f>IF(Tabela2[[#This Row],[Czy ostatni dzień]]=1, SUM($F$2:F76) - SUM($G$2:G76) - SUM($L$2:L75), "")</f>
        <v/>
      </c>
      <c r="M76">
        <f>IF(AND(Tabela2[[#This Row],[Czy ostatni dzień]]=1, H75 &gt;= 2400), 3, 0)</f>
        <v>0</v>
      </c>
    </row>
    <row r="77" spans="1:13" x14ac:dyDescent="0.25">
      <c r="A77" s="2">
        <v>45002</v>
      </c>
      <c r="B77" t="s">
        <v>4</v>
      </c>
      <c r="C77">
        <f>WEEKDAY(Tabela2[[#This Row],[Data]],2)</f>
        <v>5</v>
      </c>
      <c r="D77">
        <f t="shared" si="1"/>
        <v>10</v>
      </c>
      <c r="E7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77">
        <f>Tabela2[[#This Row],[Ilośc wypożyczonych]]*$Q$5</f>
        <v>60</v>
      </c>
      <c r="G77">
        <f>IF(Tabela2[[#This Row],[Dzień]]=7, Tabela2[[#This Row],[Ilość rowerów]]*$Q$6 + Tabela2[[#This Row],[Czy dokupuje]]*800, Tabela2[[#This Row],[Czy dokupuje]]*800)</f>
        <v>0</v>
      </c>
      <c r="H77">
        <f>SUM($F$2:F77) -SUM($G$2:G77)</f>
        <v>-6350</v>
      </c>
      <c r="I77">
        <f>SUM($F$2:F77)</f>
        <v>3300</v>
      </c>
      <c r="J77">
        <f>SUM($G$2:G77)</f>
        <v>9650</v>
      </c>
      <c r="K77">
        <f>IF(MONTH(Tabela2[[#This Row],[Data]]) &lt;&gt; MONTH(A78), 1,0)</f>
        <v>0</v>
      </c>
      <c r="L77" t="str">
        <f>IF(Tabela2[[#This Row],[Czy ostatni dzień]]=1, SUM($F$2:F77) - SUM($G$2:G77) - SUM($L$2:L76), "")</f>
        <v/>
      </c>
      <c r="M77">
        <f>IF(AND(Tabela2[[#This Row],[Czy ostatni dzień]]=1, H76 &gt;= 2400), 3, 0)</f>
        <v>0</v>
      </c>
    </row>
    <row r="78" spans="1:13" x14ac:dyDescent="0.25">
      <c r="A78" s="2">
        <v>45003</v>
      </c>
      <c r="B78" t="s">
        <v>4</v>
      </c>
      <c r="C78">
        <f>WEEKDAY(Tabela2[[#This Row],[Data]],2)</f>
        <v>6</v>
      </c>
      <c r="D78">
        <f t="shared" si="1"/>
        <v>10</v>
      </c>
      <c r="E7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8">
        <f>Tabela2[[#This Row],[Ilośc wypożyczonych]]*$Q$5</f>
        <v>0</v>
      </c>
      <c r="G78">
        <f>IF(Tabela2[[#This Row],[Dzień]]=7, Tabela2[[#This Row],[Ilość rowerów]]*$Q$6 + Tabela2[[#This Row],[Czy dokupuje]]*800, Tabela2[[#This Row],[Czy dokupuje]]*800)</f>
        <v>0</v>
      </c>
      <c r="H78">
        <f>SUM($F$2:F78) -SUM($G$2:G78)</f>
        <v>-6350</v>
      </c>
      <c r="I78">
        <f>SUM($F$2:F78)</f>
        <v>3300</v>
      </c>
      <c r="J78">
        <f>SUM($G$2:G78)</f>
        <v>9650</v>
      </c>
      <c r="K78">
        <f>IF(MONTH(Tabela2[[#This Row],[Data]]) &lt;&gt; MONTH(A79), 1,0)</f>
        <v>0</v>
      </c>
      <c r="L78" t="str">
        <f>IF(Tabela2[[#This Row],[Czy ostatni dzień]]=1, SUM($F$2:F78) - SUM($G$2:G78) - SUM($L$2:L77), "")</f>
        <v/>
      </c>
      <c r="M78">
        <f>IF(AND(Tabela2[[#This Row],[Czy ostatni dzień]]=1, H77 &gt;= 2400), 3, 0)</f>
        <v>0</v>
      </c>
    </row>
    <row r="79" spans="1:13" x14ac:dyDescent="0.25">
      <c r="A79" s="2">
        <v>45004</v>
      </c>
      <c r="B79" t="s">
        <v>4</v>
      </c>
      <c r="C79">
        <f>WEEKDAY(Tabela2[[#This Row],[Data]],2)</f>
        <v>7</v>
      </c>
      <c r="D79">
        <f t="shared" si="1"/>
        <v>10</v>
      </c>
      <c r="E7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9">
        <f>Tabela2[[#This Row],[Ilośc wypożyczonych]]*$Q$5</f>
        <v>0</v>
      </c>
      <c r="G79">
        <f>IF(Tabela2[[#This Row],[Dzień]]=7, Tabela2[[#This Row],[Ilość rowerów]]*$Q$6 + Tabela2[[#This Row],[Czy dokupuje]]*800, Tabela2[[#This Row],[Czy dokupuje]]*800)</f>
        <v>150</v>
      </c>
      <c r="H79">
        <f>SUM($F$2:F79) -SUM($G$2:G79)</f>
        <v>-6500</v>
      </c>
      <c r="I79">
        <f>SUM($F$2:F79)</f>
        <v>3300</v>
      </c>
      <c r="J79">
        <f>SUM($G$2:G79)</f>
        <v>9800</v>
      </c>
      <c r="K79">
        <f>IF(MONTH(Tabela2[[#This Row],[Data]]) &lt;&gt; MONTH(A80), 1,0)</f>
        <v>0</v>
      </c>
      <c r="L79" t="str">
        <f>IF(Tabela2[[#This Row],[Czy ostatni dzień]]=1, SUM($F$2:F79) - SUM($G$2:G79) - SUM($L$2:L78), "")</f>
        <v/>
      </c>
      <c r="M79">
        <f>IF(AND(Tabela2[[#This Row],[Czy ostatni dzień]]=1, H78 &gt;= 2400), 3, 0)</f>
        <v>0</v>
      </c>
    </row>
    <row r="80" spans="1:13" x14ac:dyDescent="0.25">
      <c r="A80" s="2">
        <v>45005</v>
      </c>
      <c r="B80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zima</v>
      </c>
      <c r="C80">
        <f>WEEKDAY(Tabela2[[#This Row],[Data]],2)</f>
        <v>1</v>
      </c>
      <c r="D80">
        <f t="shared" si="1"/>
        <v>10</v>
      </c>
      <c r="E8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</v>
      </c>
      <c r="F80">
        <f>Tabela2[[#This Row],[Ilośc wypożyczonych]]*$Q$5</f>
        <v>60</v>
      </c>
      <c r="G80">
        <f>IF(Tabela2[[#This Row],[Dzień]]=7, Tabela2[[#This Row],[Ilość rowerów]]*$Q$6 + Tabela2[[#This Row],[Czy dokupuje]]*800, Tabela2[[#This Row],[Czy dokupuje]]*800)</f>
        <v>0</v>
      </c>
      <c r="H80">
        <f>SUM($F$2:F80) -SUM($G$2:G80)</f>
        <v>-6440</v>
      </c>
      <c r="I80">
        <f>SUM($F$2:F80)</f>
        <v>3360</v>
      </c>
      <c r="J80">
        <f>SUM($G$2:G80)</f>
        <v>9800</v>
      </c>
      <c r="K80">
        <f>IF(MONTH(Tabela2[[#This Row],[Data]]) &lt;&gt; MONTH(A81), 1,0)</f>
        <v>0</v>
      </c>
      <c r="L80" t="str">
        <f>IF(Tabela2[[#This Row],[Czy ostatni dzień]]=1, SUM($F$2:F80) - SUM($G$2:G80) - SUM($L$2:L79), "")</f>
        <v/>
      </c>
      <c r="M80">
        <f>IF(AND(Tabela2[[#This Row],[Czy ostatni dzień]]=1, H79 &gt;= 2400), 3, 0)</f>
        <v>0</v>
      </c>
    </row>
    <row r="81" spans="1:13" x14ac:dyDescent="0.25">
      <c r="A81" s="2">
        <v>45006</v>
      </c>
      <c r="B81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wiosna</v>
      </c>
      <c r="C81">
        <f>WEEKDAY(Tabela2[[#This Row],[Data]],2)</f>
        <v>2</v>
      </c>
      <c r="D81">
        <f t="shared" si="1"/>
        <v>10</v>
      </c>
      <c r="E8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81">
        <f>Tabela2[[#This Row],[Ilośc wypożyczonych]]*$Q$5</f>
        <v>150</v>
      </c>
      <c r="G81">
        <f>IF(Tabela2[[#This Row],[Dzień]]=7, Tabela2[[#This Row],[Ilość rowerów]]*$Q$6 + Tabela2[[#This Row],[Czy dokupuje]]*800, Tabela2[[#This Row],[Czy dokupuje]]*800)</f>
        <v>0</v>
      </c>
      <c r="H81">
        <f>SUM($F$2:F81) -SUM($G$2:G81)</f>
        <v>-6290</v>
      </c>
      <c r="I81">
        <f>SUM($F$2:F81)</f>
        <v>3510</v>
      </c>
      <c r="J81">
        <f>SUM($G$2:G81)</f>
        <v>9800</v>
      </c>
      <c r="K81">
        <f>IF(MONTH(Tabela2[[#This Row],[Data]]) &lt;&gt; MONTH(A82), 1,0)</f>
        <v>0</v>
      </c>
      <c r="L81" t="str">
        <f>IF(Tabela2[[#This Row],[Czy ostatni dzień]]=1, SUM($F$2:F81) - SUM($G$2:G81) - SUM($L$2:L80), "")</f>
        <v/>
      </c>
      <c r="M81">
        <f>IF(AND(Tabela2[[#This Row],[Czy ostatni dzień]]=1, H80 &gt;= 2400), 3, 0)</f>
        <v>0</v>
      </c>
    </row>
    <row r="82" spans="1:13" x14ac:dyDescent="0.25">
      <c r="A82" s="2">
        <v>45007</v>
      </c>
      <c r="B82" t="s">
        <v>5</v>
      </c>
      <c r="C82">
        <f>WEEKDAY(Tabela2[[#This Row],[Data]],2)</f>
        <v>3</v>
      </c>
      <c r="D82">
        <f t="shared" si="1"/>
        <v>10</v>
      </c>
      <c r="E8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82">
        <f>Tabela2[[#This Row],[Ilośc wypożyczonych]]*$Q$5</f>
        <v>150</v>
      </c>
      <c r="G82">
        <f>IF(Tabela2[[#This Row],[Dzień]]=7, Tabela2[[#This Row],[Ilość rowerów]]*$Q$6 + Tabela2[[#This Row],[Czy dokupuje]]*800, Tabela2[[#This Row],[Czy dokupuje]]*800)</f>
        <v>0</v>
      </c>
      <c r="H82">
        <f>SUM($F$2:F82) -SUM($G$2:G82)</f>
        <v>-6140</v>
      </c>
      <c r="I82">
        <f>SUM($F$2:F82)</f>
        <v>3660</v>
      </c>
      <c r="J82">
        <f>SUM($G$2:G82)</f>
        <v>9800</v>
      </c>
      <c r="K82">
        <f>IF(MONTH(Tabela2[[#This Row],[Data]]) &lt;&gt; MONTH(A83), 1,0)</f>
        <v>0</v>
      </c>
      <c r="L82" t="str">
        <f>IF(Tabela2[[#This Row],[Czy ostatni dzień]]=1, SUM($F$2:F82) - SUM($G$2:G82) - SUM($L$2:L81), "")</f>
        <v/>
      </c>
      <c r="M82">
        <f>IF(AND(Tabela2[[#This Row],[Czy ostatni dzień]]=1, H81 &gt;= 2400), 3, 0)</f>
        <v>0</v>
      </c>
    </row>
    <row r="83" spans="1:13" x14ac:dyDescent="0.25">
      <c r="A83" s="2">
        <v>45008</v>
      </c>
      <c r="B83" t="s">
        <v>5</v>
      </c>
      <c r="C83">
        <f>WEEKDAY(Tabela2[[#This Row],[Data]],2)</f>
        <v>4</v>
      </c>
      <c r="D83">
        <f t="shared" si="1"/>
        <v>10</v>
      </c>
      <c r="E8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83">
        <f>Tabela2[[#This Row],[Ilośc wypożyczonych]]*$Q$5</f>
        <v>150</v>
      </c>
      <c r="G83">
        <f>IF(Tabela2[[#This Row],[Dzień]]=7, Tabela2[[#This Row],[Ilość rowerów]]*$Q$6 + Tabela2[[#This Row],[Czy dokupuje]]*800, Tabela2[[#This Row],[Czy dokupuje]]*800)</f>
        <v>0</v>
      </c>
      <c r="H83">
        <f>SUM($F$2:F83) -SUM($G$2:G83)</f>
        <v>-5990</v>
      </c>
      <c r="I83">
        <f>SUM($F$2:F83)</f>
        <v>3810</v>
      </c>
      <c r="J83">
        <f>SUM($G$2:G83)</f>
        <v>9800</v>
      </c>
      <c r="K83">
        <f>IF(MONTH(Tabela2[[#This Row],[Data]]) &lt;&gt; MONTH(A84), 1,0)</f>
        <v>0</v>
      </c>
      <c r="L83" t="str">
        <f>IF(Tabela2[[#This Row],[Czy ostatni dzień]]=1, SUM($F$2:F83) - SUM($G$2:G83) - SUM($L$2:L82), "")</f>
        <v/>
      </c>
      <c r="M83">
        <f>IF(AND(Tabela2[[#This Row],[Czy ostatni dzień]]=1, H82 &gt;= 2400), 3, 0)</f>
        <v>0</v>
      </c>
    </row>
    <row r="84" spans="1:13" x14ac:dyDescent="0.25">
      <c r="A84" s="2">
        <v>45009</v>
      </c>
      <c r="B84" t="s">
        <v>5</v>
      </c>
      <c r="C84">
        <f>WEEKDAY(Tabela2[[#This Row],[Data]],2)</f>
        <v>5</v>
      </c>
      <c r="D84">
        <f t="shared" si="1"/>
        <v>10</v>
      </c>
      <c r="E8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84">
        <f>Tabela2[[#This Row],[Ilośc wypożyczonych]]*$Q$5</f>
        <v>150</v>
      </c>
      <c r="G84">
        <f>IF(Tabela2[[#This Row],[Dzień]]=7, Tabela2[[#This Row],[Ilość rowerów]]*$Q$6 + Tabela2[[#This Row],[Czy dokupuje]]*800, Tabela2[[#This Row],[Czy dokupuje]]*800)</f>
        <v>0</v>
      </c>
      <c r="H84">
        <f>SUM($F$2:F84) -SUM($G$2:G84)</f>
        <v>-5840</v>
      </c>
      <c r="I84">
        <f>SUM($F$2:F84)</f>
        <v>3960</v>
      </c>
      <c r="J84">
        <f>SUM($G$2:G84)</f>
        <v>9800</v>
      </c>
      <c r="K84">
        <f>IF(MONTH(Tabela2[[#This Row],[Data]]) &lt;&gt; MONTH(A85), 1,0)</f>
        <v>0</v>
      </c>
      <c r="L84" t="str">
        <f>IF(Tabela2[[#This Row],[Czy ostatni dzień]]=1, SUM($F$2:F84) - SUM($G$2:G84) - SUM($L$2:L83), "")</f>
        <v/>
      </c>
      <c r="M84">
        <f>IF(AND(Tabela2[[#This Row],[Czy ostatni dzień]]=1, H83 &gt;= 2400), 3, 0)</f>
        <v>0</v>
      </c>
    </row>
    <row r="85" spans="1:13" x14ac:dyDescent="0.25">
      <c r="A85" s="2">
        <v>45010</v>
      </c>
      <c r="B85" t="s">
        <v>5</v>
      </c>
      <c r="C85">
        <f>WEEKDAY(Tabela2[[#This Row],[Data]],2)</f>
        <v>6</v>
      </c>
      <c r="D85">
        <f t="shared" si="1"/>
        <v>10</v>
      </c>
      <c r="E8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85">
        <f>Tabela2[[#This Row],[Ilośc wypożyczonych]]*$Q$5</f>
        <v>0</v>
      </c>
      <c r="G85">
        <f>IF(Tabela2[[#This Row],[Dzień]]=7, Tabela2[[#This Row],[Ilość rowerów]]*$Q$6 + Tabela2[[#This Row],[Czy dokupuje]]*800, Tabela2[[#This Row],[Czy dokupuje]]*800)</f>
        <v>0</v>
      </c>
      <c r="H85">
        <f>SUM($F$2:F85) -SUM($G$2:G85)</f>
        <v>-5840</v>
      </c>
      <c r="I85">
        <f>SUM($F$2:F85)</f>
        <v>3960</v>
      </c>
      <c r="J85">
        <f>SUM($G$2:G85)</f>
        <v>9800</v>
      </c>
      <c r="K85">
        <f>IF(MONTH(Tabela2[[#This Row],[Data]]) &lt;&gt; MONTH(A86), 1,0)</f>
        <v>0</v>
      </c>
      <c r="L85" t="str">
        <f>IF(Tabela2[[#This Row],[Czy ostatni dzień]]=1, SUM($F$2:F85) - SUM($G$2:G85) - SUM($L$2:L84), "")</f>
        <v/>
      </c>
      <c r="M85">
        <f>IF(AND(Tabela2[[#This Row],[Czy ostatni dzień]]=1, H84 &gt;= 2400), 3, 0)</f>
        <v>0</v>
      </c>
    </row>
    <row r="86" spans="1:13" x14ac:dyDescent="0.25">
      <c r="A86" s="2">
        <v>45011</v>
      </c>
      <c r="B86" t="s">
        <v>5</v>
      </c>
      <c r="C86">
        <f>WEEKDAY(Tabela2[[#This Row],[Data]],2)</f>
        <v>7</v>
      </c>
      <c r="D86">
        <f t="shared" si="1"/>
        <v>10</v>
      </c>
      <c r="E8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86">
        <f>Tabela2[[#This Row],[Ilośc wypożyczonych]]*$Q$5</f>
        <v>0</v>
      </c>
      <c r="G86">
        <f>IF(Tabela2[[#This Row],[Dzień]]=7, Tabela2[[#This Row],[Ilość rowerów]]*$Q$6 + Tabela2[[#This Row],[Czy dokupuje]]*800, Tabela2[[#This Row],[Czy dokupuje]]*800)</f>
        <v>150</v>
      </c>
      <c r="H86">
        <f>SUM($F$2:F86) -SUM($G$2:G86)</f>
        <v>-5990</v>
      </c>
      <c r="I86">
        <f>SUM($F$2:F86)</f>
        <v>3960</v>
      </c>
      <c r="J86">
        <f>SUM($G$2:G86)</f>
        <v>9950</v>
      </c>
      <c r="K86">
        <f>IF(MONTH(Tabela2[[#This Row],[Data]]) &lt;&gt; MONTH(A87), 1,0)</f>
        <v>0</v>
      </c>
      <c r="L86" t="str">
        <f>IF(Tabela2[[#This Row],[Czy ostatni dzień]]=1, SUM($F$2:F86) - SUM($G$2:G86) - SUM($L$2:L85), "")</f>
        <v/>
      </c>
      <c r="M86">
        <f>IF(AND(Tabela2[[#This Row],[Czy ostatni dzień]]=1, H85 &gt;= 2400), 3, 0)</f>
        <v>0</v>
      </c>
    </row>
    <row r="87" spans="1:13" x14ac:dyDescent="0.25">
      <c r="A87" s="2">
        <v>45012</v>
      </c>
      <c r="B87" t="s">
        <v>5</v>
      </c>
      <c r="C87">
        <f>WEEKDAY(Tabela2[[#This Row],[Data]],2)</f>
        <v>1</v>
      </c>
      <c r="D87">
        <f t="shared" si="1"/>
        <v>10</v>
      </c>
      <c r="E8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87">
        <f>Tabela2[[#This Row],[Ilośc wypożyczonych]]*$Q$5</f>
        <v>150</v>
      </c>
      <c r="G87">
        <f>IF(Tabela2[[#This Row],[Dzień]]=7, Tabela2[[#This Row],[Ilość rowerów]]*$Q$6 + Tabela2[[#This Row],[Czy dokupuje]]*800, Tabela2[[#This Row],[Czy dokupuje]]*800)</f>
        <v>0</v>
      </c>
      <c r="H87">
        <f>SUM($F$2:F87) -SUM($G$2:G87)</f>
        <v>-5840</v>
      </c>
      <c r="I87">
        <f>SUM($F$2:F87)</f>
        <v>4110</v>
      </c>
      <c r="J87">
        <f>SUM($G$2:G87)</f>
        <v>9950</v>
      </c>
      <c r="K87">
        <f>IF(MONTH(Tabela2[[#This Row],[Data]]) &lt;&gt; MONTH(A88), 1,0)</f>
        <v>0</v>
      </c>
      <c r="L87" t="str">
        <f>IF(Tabela2[[#This Row],[Czy ostatni dzień]]=1, SUM($F$2:F87) - SUM($G$2:G87) - SUM($L$2:L86), "")</f>
        <v/>
      </c>
      <c r="M87">
        <f>IF(AND(Tabela2[[#This Row],[Czy ostatni dzień]]=1, H86 &gt;= 2400), 3, 0)</f>
        <v>0</v>
      </c>
    </row>
    <row r="88" spans="1:13" x14ac:dyDescent="0.25">
      <c r="A88" s="2">
        <v>45013</v>
      </c>
      <c r="B88" t="s">
        <v>5</v>
      </c>
      <c r="C88">
        <f>WEEKDAY(Tabela2[[#This Row],[Data]],2)</f>
        <v>2</v>
      </c>
      <c r="D88">
        <f t="shared" si="1"/>
        <v>10</v>
      </c>
      <c r="E8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88">
        <f>Tabela2[[#This Row],[Ilośc wypożyczonych]]*$Q$5</f>
        <v>150</v>
      </c>
      <c r="G88">
        <f>IF(Tabela2[[#This Row],[Dzień]]=7, Tabela2[[#This Row],[Ilość rowerów]]*$Q$6 + Tabela2[[#This Row],[Czy dokupuje]]*800, Tabela2[[#This Row],[Czy dokupuje]]*800)</f>
        <v>0</v>
      </c>
      <c r="H88">
        <f>SUM($F$2:F88) -SUM($G$2:G88)</f>
        <v>-5690</v>
      </c>
      <c r="I88">
        <f>SUM($F$2:F88)</f>
        <v>4260</v>
      </c>
      <c r="J88">
        <f>SUM($G$2:G88)</f>
        <v>9950</v>
      </c>
      <c r="K88">
        <f>IF(MONTH(Tabela2[[#This Row],[Data]]) &lt;&gt; MONTH(A89), 1,0)</f>
        <v>0</v>
      </c>
      <c r="L88" t="str">
        <f>IF(Tabela2[[#This Row],[Czy ostatni dzień]]=1, SUM($F$2:F88) - SUM($G$2:G88) - SUM($L$2:L87), "")</f>
        <v/>
      </c>
      <c r="M88">
        <f>IF(AND(Tabela2[[#This Row],[Czy ostatni dzień]]=1, H87 &gt;= 2400), 3, 0)</f>
        <v>0</v>
      </c>
    </row>
    <row r="89" spans="1:13" x14ac:dyDescent="0.25">
      <c r="A89" s="2">
        <v>45014</v>
      </c>
      <c r="B89" t="s">
        <v>5</v>
      </c>
      <c r="C89">
        <f>WEEKDAY(Tabela2[[#This Row],[Data]],2)</f>
        <v>3</v>
      </c>
      <c r="D89">
        <f t="shared" si="1"/>
        <v>10</v>
      </c>
      <c r="E8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89">
        <f>Tabela2[[#This Row],[Ilośc wypożyczonych]]*$Q$5</f>
        <v>150</v>
      </c>
      <c r="G89">
        <f>IF(Tabela2[[#This Row],[Dzień]]=7, Tabela2[[#This Row],[Ilość rowerów]]*$Q$6 + Tabela2[[#This Row],[Czy dokupuje]]*800, Tabela2[[#This Row],[Czy dokupuje]]*800)</f>
        <v>0</v>
      </c>
      <c r="H89">
        <f>SUM($F$2:F89) -SUM($G$2:G89)</f>
        <v>-5540</v>
      </c>
      <c r="I89">
        <f>SUM($F$2:F89)</f>
        <v>4410</v>
      </c>
      <c r="J89">
        <f>SUM($G$2:G89)</f>
        <v>9950</v>
      </c>
      <c r="K89">
        <f>IF(MONTH(Tabela2[[#This Row],[Data]]) &lt;&gt; MONTH(A90), 1,0)</f>
        <v>0</v>
      </c>
      <c r="L89" t="str">
        <f>IF(Tabela2[[#This Row],[Czy ostatni dzień]]=1, SUM($F$2:F89) - SUM($G$2:G89) - SUM($L$2:L88), "")</f>
        <v/>
      </c>
      <c r="M89">
        <f>IF(AND(Tabela2[[#This Row],[Czy ostatni dzień]]=1, H88 &gt;= 2400), 3, 0)</f>
        <v>0</v>
      </c>
    </row>
    <row r="90" spans="1:13" x14ac:dyDescent="0.25">
      <c r="A90" s="2">
        <v>45015</v>
      </c>
      <c r="B90" t="s">
        <v>5</v>
      </c>
      <c r="C90">
        <f>WEEKDAY(Tabela2[[#This Row],[Data]],2)</f>
        <v>4</v>
      </c>
      <c r="D90">
        <f t="shared" si="1"/>
        <v>10</v>
      </c>
      <c r="E9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90">
        <f>Tabela2[[#This Row],[Ilośc wypożyczonych]]*$Q$5</f>
        <v>150</v>
      </c>
      <c r="G90">
        <f>IF(Tabela2[[#This Row],[Dzień]]=7, Tabela2[[#This Row],[Ilość rowerów]]*$Q$6 + Tabela2[[#This Row],[Czy dokupuje]]*800, Tabela2[[#This Row],[Czy dokupuje]]*800)</f>
        <v>0</v>
      </c>
      <c r="H90">
        <f>SUM($F$2:F90) -SUM($G$2:G90)</f>
        <v>-5390</v>
      </c>
      <c r="I90">
        <f>SUM($F$2:F90)</f>
        <v>4560</v>
      </c>
      <c r="J90">
        <f>SUM($G$2:G90)</f>
        <v>9950</v>
      </c>
      <c r="K90">
        <f>IF(MONTH(Tabela2[[#This Row],[Data]]) &lt;&gt; MONTH(A91), 1,0)</f>
        <v>0</v>
      </c>
      <c r="L90" t="str">
        <f>IF(Tabela2[[#This Row],[Czy ostatni dzień]]=1, SUM($F$2:F90) - SUM($G$2:G90) - SUM($L$2:L89), "")</f>
        <v/>
      </c>
      <c r="M90">
        <f>IF(AND(Tabela2[[#This Row],[Czy ostatni dzień]]=1, H89 &gt;= 2400), 3, 0)</f>
        <v>0</v>
      </c>
    </row>
    <row r="91" spans="1:13" x14ac:dyDescent="0.25">
      <c r="A91" s="2">
        <v>45016</v>
      </c>
      <c r="B91" t="s">
        <v>5</v>
      </c>
      <c r="C91">
        <f>WEEKDAY(Tabela2[[#This Row],[Data]],2)</f>
        <v>5</v>
      </c>
      <c r="D91">
        <f t="shared" si="1"/>
        <v>10</v>
      </c>
      <c r="E9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91">
        <f>Tabela2[[#This Row],[Ilośc wypożyczonych]]*$Q$5</f>
        <v>150</v>
      </c>
      <c r="G91">
        <f>IF(Tabela2[[#This Row],[Dzień]]=7, Tabela2[[#This Row],[Ilość rowerów]]*$Q$6 + Tabela2[[#This Row],[Czy dokupuje]]*800, Tabela2[[#This Row],[Czy dokupuje]]*800)</f>
        <v>0</v>
      </c>
      <c r="H91">
        <f>SUM($F$2:F91) -SUM($G$2:G91)</f>
        <v>-5240</v>
      </c>
      <c r="I91">
        <f>SUM($F$2:F91)</f>
        <v>4710</v>
      </c>
      <c r="J91">
        <f>SUM($G$2:G91)</f>
        <v>9950</v>
      </c>
      <c r="K91">
        <f>IF(MONTH(Tabela2[[#This Row],[Data]]) &lt;&gt; MONTH(A92), 1,0)</f>
        <v>1</v>
      </c>
      <c r="L91">
        <f>IF(Tabela2[[#This Row],[Czy ostatni dzień]]=1, SUM($F$2:F91) - SUM($G$2:G91) - SUM($L$2:L90), "")</f>
        <v>1590</v>
      </c>
      <c r="M91">
        <f>IF(AND(Tabela2[[#This Row],[Czy ostatni dzień]]=1, H90 &gt;= 2400), 3, 0)</f>
        <v>0</v>
      </c>
    </row>
    <row r="92" spans="1:13" x14ac:dyDescent="0.25">
      <c r="A92" s="2">
        <v>45017</v>
      </c>
      <c r="B92" t="s">
        <v>5</v>
      </c>
      <c r="C92">
        <f>WEEKDAY(Tabela2[[#This Row],[Data]],2)</f>
        <v>6</v>
      </c>
      <c r="D92">
        <f t="shared" si="1"/>
        <v>10</v>
      </c>
      <c r="E9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92">
        <f>Tabela2[[#This Row],[Ilośc wypożyczonych]]*$Q$5</f>
        <v>0</v>
      </c>
      <c r="G92">
        <f>IF(Tabela2[[#This Row],[Dzień]]=7, Tabela2[[#This Row],[Ilość rowerów]]*$Q$6 + Tabela2[[#This Row],[Czy dokupuje]]*800, Tabela2[[#This Row],[Czy dokupuje]]*800)</f>
        <v>0</v>
      </c>
      <c r="H92">
        <f>SUM($F$2:F92) -SUM($G$2:G92)</f>
        <v>-5240</v>
      </c>
      <c r="I92">
        <f>SUM($F$2:F92)</f>
        <v>4710</v>
      </c>
      <c r="J92">
        <f>SUM($G$2:G92)</f>
        <v>9950</v>
      </c>
      <c r="K92">
        <f>IF(MONTH(Tabela2[[#This Row],[Data]]) &lt;&gt; MONTH(A93), 1,0)</f>
        <v>0</v>
      </c>
      <c r="L92" t="str">
        <f>IF(Tabela2[[#This Row],[Czy ostatni dzień]]=1, SUM($F$2:F92) - SUM($G$2:G92) - SUM($L$2:L91), "")</f>
        <v/>
      </c>
      <c r="M92">
        <f>IF(AND(Tabela2[[#This Row],[Czy ostatni dzień]]=1, H91 &gt;= 2400), 3, 0)</f>
        <v>0</v>
      </c>
    </row>
    <row r="93" spans="1:13" x14ac:dyDescent="0.25">
      <c r="A93" s="2">
        <v>45018</v>
      </c>
      <c r="B93" t="s">
        <v>5</v>
      </c>
      <c r="C93">
        <f>WEEKDAY(Tabela2[[#This Row],[Data]],2)</f>
        <v>7</v>
      </c>
      <c r="D93">
        <f t="shared" si="1"/>
        <v>10</v>
      </c>
      <c r="E9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93">
        <f>Tabela2[[#This Row],[Ilośc wypożyczonych]]*$Q$5</f>
        <v>0</v>
      </c>
      <c r="G93">
        <f>IF(Tabela2[[#This Row],[Dzień]]=7, Tabela2[[#This Row],[Ilość rowerów]]*$Q$6 + Tabela2[[#This Row],[Czy dokupuje]]*800, Tabela2[[#This Row],[Czy dokupuje]]*800)</f>
        <v>150</v>
      </c>
      <c r="H93">
        <f>SUM($F$2:F93) -SUM($G$2:G93)</f>
        <v>-5390</v>
      </c>
      <c r="I93">
        <f>SUM($F$2:F93)</f>
        <v>4710</v>
      </c>
      <c r="J93">
        <f>SUM($G$2:G93)</f>
        <v>10100</v>
      </c>
      <c r="K93">
        <f>IF(MONTH(Tabela2[[#This Row],[Data]]) &lt;&gt; MONTH(A94), 1,0)</f>
        <v>0</v>
      </c>
      <c r="L93" t="str">
        <f>IF(Tabela2[[#This Row],[Czy ostatni dzień]]=1, SUM($F$2:F93) - SUM($G$2:G93) - SUM($L$2:L92), "")</f>
        <v/>
      </c>
      <c r="M93">
        <f>IF(AND(Tabela2[[#This Row],[Czy ostatni dzień]]=1, H92 &gt;= 2400), 3, 0)</f>
        <v>0</v>
      </c>
    </row>
    <row r="94" spans="1:13" x14ac:dyDescent="0.25">
      <c r="A94" s="2">
        <v>45019</v>
      </c>
      <c r="B94" t="s">
        <v>5</v>
      </c>
      <c r="C94">
        <f>WEEKDAY(Tabela2[[#This Row],[Data]],2)</f>
        <v>1</v>
      </c>
      <c r="D94">
        <f t="shared" si="1"/>
        <v>10</v>
      </c>
      <c r="E9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94">
        <f>Tabela2[[#This Row],[Ilośc wypożyczonych]]*$Q$5</f>
        <v>150</v>
      </c>
      <c r="G94">
        <f>IF(Tabela2[[#This Row],[Dzień]]=7, Tabela2[[#This Row],[Ilość rowerów]]*$Q$6 + Tabela2[[#This Row],[Czy dokupuje]]*800, Tabela2[[#This Row],[Czy dokupuje]]*800)</f>
        <v>0</v>
      </c>
      <c r="H94">
        <f>SUM($F$2:F94) -SUM($G$2:G94)</f>
        <v>-5240</v>
      </c>
      <c r="I94">
        <f>SUM($F$2:F94)</f>
        <v>4860</v>
      </c>
      <c r="J94">
        <f>SUM($G$2:G94)</f>
        <v>10100</v>
      </c>
      <c r="K94">
        <f>IF(MONTH(Tabela2[[#This Row],[Data]]) &lt;&gt; MONTH(A95), 1,0)</f>
        <v>0</v>
      </c>
      <c r="L94" t="str">
        <f>IF(Tabela2[[#This Row],[Czy ostatni dzień]]=1, SUM($F$2:F94) - SUM($G$2:G94) - SUM($L$2:L93), "")</f>
        <v/>
      </c>
      <c r="M94">
        <f>IF(AND(Tabela2[[#This Row],[Czy ostatni dzień]]=1, H93 &gt;= 2400), 3, 0)</f>
        <v>0</v>
      </c>
    </row>
    <row r="95" spans="1:13" x14ac:dyDescent="0.25">
      <c r="A95" s="2">
        <v>45020</v>
      </c>
      <c r="B95" t="s">
        <v>5</v>
      </c>
      <c r="C95">
        <f>WEEKDAY(Tabela2[[#This Row],[Data]],2)</f>
        <v>2</v>
      </c>
      <c r="D95">
        <f t="shared" si="1"/>
        <v>10</v>
      </c>
      <c r="E9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95">
        <f>Tabela2[[#This Row],[Ilośc wypożyczonych]]*$Q$5</f>
        <v>150</v>
      </c>
      <c r="G95">
        <f>IF(Tabela2[[#This Row],[Dzień]]=7, Tabela2[[#This Row],[Ilość rowerów]]*$Q$6 + Tabela2[[#This Row],[Czy dokupuje]]*800, Tabela2[[#This Row],[Czy dokupuje]]*800)</f>
        <v>0</v>
      </c>
      <c r="H95">
        <f>SUM($F$2:F95) -SUM($G$2:G95)</f>
        <v>-5090</v>
      </c>
      <c r="I95">
        <f>SUM($F$2:F95)</f>
        <v>5010</v>
      </c>
      <c r="J95">
        <f>SUM($G$2:G95)</f>
        <v>10100</v>
      </c>
      <c r="K95">
        <f>IF(MONTH(Tabela2[[#This Row],[Data]]) &lt;&gt; MONTH(A96), 1,0)</f>
        <v>0</v>
      </c>
      <c r="L95" t="str">
        <f>IF(Tabela2[[#This Row],[Czy ostatni dzień]]=1, SUM($F$2:F95) - SUM($G$2:G95) - SUM($L$2:L94), "")</f>
        <v/>
      </c>
      <c r="M95">
        <f>IF(AND(Tabela2[[#This Row],[Czy ostatni dzień]]=1, H94 &gt;= 2400), 3, 0)</f>
        <v>0</v>
      </c>
    </row>
    <row r="96" spans="1:13" x14ac:dyDescent="0.25">
      <c r="A96" s="2">
        <v>45021</v>
      </c>
      <c r="B96" t="s">
        <v>5</v>
      </c>
      <c r="C96">
        <f>WEEKDAY(Tabela2[[#This Row],[Data]],2)</f>
        <v>3</v>
      </c>
      <c r="D96">
        <f t="shared" si="1"/>
        <v>10</v>
      </c>
      <c r="E9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96">
        <f>Tabela2[[#This Row],[Ilośc wypożyczonych]]*$Q$5</f>
        <v>150</v>
      </c>
      <c r="G96">
        <f>IF(Tabela2[[#This Row],[Dzień]]=7, Tabela2[[#This Row],[Ilość rowerów]]*$Q$6 + Tabela2[[#This Row],[Czy dokupuje]]*800, Tabela2[[#This Row],[Czy dokupuje]]*800)</f>
        <v>0</v>
      </c>
      <c r="H96">
        <f>SUM($F$2:F96) -SUM($G$2:G96)</f>
        <v>-4940</v>
      </c>
      <c r="I96">
        <f>SUM($F$2:F96)</f>
        <v>5160</v>
      </c>
      <c r="J96">
        <f>SUM($G$2:G96)</f>
        <v>10100</v>
      </c>
      <c r="K96">
        <f>IF(MONTH(Tabela2[[#This Row],[Data]]) &lt;&gt; MONTH(A97), 1,0)</f>
        <v>0</v>
      </c>
      <c r="L96" t="str">
        <f>IF(Tabela2[[#This Row],[Czy ostatni dzień]]=1, SUM($F$2:F96) - SUM($G$2:G96) - SUM($L$2:L95), "")</f>
        <v/>
      </c>
      <c r="M96">
        <f>IF(AND(Tabela2[[#This Row],[Czy ostatni dzień]]=1, H95 &gt;= 2400), 3, 0)</f>
        <v>0</v>
      </c>
    </row>
    <row r="97" spans="1:13" x14ac:dyDescent="0.25">
      <c r="A97" s="2">
        <v>45022</v>
      </c>
      <c r="B97" t="s">
        <v>5</v>
      </c>
      <c r="C97">
        <f>WEEKDAY(Tabela2[[#This Row],[Data]],2)</f>
        <v>4</v>
      </c>
      <c r="D97">
        <f t="shared" si="1"/>
        <v>10</v>
      </c>
      <c r="E9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97">
        <f>Tabela2[[#This Row],[Ilośc wypożyczonych]]*$Q$5</f>
        <v>150</v>
      </c>
      <c r="G97">
        <f>IF(Tabela2[[#This Row],[Dzień]]=7, Tabela2[[#This Row],[Ilość rowerów]]*$Q$6 + Tabela2[[#This Row],[Czy dokupuje]]*800, Tabela2[[#This Row],[Czy dokupuje]]*800)</f>
        <v>0</v>
      </c>
      <c r="H97">
        <f>SUM($F$2:F97) -SUM($G$2:G97)</f>
        <v>-4790</v>
      </c>
      <c r="I97">
        <f>SUM($F$2:F97)</f>
        <v>5310</v>
      </c>
      <c r="J97">
        <f>SUM($G$2:G97)</f>
        <v>10100</v>
      </c>
      <c r="K97">
        <f>IF(MONTH(Tabela2[[#This Row],[Data]]) &lt;&gt; MONTH(A98), 1,0)</f>
        <v>0</v>
      </c>
      <c r="L97" t="str">
        <f>IF(Tabela2[[#This Row],[Czy ostatni dzień]]=1, SUM($F$2:F97) - SUM($G$2:G97) - SUM($L$2:L96), "")</f>
        <v/>
      </c>
      <c r="M97">
        <f>IF(AND(Tabela2[[#This Row],[Czy ostatni dzień]]=1, H96 &gt;= 2400), 3, 0)</f>
        <v>0</v>
      </c>
    </row>
    <row r="98" spans="1:13" x14ac:dyDescent="0.25">
      <c r="A98" s="2">
        <v>45023</v>
      </c>
      <c r="B98" t="s">
        <v>5</v>
      </c>
      <c r="C98">
        <f>WEEKDAY(Tabela2[[#This Row],[Data]],2)</f>
        <v>5</v>
      </c>
      <c r="D98">
        <f t="shared" si="1"/>
        <v>10</v>
      </c>
      <c r="E9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98">
        <f>Tabela2[[#This Row],[Ilośc wypożyczonych]]*$Q$5</f>
        <v>150</v>
      </c>
      <c r="G98">
        <f>IF(Tabela2[[#This Row],[Dzień]]=7, Tabela2[[#This Row],[Ilość rowerów]]*$Q$6 + Tabela2[[#This Row],[Czy dokupuje]]*800, Tabela2[[#This Row],[Czy dokupuje]]*800)</f>
        <v>0</v>
      </c>
      <c r="H98">
        <f>SUM($F$2:F98) -SUM($G$2:G98)</f>
        <v>-4640</v>
      </c>
      <c r="I98">
        <f>SUM($F$2:F98)</f>
        <v>5460</v>
      </c>
      <c r="J98">
        <f>SUM($G$2:G98)</f>
        <v>10100</v>
      </c>
      <c r="K98">
        <f>IF(MONTH(Tabela2[[#This Row],[Data]]) &lt;&gt; MONTH(A99), 1,0)</f>
        <v>0</v>
      </c>
      <c r="L98" t="str">
        <f>IF(Tabela2[[#This Row],[Czy ostatni dzień]]=1, SUM($F$2:F98) - SUM($G$2:G98) - SUM($L$2:L97), "")</f>
        <v/>
      </c>
      <c r="M98">
        <f>IF(AND(Tabela2[[#This Row],[Czy ostatni dzień]]=1, H97 &gt;= 2400), 3, 0)</f>
        <v>0</v>
      </c>
    </row>
    <row r="99" spans="1:13" x14ac:dyDescent="0.25">
      <c r="A99" s="2">
        <v>45024</v>
      </c>
      <c r="B99" t="s">
        <v>5</v>
      </c>
      <c r="C99">
        <f>WEEKDAY(Tabela2[[#This Row],[Data]],2)</f>
        <v>6</v>
      </c>
      <c r="D99">
        <f t="shared" si="1"/>
        <v>10</v>
      </c>
      <c r="E9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99">
        <f>Tabela2[[#This Row],[Ilośc wypożyczonych]]*$Q$5</f>
        <v>0</v>
      </c>
      <c r="G99">
        <f>IF(Tabela2[[#This Row],[Dzień]]=7, Tabela2[[#This Row],[Ilość rowerów]]*$Q$6 + Tabela2[[#This Row],[Czy dokupuje]]*800, Tabela2[[#This Row],[Czy dokupuje]]*800)</f>
        <v>0</v>
      </c>
      <c r="H99">
        <f>SUM($F$2:F99) -SUM($G$2:G99)</f>
        <v>-4640</v>
      </c>
      <c r="I99">
        <f>SUM($F$2:F99)</f>
        <v>5460</v>
      </c>
      <c r="J99">
        <f>SUM($G$2:G99)</f>
        <v>10100</v>
      </c>
      <c r="K99">
        <f>IF(MONTH(Tabela2[[#This Row],[Data]]) &lt;&gt; MONTH(A100), 1,0)</f>
        <v>0</v>
      </c>
      <c r="L99" t="str">
        <f>IF(Tabela2[[#This Row],[Czy ostatni dzień]]=1, SUM($F$2:F99) - SUM($G$2:G99) - SUM($L$2:L98), "")</f>
        <v/>
      </c>
      <c r="M99">
        <f>IF(AND(Tabela2[[#This Row],[Czy ostatni dzień]]=1, H98 &gt;= 2400), 3, 0)</f>
        <v>0</v>
      </c>
    </row>
    <row r="100" spans="1:13" x14ac:dyDescent="0.25">
      <c r="A100" s="2">
        <v>45025</v>
      </c>
      <c r="B100" t="s">
        <v>5</v>
      </c>
      <c r="C100">
        <f>WEEKDAY(Tabela2[[#This Row],[Data]],2)</f>
        <v>7</v>
      </c>
      <c r="D100">
        <f t="shared" si="1"/>
        <v>10</v>
      </c>
      <c r="E10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00">
        <f>Tabela2[[#This Row],[Ilośc wypożyczonych]]*$Q$5</f>
        <v>0</v>
      </c>
      <c r="G100">
        <f>IF(Tabela2[[#This Row],[Dzień]]=7, Tabela2[[#This Row],[Ilość rowerów]]*$Q$6 + Tabela2[[#This Row],[Czy dokupuje]]*800, Tabela2[[#This Row],[Czy dokupuje]]*800)</f>
        <v>150</v>
      </c>
      <c r="H100">
        <f>SUM($F$2:F100) -SUM($G$2:G100)</f>
        <v>-4790</v>
      </c>
      <c r="I100">
        <f>SUM($F$2:F100)</f>
        <v>5460</v>
      </c>
      <c r="J100">
        <f>SUM($G$2:G100)</f>
        <v>10250</v>
      </c>
      <c r="K100">
        <f>IF(MONTH(Tabela2[[#This Row],[Data]]) &lt;&gt; MONTH(A101), 1,0)</f>
        <v>0</v>
      </c>
      <c r="L100" t="str">
        <f>IF(Tabela2[[#This Row],[Czy ostatni dzień]]=1, SUM($F$2:F100) - SUM($G$2:G100) - SUM($L$2:L99), "")</f>
        <v/>
      </c>
      <c r="M100">
        <f>IF(AND(Tabela2[[#This Row],[Czy ostatni dzień]]=1, H99 &gt;= 2400), 3, 0)</f>
        <v>0</v>
      </c>
    </row>
    <row r="101" spans="1:13" x14ac:dyDescent="0.25">
      <c r="A101" s="2">
        <v>45026</v>
      </c>
      <c r="B101" t="s">
        <v>5</v>
      </c>
      <c r="C101">
        <f>WEEKDAY(Tabela2[[#This Row],[Data]],2)</f>
        <v>1</v>
      </c>
      <c r="D101">
        <f t="shared" si="1"/>
        <v>10</v>
      </c>
      <c r="E10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01">
        <f>Tabela2[[#This Row],[Ilośc wypożyczonych]]*$Q$5</f>
        <v>150</v>
      </c>
      <c r="G101">
        <f>IF(Tabela2[[#This Row],[Dzień]]=7, Tabela2[[#This Row],[Ilość rowerów]]*$Q$6 + Tabela2[[#This Row],[Czy dokupuje]]*800, Tabela2[[#This Row],[Czy dokupuje]]*800)</f>
        <v>0</v>
      </c>
      <c r="H101">
        <f>SUM($F$2:F101) -SUM($G$2:G101)</f>
        <v>-4640</v>
      </c>
      <c r="I101">
        <f>SUM($F$2:F101)</f>
        <v>5610</v>
      </c>
      <c r="J101">
        <f>SUM($G$2:G101)</f>
        <v>10250</v>
      </c>
      <c r="K101">
        <f>IF(MONTH(Tabela2[[#This Row],[Data]]) &lt;&gt; MONTH(A102), 1,0)</f>
        <v>0</v>
      </c>
      <c r="L101" t="str">
        <f>IF(Tabela2[[#This Row],[Czy ostatni dzień]]=1, SUM($F$2:F101) - SUM($G$2:G101) - SUM($L$2:L100), "")</f>
        <v/>
      </c>
      <c r="M101">
        <f>IF(AND(Tabela2[[#This Row],[Czy ostatni dzień]]=1, H100 &gt;= 2400), 3, 0)</f>
        <v>0</v>
      </c>
    </row>
    <row r="102" spans="1:13" x14ac:dyDescent="0.25">
      <c r="A102" s="2">
        <v>45027</v>
      </c>
      <c r="B102" t="s">
        <v>5</v>
      </c>
      <c r="C102">
        <f>WEEKDAY(Tabela2[[#This Row],[Data]],2)</f>
        <v>2</v>
      </c>
      <c r="D102">
        <f t="shared" si="1"/>
        <v>10</v>
      </c>
      <c r="E10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02">
        <f>Tabela2[[#This Row],[Ilośc wypożyczonych]]*$Q$5</f>
        <v>150</v>
      </c>
      <c r="G102">
        <f>IF(Tabela2[[#This Row],[Dzień]]=7, Tabela2[[#This Row],[Ilość rowerów]]*$Q$6 + Tabela2[[#This Row],[Czy dokupuje]]*800, Tabela2[[#This Row],[Czy dokupuje]]*800)</f>
        <v>0</v>
      </c>
      <c r="H102">
        <f>SUM($F$2:F102) -SUM($G$2:G102)</f>
        <v>-4490</v>
      </c>
      <c r="I102">
        <f>SUM($F$2:F102)</f>
        <v>5760</v>
      </c>
      <c r="J102">
        <f>SUM($G$2:G102)</f>
        <v>10250</v>
      </c>
      <c r="K102">
        <f>IF(MONTH(Tabela2[[#This Row],[Data]]) &lt;&gt; MONTH(A103), 1,0)</f>
        <v>0</v>
      </c>
      <c r="L102" t="str">
        <f>IF(Tabela2[[#This Row],[Czy ostatni dzień]]=1, SUM($F$2:F102) - SUM($G$2:G102) - SUM($L$2:L101), "")</f>
        <v/>
      </c>
      <c r="M102">
        <f>IF(AND(Tabela2[[#This Row],[Czy ostatni dzień]]=1, H101 &gt;= 2400), 3, 0)</f>
        <v>0</v>
      </c>
    </row>
    <row r="103" spans="1:13" x14ac:dyDescent="0.25">
      <c r="A103" s="2">
        <v>45028</v>
      </c>
      <c r="B103" t="s">
        <v>5</v>
      </c>
      <c r="C103">
        <f>WEEKDAY(Tabela2[[#This Row],[Data]],2)</f>
        <v>3</v>
      </c>
      <c r="D103">
        <f t="shared" si="1"/>
        <v>10</v>
      </c>
      <c r="E10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03">
        <f>Tabela2[[#This Row],[Ilośc wypożyczonych]]*$Q$5</f>
        <v>150</v>
      </c>
      <c r="G103">
        <f>IF(Tabela2[[#This Row],[Dzień]]=7, Tabela2[[#This Row],[Ilość rowerów]]*$Q$6 + Tabela2[[#This Row],[Czy dokupuje]]*800, Tabela2[[#This Row],[Czy dokupuje]]*800)</f>
        <v>0</v>
      </c>
      <c r="H103">
        <f>SUM($F$2:F103) -SUM($G$2:G103)</f>
        <v>-4340</v>
      </c>
      <c r="I103">
        <f>SUM($F$2:F103)</f>
        <v>5910</v>
      </c>
      <c r="J103">
        <f>SUM($G$2:G103)</f>
        <v>10250</v>
      </c>
      <c r="K103">
        <f>IF(MONTH(Tabela2[[#This Row],[Data]]) &lt;&gt; MONTH(A104), 1,0)</f>
        <v>0</v>
      </c>
      <c r="L103" t="str">
        <f>IF(Tabela2[[#This Row],[Czy ostatni dzień]]=1, SUM($F$2:F103) - SUM($G$2:G103) - SUM($L$2:L102), "")</f>
        <v/>
      </c>
      <c r="M103">
        <f>IF(AND(Tabela2[[#This Row],[Czy ostatni dzień]]=1, H102 &gt;= 2400), 3, 0)</f>
        <v>0</v>
      </c>
    </row>
    <row r="104" spans="1:13" x14ac:dyDescent="0.25">
      <c r="A104" s="2">
        <v>45029</v>
      </c>
      <c r="B104" t="s">
        <v>5</v>
      </c>
      <c r="C104">
        <f>WEEKDAY(Tabela2[[#This Row],[Data]],2)</f>
        <v>4</v>
      </c>
      <c r="D104">
        <f t="shared" si="1"/>
        <v>10</v>
      </c>
      <c r="E10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04">
        <f>Tabela2[[#This Row],[Ilośc wypożyczonych]]*$Q$5</f>
        <v>150</v>
      </c>
      <c r="G104">
        <f>IF(Tabela2[[#This Row],[Dzień]]=7, Tabela2[[#This Row],[Ilość rowerów]]*$Q$6 + Tabela2[[#This Row],[Czy dokupuje]]*800, Tabela2[[#This Row],[Czy dokupuje]]*800)</f>
        <v>0</v>
      </c>
      <c r="H104">
        <f>SUM($F$2:F104) -SUM($G$2:G104)</f>
        <v>-4190</v>
      </c>
      <c r="I104">
        <f>SUM($F$2:F104)</f>
        <v>6060</v>
      </c>
      <c r="J104">
        <f>SUM($G$2:G104)</f>
        <v>10250</v>
      </c>
      <c r="K104">
        <f>IF(MONTH(Tabela2[[#This Row],[Data]]) &lt;&gt; MONTH(A105), 1,0)</f>
        <v>0</v>
      </c>
      <c r="L104" t="str">
        <f>IF(Tabela2[[#This Row],[Czy ostatni dzień]]=1, SUM($F$2:F104) - SUM($G$2:G104) - SUM($L$2:L103), "")</f>
        <v/>
      </c>
      <c r="M104">
        <f>IF(AND(Tabela2[[#This Row],[Czy ostatni dzień]]=1, H103 &gt;= 2400), 3, 0)</f>
        <v>0</v>
      </c>
    </row>
    <row r="105" spans="1:13" x14ac:dyDescent="0.25">
      <c r="A105" s="2">
        <v>45030</v>
      </c>
      <c r="B105" t="s">
        <v>5</v>
      </c>
      <c r="C105">
        <f>WEEKDAY(Tabela2[[#This Row],[Data]],2)</f>
        <v>5</v>
      </c>
      <c r="D105">
        <f t="shared" si="1"/>
        <v>10</v>
      </c>
      <c r="E10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05">
        <f>Tabela2[[#This Row],[Ilośc wypożyczonych]]*$Q$5</f>
        <v>150</v>
      </c>
      <c r="G105">
        <f>IF(Tabela2[[#This Row],[Dzień]]=7, Tabela2[[#This Row],[Ilość rowerów]]*$Q$6 + Tabela2[[#This Row],[Czy dokupuje]]*800, Tabela2[[#This Row],[Czy dokupuje]]*800)</f>
        <v>0</v>
      </c>
      <c r="H105">
        <f>SUM($F$2:F105) -SUM($G$2:G105)</f>
        <v>-4040</v>
      </c>
      <c r="I105">
        <f>SUM($F$2:F105)</f>
        <v>6210</v>
      </c>
      <c r="J105">
        <f>SUM($G$2:G105)</f>
        <v>10250</v>
      </c>
      <c r="K105">
        <f>IF(MONTH(Tabela2[[#This Row],[Data]]) &lt;&gt; MONTH(A106), 1,0)</f>
        <v>0</v>
      </c>
      <c r="L105" t="str">
        <f>IF(Tabela2[[#This Row],[Czy ostatni dzień]]=1, SUM($F$2:F105) - SUM($G$2:G105) - SUM($L$2:L104), "")</f>
        <v/>
      </c>
      <c r="M105">
        <f>IF(AND(Tabela2[[#This Row],[Czy ostatni dzień]]=1, H104 &gt;= 2400), 3, 0)</f>
        <v>0</v>
      </c>
    </row>
    <row r="106" spans="1:13" x14ac:dyDescent="0.25">
      <c r="A106" s="2">
        <v>45031</v>
      </c>
      <c r="B106" t="s">
        <v>5</v>
      </c>
      <c r="C106">
        <f>WEEKDAY(Tabela2[[#This Row],[Data]],2)</f>
        <v>6</v>
      </c>
      <c r="D106">
        <f t="shared" si="1"/>
        <v>10</v>
      </c>
      <c r="E10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06">
        <f>Tabela2[[#This Row],[Ilośc wypożyczonych]]*$Q$5</f>
        <v>0</v>
      </c>
      <c r="G106">
        <f>IF(Tabela2[[#This Row],[Dzień]]=7, Tabela2[[#This Row],[Ilość rowerów]]*$Q$6 + Tabela2[[#This Row],[Czy dokupuje]]*800, Tabela2[[#This Row],[Czy dokupuje]]*800)</f>
        <v>0</v>
      </c>
      <c r="H106">
        <f>SUM($F$2:F106) -SUM($G$2:G106)</f>
        <v>-4040</v>
      </c>
      <c r="I106">
        <f>SUM($F$2:F106)</f>
        <v>6210</v>
      </c>
      <c r="J106">
        <f>SUM($G$2:G106)</f>
        <v>10250</v>
      </c>
      <c r="K106">
        <f>IF(MONTH(Tabela2[[#This Row],[Data]]) &lt;&gt; MONTH(A107), 1,0)</f>
        <v>0</v>
      </c>
      <c r="L106" t="str">
        <f>IF(Tabela2[[#This Row],[Czy ostatni dzień]]=1, SUM($F$2:F106) - SUM($G$2:G106) - SUM($L$2:L105), "")</f>
        <v/>
      </c>
      <c r="M106">
        <f>IF(AND(Tabela2[[#This Row],[Czy ostatni dzień]]=1, H105 &gt;= 2400), 3, 0)</f>
        <v>0</v>
      </c>
    </row>
    <row r="107" spans="1:13" x14ac:dyDescent="0.25">
      <c r="A107" s="2">
        <v>45032</v>
      </c>
      <c r="B107" t="s">
        <v>5</v>
      </c>
      <c r="C107">
        <f>WEEKDAY(Tabela2[[#This Row],[Data]],2)</f>
        <v>7</v>
      </c>
      <c r="D107">
        <f t="shared" si="1"/>
        <v>10</v>
      </c>
      <c r="E10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07">
        <f>Tabela2[[#This Row],[Ilośc wypożyczonych]]*$Q$5</f>
        <v>0</v>
      </c>
      <c r="G107">
        <f>IF(Tabela2[[#This Row],[Dzień]]=7, Tabela2[[#This Row],[Ilość rowerów]]*$Q$6 + Tabela2[[#This Row],[Czy dokupuje]]*800, Tabela2[[#This Row],[Czy dokupuje]]*800)</f>
        <v>150</v>
      </c>
      <c r="H107">
        <f>SUM($F$2:F107) -SUM($G$2:G107)</f>
        <v>-4190</v>
      </c>
      <c r="I107">
        <f>SUM($F$2:F107)</f>
        <v>6210</v>
      </c>
      <c r="J107">
        <f>SUM($G$2:G107)</f>
        <v>10400</v>
      </c>
      <c r="K107">
        <f>IF(MONTH(Tabela2[[#This Row],[Data]]) &lt;&gt; MONTH(A108), 1,0)</f>
        <v>0</v>
      </c>
      <c r="L107" t="str">
        <f>IF(Tabela2[[#This Row],[Czy ostatni dzień]]=1, SUM($F$2:F107) - SUM($G$2:G107) - SUM($L$2:L106), "")</f>
        <v/>
      </c>
      <c r="M107">
        <f>IF(AND(Tabela2[[#This Row],[Czy ostatni dzień]]=1, H106 &gt;= 2400), 3, 0)</f>
        <v>0</v>
      </c>
    </row>
    <row r="108" spans="1:13" x14ac:dyDescent="0.25">
      <c r="A108" s="2">
        <v>45033</v>
      </c>
      <c r="B108" t="s">
        <v>5</v>
      </c>
      <c r="C108">
        <f>WEEKDAY(Tabela2[[#This Row],[Data]],2)</f>
        <v>1</v>
      </c>
      <c r="D108">
        <f t="shared" si="1"/>
        <v>10</v>
      </c>
      <c r="E10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08">
        <f>Tabela2[[#This Row],[Ilośc wypożyczonych]]*$Q$5</f>
        <v>150</v>
      </c>
      <c r="G108">
        <f>IF(Tabela2[[#This Row],[Dzień]]=7, Tabela2[[#This Row],[Ilość rowerów]]*$Q$6 + Tabela2[[#This Row],[Czy dokupuje]]*800, Tabela2[[#This Row],[Czy dokupuje]]*800)</f>
        <v>0</v>
      </c>
      <c r="H108">
        <f>SUM($F$2:F108) -SUM($G$2:G108)</f>
        <v>-4040</v>
      </c>
      <c r="I108">
        <f>SUM($F$2:F108)</f>
        <v>6360</v>
      </c>
      <c r="J108">
        <f>SUM($G$2:G108)</f>
        <v>10400</v>
      </c>
      <c r="K108">
        <f>IF(MONTH(Tabela2[[#This Row],[Data]]) &lt;&gt; MONTH(A109), 1,0)</f>
        <v>0</v>
      </c>
      <c r="L108" t="str">
        <f>IF(Tabela2[[#This Row],[Czy ostatni dzień]]=1, SUM($F$2:F108) - SUM($G$2:G108) - SUM($L$2:L107), "")</f>
        <v/>
      </c>
      <c r="M108">
        <f>IF(AND(Tabela2[[#This Row],[Czy ostatni dzień]]=1, H107 &gt;= 2400), 3, 0)</f>
        <v>0</v>
      </c>
    </row>
    <row r="109" spans="1:13" x14ac:dyDescent="0.25">
      <c r="A109" s="2">
        <v>45034</v>
      </c>
      <c r="B109" t="s">
        <v>5</v>
      </c>
      <c r="C109">
        <f>WEEKDAY(Tabela2[[#This Row],[Data]],2)</f>
        <v>2</v>
      </c>
      <c r="D109">
        <f t="shared" si="1"/>
        <v>10</v>
      </c>
      <c r="E10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09">
        <f>Tabela2[[#This Row],[Ilośc wypożyczonych]]*$Q$5</f>
        <v>150</v>
      </c>
      <c r="G109">
        <f>IF(Tabela2[[#This Row],[Dzień]]=7, Tabela2[[#This Row],[Ilość rowerów]]*$Q$6 + Tabela2[[#This Row],[Czy dokupuje]]*800, Tabela2[[#This Row],[Czy dokupuje]]*800)</f>
        <v>0</v>
      </c>
      <c r="H109">
        <f>SUM($F$2:F109) -SUM($G$2:G109)</f>
        <v>-3890</v>
      </c>
      <c r="I109">
        <f>SUM($F$2:F109)</f>
        <v>6510</v>
      </c>
      <c r="J109">
        <f>SUM($G$2:G109)</f>
        <v>10400</v>
      </c>
      <c r="K109">
        <f>IF(MONTH(Tabela2[[#This Row],[Data]]) &lt;&gt; MONTH(A110), 1,0)</f>
        <v>0</v>
      </c>
      <c r="L109" t="str">
        <f>IF(Tabela2[[#This Row],[Czy ostatni dzień]]=1, SUM($F$2:F109) - SUM($G$2:G109) - SUM($L$2:L108), "")</f>
        <v/>
      </c>
      <c r="M109">
        <f>IF(AND(Tabela2[[#This Row],[Czy ostatni dzień]]=1, H108 &gt;= 2400), 3, 0)</f>
        <v>0</v>
      </c>
    </row>
    <row r="110" spans="1:13" x14ac:dyDescent="0.25">
      <c r="A110" s="2">
        <v>45035</v>
      </c>
      <c r="B110" t="s">
        <v>5</v>
      </c>
      <c r="C110">
        <f>WEEKDAY(Tabela2[[#This Row],[Data]],2)</f>
        <v>3</v>
      </c>
      <c r="D110">
        <f t="shared" si="1"/>
        <v>10</v>
      </c>
      <c r="E11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10">
        <f>Tabela2[[#This Row],[Ilośc wypożyczonych]]*$Q$5</f>
        <v>150</v>
      </c>
      <c r="G110">
        <f>IF(Tabela2[[#This Row],[Dzień]]=7, Tabela2[[#This Row],[Ilość rowerów]]*$Q$6 + Tabela2[[#This Row],[Czy dokupuje]]*800, Tabela2[[#This Row],[Czy dokupuje]]*800)</f>
        <v>0</v>
      </c>
      <c r="H110">
        <f>SUM($F$2:F110) -SUM($G$2:G110)</f>
        <v>-3740</v>
      </c>
      <c r="I110">
        <f>SUM($F$2:F110)</f>
        <v>6660</v>
      </c>
      <c r="J110">
        <f>SUM($G$2:G110)</f>
        <v>10400</v>
      </c>
      <c r="K110">
        <f>IF(MONTH(Tabela2[[#This Row],[Data]]) &lt;&gt; MONTH(A111), 1,0)</f>
        <v>0</v>
      </c>
      <c r="L110" t="str">
        <f>IF(Tabela2[[#This Row],[Czy ostatni dzień]]=1, SUM($F$2:F110) - SUM($G$2:G110) - SUM($L$2:L109), "")</f>
        <v/>
      </c>
      <c r="M110">
        <f>IF(AND(Tabela2[[#This Row],[Czy ostatni dzień]]=1, H109 &gt;= 2400), 3, 0)</f>
        <v>0</v>
      </c>
    </row>
    <row r="111" spans="1:13" x14ac:dyDescent="0.25">
      <c r="A111" s="2">
        <v>45036</v>
      </c>
      <c r="B111" t="s">
        <v>5</v>
      </c>
      <c r="C111">
        <f>WEEKDAY(Tabela2[[#This Row],[Data]],2)</f>
        <v>4</v>
      </c>
      <c r="D111">
        <f t="shared" si="1"/>
        <v>10</v>
      </c>
      <c r="E11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11">
        <f>Tabela2[[#This Row],[Ilośc wypożyczonych]]*$Q$5</f>
        <v>150</v>
      </c>
      <c r="G111">
        <f>IF(Tabela2[[#This Row],[Dzień]]=7, Tabela2[[#This Row],[Ilość rowerów]]*$Q$6 + Tabela2[[#This Row],[Czy dokupuje]]*800, Tabela2[[#This Row],[Czy dokupuje]]*800)</f>
        <v>0</v>
      </c>
      <c r="H111">
        <f>SUM($F$2:F111) -SUM($G$2:G111)</f>
        <v>-3590</v>
      </c>
      <c r="I111">
        <f>SUM($F$2:F111)</f>
        <v>6810</v>
      </c>
      <c r="J111">
        <f>SUM($G$2:G111)</f>
        <v>10400</v>
      </c>
      <c r="K111">
        <f>IF(MONTH(Tabela2[[#This Row],[Data]]) &lt;&gt; MONTH(A112), 1,0)</f>
        <v>0</v>
      </c>
      <c r="L111" t="str">
        <f>IF(Tabela2[[#This Row],[Czy ostatni dzień]]=1, SUM($F$2:F111) - SUM($G$2:G111) - SUM($L$2:L110), "")</f>
        <v/>
      </c>
      <c r="M111">
        <f>IF(AND(Tabela2[[#This Row],[Czy ostatni dzień]]=1, H110 &gt;= 2400), 3, 0)</f>
        <v>0</v>
      </c>
    </row>
    <row r="112" spans="1:13" x14ac:dyDescent="0.25">
      <c r="A112" s="2">
        <v>45037</v>
      </c>
      <c r="B112" t="s">
        <v>5</v>
      </c>
      <c r="C112">
        <f>WEEKDAY(Tabela2[[#This Row],[Data]],2)</f>
        <v>5</v>
      </c>
      <c r="D112">
        <f t="shared" si="1"/>
        <v>10</v>
      </c>
      <c r="E11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12">
        <f>Tabela2[[#This Row],[Ilośc wypożyczonych]]*$Q$5</f>
        <v>150</v>
      </c>
      <c r="G112">
        <f>IF(Tabela2[[#This Row],[Dzień]]=7, Tabela2[[#This Row],[Ilość rowerów]]*$Q$6 + Tabela2[[#This Row],[Czy dokupuje]]*800, Tabela2[[#This Row],[Czy dokupuje]]*800)</f>
        <v>0</v>
      </c>
      <c r="H112">
        <f>SUM($F$2:F112) -SUM($G$2:G112)</f>
        <v>-3440</v>
      </c>
      <c r="I112">
        <f>SUM($F$2:F112)</f>
        <v>6960</v>
      </c>
      <c r="J112">
        <f>SUM($G$2:G112)</f>
        <v>10400</v>
      </c>
      <c r="K112">
        <f>IF(MONTH(Tabela2[[#This Row],[Data]]) &lt;&gt; MONTH(A113), 1,0)</f>
        <v>0</v>
      </c>
      <c r="L112" t="str">
        <f>IF(Tabela2[[#This Row],[Czy ostatni dzień]]=1, SUM($F$2:F112) - SUM($G$2:G112) - SUM($L$2:L111), "")</f>
        <v/>
      </c>
      <c r="M112">
        <f>IF(AND(Tabela2[[#This Row],[Czy ostatni dzień]]=1, H111 &gt;= 2400), 3, 0)</f>
        <v>0</v>
      </c>
    </row>
    <row r="113" spans="1:13" x14ac:dyDescent="0.25">
      <c r="A113" s="2">
        <v>45038</v>
      </c>
      <c r="B113" t="s">
        <v>5</v>
      </c>
      <c r="C113">
        <f>WEEKDAY(Tabela2[[#This Row],[Data]],2)</f>
        <v>6</v>
      </c>
      <c r="D113">
        <f t="shared" si="1"/>
        <v>10</v>
      </c>
      <c r="E11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13">
        <f>Tabela2[[#This Row],[Ilośc wypożyczonych]]*$Q$5</f>
        <v>0</v>
      </c>
      <c r="G113">
        <f>IF(Tabela2[[#This Row],[Dzień]]=7, Tabela2[[#This Row],[Ilość rowerów]]*$Q$6 + Tabela2[[#This Row],[Czy dokupuje]]*800, Tabela2[[#This Row],[Czy dokupuje]]*800)</f>
        <v>0</v>
      </c>
      <c r="H113">
        <f>SUM($F$2:F113) -SUM($G$2:G113)</f>
        <v>-3440</v>
      </c>
      <c r="I113">
        <f>SUM($F$2:F113)</f>
        <v>6960</v>
      </c>
      <c r="J113">
        <f>SUM($G$2:G113)</f>
        <v>10400</v>
      </c>
      <c r="K113">
        <f>IF(MONTH(Tabela2[[#This Row],[Data]]) &lt;&gt; MONTH(A114), 1,0)</f>
        <v>0</v>
      </c>
      <c r="L113" t="str">
        <f>IF(Tabela2[[#This Row],[Czy ostatni dzień]]=1, SUM($F$2:F113) - SUM($G$2:G113) - SUM($L$2:L112), "")</f>
        <v/>
      </c>
      <c r="M113">
        <f>IF(AND(Tabela2[[#This Row],[Czy ostatni dzień]]=1, H112 &gt;= 2400), 3, 0)</f>
        <v>0</v>
      </c>
    </row>
    <row r="114" spans="1:13" x14ac:dyDescent="0.25">
      <c r="A114" s="2">
        <v>45039</v>
      </c>
      <c r="B114" t="s">
        <v>5</v>
      </c>
      <c r="C114">
        <f>WEEKDAY(Tabela2[[#This Row],[Data]],2)</f>
        <v>7</v>
      </c>
      <c r="D114">
        <f t="shared" si="1"/>
        <v>10</v>
      </c>
      <c r="E11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14">
        <f>Tabela2[[#This Row],[Ilośc wypożyczonych]]*$Q$5</f>
        <v>0</v>
      </c>
      <c r="G114">
        <f>IF(Tabela2[[#This Row],[Dzień]]=7, Tabela2[[#This Row],[Ilość rowerów]]*$Q$6 + Tabela2[[#This Row],[Czy dokupuje]]*800, Tabela2[[#This Row],[Czy dokupuje]]*800)</f>
        <v>150</v>
      </c>
      <c r="H114">
        <f>SUM($F$2:F114) -SUM($G$2:G114)</f>
        <v>-3590</v>
      </c>
      <c r="I114">
        <f>SUM($F$2:F114)</f>
        <v>6960</v>
      </c>
      <c r="J114">
        <f>SUM($G$2:G114)</f>
        <v>10550</v>
      </c>
      <c r="K114">
        <f>IF(MONTH(Tabela2[[#This Row],[Data]]) &lt;&gt; MONTH(A115), 1,0)</f>
        <v>0</v>
      </c>
      <c r="L114" t="str">
        <f>IF(Tabela2[[#This Row],[Czy ostatni dzień]]=1, SUM($F$2:F114) - SUM($G$2:G114) - SUM($L$2:L113), "")</f>
        <v/>
      </c>
      <c r="M114">
        <f>IF(AND(Tabela2[[#This Row],[Czy ostatni dzień]]=1, H113 &gt;= 2400), 3, 0)</f>
        <v>0</v>
      </c>
    </row>
    <row r="115" spans="1:13" x14ac:dyDescent="0.25">
      <c r="A115" s="2">
        <v>45040</v>
      </c>
      <c r="B115" t="s">
        <v>5</v>
      </c>
      <c r="C115">
        <f>WEEKDAY(Tabela2[[#This Row],[Data]],2)</f>
        <v>1</v>
      </c>
      <c r="D115">
        <f t="shared" si="1"/>
        <v>10</v>
      </c>
      <c r="E11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15">
        <f>Tabela2[[#This Row],[Ilośc wypożyczonych]]*$Q$5</f>
        <v>150</v>
      </c>
      <c r="G115">
        <f>IF(Tabela2[[#This Row],[Dzień]]=7, Tabela2[[#This Row],[Ilość rowerów]]*$Q$6 + Tabela2[[#This Row],[Czy dokupuje]]*800, Tabela2[[#This Row],[Czy dokupuje]]*800)</f>
        <v>0</v>
      </c>
      <c r="H115">
        <f>SUM($F$2:F115) -SUM($G$2:G115)</f>
        <v>-3440</v>
      </c>
      <c r="I115">
        <f>SUM($F$2:F115)</f>
        <v>7110</v>
      </c>
      <c r="J115">
        <f>SUM($G$2:G115)</f>
        <v>10550</v>
      </c>
      <c r="K115">
        <f>IF(MONTH(Tabela2[[#This Row],[Data]]) &lt;&gt; MONTH(A116), 1,0)</f>
        <v>0</v>
      </c>
      <c r="L115" t="str">
        <f>IF(Tabela2[[#This Row],[Czy ostatni dzień]]=1, SUM($F$2:F115) - SUM($G$2:G115) - SUM($L$2:L114), "")</f>
        <v/>
      </c>
      <c r="M115">
        <f>IF(AND(Tabela2[[#This Row],[Czy ostatni dzień]]=1, H114 &gt;= 2400), 3, 0)</f>
        <v>0</v>
      </c>
    </row>
    <row r="116" spans="1:13" x14ac:dyDescent="0.25">
      <c r="A116" s="2">
        <v>45041</v>
      </c>
      <c r="B116" t="s">
        <v>5</v>
      </c>
      <c r="C116">
        <f>WEEKDAY(Tabela2[[#This Row],[Data]],2)</f>
        <v>2</v>
      </c>
      <c r="D116">
        <f t="shared" si="1"/>
        <v>10</v>
      </c>
      <c r="E11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16">
        <f>Tabela2[[#This Row],[Ilośc wypożyczonych]]*$Q$5</f>
        <v>150</v>
      </c>
      <c r="G116">
        <f>IF(Tabela2[[#This Row],[Dzień]]=7, Tabela2[[#This Row],[Ilość rowerów]]*$Q$6 + Tabela2[[#This Row],[Czy dokupuje]]*800, Tabela2[[#This Row],[Czy dokupuje]]*800)</f>
        <v>0</v>
      </c>
      <c r="H116">
        <f>SUM($F$2:F116) -SUM($G$2:G116)</f>
        <v>-3290</v>
      </c>
      <c r="I116">
        <f>SUM($F$2:F116)</f>
        <v>7260</v>
      </c>
      <c r="J116">
        <f>SUM($G$2:G116)</f>
        <v>10550</v>
      </c>
      <c r="K116">
        <f>IF(MONTH(Tabela2[[#This Row],[Data]]) &lt;&gt; MONTH(A117), 1,0)</f>
        <v>0</v>
      </c>
      <c r="L116" t="str">
        <f>IF(Tabela2[[#This Row],[Czy ostatni dzień]]=1, SUM($F$2:F116) - SUM($G$2:G116) - SUM($L$2:L115), "")</f>
        <v/>
      </c>
      <c r="M116">
        <f>IF(AND(Tabela2[[#This Row],[Czy ostatni dzień]]=1, H115 &gt;= 2400), 3, 0)</f>
        <v>0</v>
      </c>
    </row>
    <row r="117" spans="1:13" x14ac:dyDescent="0.25">
      <c r="A117" s="2">
        <v>45042</v>
      </c>
      <c r="B117" t="s">
        <v>5</v>
      </c>
      <c r="C117">
        <f>WEEKDAY(Tabela2[[#This Row],[Data]],2)</f>
        <v>3</v>
      </c>
      <c r="D117">
        <f t="shared" si="1"/>
        <v>10</v>
      </c>
      <c r="E11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17">
        <f>Tabela2[[#This Row],[Ilośc wypożyczonych]]*$Q$5</f>
        <v>150</v>
      </c>
      <c r="G117">
        <f>IF(Tabela2[[#This Row],[Dzień]]=7, Tabela2[[#This Row],[Ilość rowerów]]*$Q$6 + Tabela2[[#This Row],[Czy dokupuje]]*800, Tabela2[[#This Row],[Czy dokupuje]]*800)</f>
        <v>0</v>
      </c>
      <c r="H117">
        <f>SUM($F$2:F117) -SUM($G$2:G117)</f>
        <v>-3140</v>
      </c>
      <c r="I117">
        <f>SUM($F$2:F117)</f>
        <v>7410</v>
      </c>
      <c r="J117">
        <f>SUM($G$2:G117)</f>
        <v>10550</v>
      </c>
      <c r="K117">
        <f>IF(MONTH(Tabela2[[#This Row],[Data]]) &lt;&gt; MONTH(A118), 1,0)</f>
        <v>0</v>
      </c>
      <c r="L117" t="str">
        <f>IF(Tabela2[[#This Row],[Czy ostatni dzień]]=1, SUM($F$2:F117) - SUM($G$2:G117) - SUM($L$2:L116), "")</f>
        <v/>
      </c>
      <c r="M117">
        <f>IF(AND(Tabela2[[#This Row],[Czy ostatni dzień]]=1, H116 &gt;= 2400), 3, 0)</f>
        <v>0</v>
      </c>
    </row>
    <row r="118" spans="1:13" x14ac:dyDescent="0.25">
      <c r="A118" s="2">
        <v>45043</v>
      </c>
      <c r="B118" t="s">
        <v>5</v>
      </c>
      <c r="C118">
        <f>WEEKDAY(Tabela2[[#This Row],[Data]],2)</f>
        <v>4</v>
      </c>
      <c r="D118">
        <f t="shared" si="1"/>
        <v>10</v>
      </c>
      <c r="E11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18">
        <f>Tabela2[[#This Row],[Ilośc wypożyczonych]]*$Q$5</f>
        <v>150</v>
      </c>
      <c r="G118">
        <f>IF(Tabela2[[#This Row],[Dzień]]=7, Tabela2[[#This Row],[Ilość rowerów]]*$Q$6 + Tabela2[[#This Row],[Czy dokupuje]]*800, Tabela2[[#This Row],[Czy dokupuje]]*800)</f>
        <v>0</v>
      </c>
      <c r="H118">
        <f>SUM($F$2:F118) -SUM($G$2:G118)</f>
        <v>-2990</v>
      </c>
      <c r="I118">
        <f>SUM($F$2:F118)</f>
        <v>7560</v>
      </c>
      <c r="J118">
        <f>SUM($G$2:G118)</f>
        <v>10550</v>
      </c>
      <c r="K118">
        <f>IF(MONTH(Tabela2[[#This Row],[Data]]) &lt;&gt; MONTH(A119), 1,0)</f>
        <v>0</v>
      </c>
      <c r="L118" t="str">
        <f>IF(Tabela2[[#This Row],[Czy ostatni dzień]]=1, SUM($F$2:F118) - SUM($G$2:G118) - SUM($L$2:L117), "")</f>
        <v/>
      </c>
      <c r="M118">
        <f>IF(AND(Tabela2[[#This Row],[Czy ostatni dzień]]=1, H117 &gt;= 2400), 3, 0)</f>
        <v>0</v>
      </c>
    </row>
    <row r="119" spans="1:13" x14ac:dyDescent="0.25">
      <c r="A119" s="2">
        <v>45044</v>
      </c>
      <c r="B119" t="s">
        <v>5</v>
      </c>
      <c r="C119">
        <f>WEEKDAY(Tabela2[[#This Row],[Data]],2)</f>
        <v>5</v>
      </c>
      <c r="D119">
        <f t="shared" si="1"/>
        <v>10</v>
      </c>
      <c r="E11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19">
        <f>Tabela2[[#This Row],[Ilośc wypożyczonych]]*$Q$5</f>
        <v>150</v>
      </c>
      <c r="G119">
        <f>IF(Tabela2[[#This Row],[Dzień]]=7, Tabela2[[#This Row],[Ilość rowerów]]*$Q$6 + Tabela2[[#This Row],[Czy dokupuje]]*800, Tabela2[[#This Row],[Czy dokupuje]]*800)</f>
        <v>0</v>
      </c>
      <c r="H119">
        <f>SUM($F$2:F119) -SUM($G$2:G119)</f>
        <v>-2840</v>
      </c>
      <c r="I119">
        <f>SUM($F$2:F119)</f>
        <v>7710</v>
      </c>
      <c r="J119">
        <f>SUM($G$2:G119)</f>
        <v>10550</v>
      </c>
      <c r="K119">
        <f>IF(MONTH(Tabela2[[#This Row],[Data]]) &lt;&gt; MONTH(A120), 1,0)</f>
        <v>0</v>
      </c>
      <c r="L119" t="str">
        <f>IF(Tabela2[[#This Row],[Czy ostatni dzień]]=1, SUM($F$2:F119) - SUM($G$2:G119) - SUM($L$2:L118), "")</f>
        <v/>
      </c>
      <c r="M119">
        <f>IF(AND(Tabela2[[#This Row],[Czy ostatni dzień]]=1, H118 &gt;= 2400), 3, 0)</f>
        <v>0</v>
      </c>
    </row>
    <row r="120" spans="1:13" x14ac:dyDescent="0.25">
      <c r="A120" s="2">
        <v>45045</v>
      </c>
      <c r="B120" t="s">
        <v>5</v>
      </c>
      <c r="C120">
        <f>WEEKDAY(Tabela2[[#This Row],[Data]],2)</f>
        <v>6</v>
      </c>
      <c r="D120">
        <f t="shared" si="1"/>
        <v>10</v>
      </c>
      <c r="E12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20">
        <f>Tabela2[[#This Row],[Ilośc wypożyczonych]]*$Q$5</f>
        <v>0</v>
      </c>
      <c r="G120">
        <f>IF(Tabela2[[#This Row],[Dzień]]=7, Tabela2[[#This Row],[Ilość rowerów]]*$Q$6 + Tabela2[[#This Row],[Czy dokupuje]]*800, Tabela2[[#This Row],[Czy dokupuje]]*800)</f>
        <v>0</v>
      </c>
      <c r="H120">
        <f>SUM($F$2:F120) -SUM($G$2:G120)</f>
        <v>-2840</v>
      </c>
      <c r="I120">
        <f>SUM($F$2:F120)</f>
        <v>7710</v>
      </c>
      <c r="J120">
        <f>SUM($G$2:G120)</f>
        <v>10550</v>
      </c>
      <c r="K120">
        <f>IF(MONTH(Tabela2[[#This Row],[Data]]) &lt;&gt; MONTH(A121), 1,0)</f>
        <v>0</v>
      </c>
      <c r="L120" t="str">
        <f>IF(Tabela2[[#This Row],[Czy ostatni dzień]]=1, SUM($F$2:F120) - SUM($G$2:G120) - SUM($L$2:L119), "")</f>
        <v/>
      </c>
      <c r="M120">
        <f>IF(AND(Tabela2[[#This Row],[Czy ostatni dzień]]=1, H119 &gt;= 2400), 3, 0)</f>
        <v>0</v>
      </c>
    </row>
    <row r="121" spans="1:13" x14ac:dyDescent="0.25">
      <c r="A121" s="2">
        <v>45046</v>
      </c>
      <c r="B121" t="s">
        <v>5</v>
      </c>
      <c r="C121">
        <f>WEEKDAY(Tabela2[[#This Row],[Data]],2)</f>
        <v>7</v>
      </c>
      <c r="D121">
        <f t="shared" si="1"/>
        <v>10</v>
      </c>
      <c r="E12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21">
        <f>Tabela2[[#This Row],[Ilośc wypożyczonych]]*$Q$5</f>
        <v>0</v>
      </c>
      <c r="G121">
        <f>IF(Tabela2[[#This Row],[Dzień]]=7, Tabela2[[#This Row],[Ilość rowerów]]*$Q$6 + Tabela2[[#This Row],[Czy dokupuje]]*800, Tabela2[[#This Row],[Czy dokupuje]]*800)</f>
        <v>150</v>
      </c>
      <c r="H121">
        <f>SUM($F$2:F121) -SUM($G$2:G121)</f>
        <v>-2990</v>
      </c>
      <c r="I121">
        <f>SUM($F$2:F121)</f>
        <v>7710</v>
      </c>
      <c r="J121">
        <f>SUM($G$2:G121)</f>
        <v>10700</v>
      </c>
      <c r="K121">
        <f>IF(MONTH(Tabela2[[#This Row],[Data]]) &lt;&gt; MONTH(A122), 1,0)</f>
        <v>1</v>
      </c>
      <c r="L121">
        <f>IF(Tabela2[[#This Row],[Czy ostatni dzień]]=1, SUM($F$2:F121) - SUM($G$2:G121) - SUM($L$2:L120), "")</f>
        <v>2250</v>
      </c>
      <c r="M121">
        <f>IF(AND(Tabela2[[#This Row],[Czy ostatni dzień]]=1, H120 &gt;= 2400), 3, 0)</f>
        <v>0</v>
      </c>
    </row>
    <row r="122" spans="1:13" x14ac:dyDescent="0.25">
      <c r="A122" s="2">
        <v>45047</v>
      </c>
      <c r="B122" t="s">
        <v>5</v>
      </c>
      <c r="C122">
        <f>WEEKDAY(Tabela2[[#This Row],[Data]],2)</f>
        <v>1</v>
      </c>
      <c r="D122">
        <f t="shared" si="1"/>
        <v>10</v>
      </c>
      <c r="E12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22">
        <f>Tabela2[[#This Row],[Ilośc wypożyczonych]]*$Q$5</f>
        <v>150</v>
      </c>
      <c r="G122">
        <f>IF(Tabela2[[#This Row],[Dzień]]=7, Tabela2[[#This Row],[Ilość rowerów]]*$Q$6 + Tabela2[[#This Row],[Czy dokupuje]]*800, Tabela2[[#This Row],[Czy dokupuje]]*800)</f>
        <v>0</v>
      </c>
      <c r="H122">
        <f>SUM($F$2:F122) -SUM($G$2:G122)</f>
        <v>-2840</v>
      </c>
      <c r="I122">
        <f>SUM($F$2:F122)</f>
        <v>7860</v>
      </c>
      <c r="J122">
        <f>SUM($G$2:G122)</f>
        <v>10700</v>
      </c>
      <c r="K122">
        <f>IF(MONTH(Tabela2[[#This Row],[Data]]) &lt;&gt; MONTH(A123), 1,0)</f>
        <v>0</v>
      </c>
      <c r="L122" t="str">
        <f>IF(Tabela2[[#This Row],[Czy ostatni dzień]]=1, SUM($F$2:F122) - SUM($G$2:G122) - SUM($L$2:L121), "")</f>
        <v/>
      </c>
      <c r="M122">
        <f>IF(AND(Tabela2[[#This Row],[Czy ostatni dzień]]=1, H121 &gt;= 2400), 3, 0)</f>
        <v>0</v>
      </c>
    </row>
    <row r="123" spans="1:13" x14ac:dyDescent="0.25">
      <c r="A123" s="2">
        <v>45048</v>
      </c>
      <c r="B123" t="s">
        <v>5</v>
      </c>
      <c r="C123">
        <f>WEEKDAY(Tabela2[[#This Row],[Data]],2)</f>
        <v>2</v>
      </c>
      <c r="D123">
        <f t="shared" si="1"/>
        <v>10</v>
      </c>
      <c r="E12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23">
        <f>Tabela2[[#This Row],[Ilośc wypożyczonych]]*$Q$5</f>
        <v>150</v>
      </c>
      <c r="G123">
        <f>IF(Tabela2[[#This Row],[Dzień]]=7, Tabela2[[#This Row],[Ilość rowerów]]*$Q$6 + Tabela2[[#This Row],[Czy dokupuje]]*800, Tabela2[[#This Row],[Czy dokupuje]]*800)</f>
        <v>0</v>
      </c>
      <c r="H123">
        <f>SUM($F$2:F123) -SUM($G$2:G123)</f>
        <v>-2690</v>
      </c>
      <c r="I123">
        <f>SUM($F$2:F123)</f>
        <v>8010</v>
      </c>
      <c r="J123">
        <f>SUM($G$2:G123)</f>
        <v>10700</v>
      </c>
      <c r="K123">
        <f>IF(MONTH(Tabela2[[#This Row],[Data]]) &lt;&gt; MONTH(A124), 1,0)</f>
        <v>0</v>
      </c>
      <c r="L123" t="str">
        <f>IF(Tabela2[[#This Row],[Czy ostatni dzień]]=1, SUM($F$2:F123) - SUM($G$2:G123) - SUM($L$2:L122), "")</f>
        <v/>
      </c>
      <c r="M123">
        <f>IF(AND(Tabela2[[#This Row],[Czy ostatni dzień]]=1, H122 &gt;= 2400), 3, 0)</f>
        <v>0</v>
      </c>
    </row>
    <row r="124" spans="1:13" x14ac:dyDescent="0.25">
      <c r="A124" s="2">
        <v>45049</v>
      </c>
      <c r="B124" t="s">
        <v>5</v>
      </c>
      <c r="C124">
        <f>WEEKDAY(Tabela2[[#This Row],[Data]],2)</f>
        <v>3</v>
      </c>
      <c r="D124">
        <f t="shared" si="1"/>
        <v>10</v>
      </c>
      <c r="E12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24">
        <f>Tabela2[[#This Row],[Ilośc wypożyczonych]]*$Q$5</f>
        <v>150</v>
      </c>
      <c r="G124">
        <f>IF(Tabela2[[#This Row],[Dzień]]=7, Tabela2[[#This Row],[Ilość rowerów]]*$Q$6 + Tabela2[[#This Row],[Czy dokupuje]]*800, Tabela2[[#This Row],[Czy dokupuje]]*800)</f>
        <v>0</v>
      </c>
      <c r="H124">
        <f>SUM($F$2:F124) -SUM($G$2:G124)</f>
        <v>-2540</v>
      </c>
      <c r="I124">
        <f>SUM($F$2:F124)</f>
        <v>8160</v>
      </c>
      <c r="J124">
        <f>SUM($G$2:G124)</f>
        <v>10700</v>
      </c>
      <c r="K124">
        <f>IF(MONTH(Tabela2[[#This Row],[Data]]) &lt;&gt; MONTH(A125), 1,0)</f>
        <v>0</v>
      </c>
      <c r="L124" t="str">
        <f>IF(Tabela2[[#This Row],[Czy ostatni dzień]]=1, SUM($F$2:F124) - SUM($G$2:G124) - SUM($L$2:L123), "")</f>
        <v/>
      </c>
      <c r="M124">
        <f>IF(AND(Tabela2[[#This Row],[Czy ostatni dzień]]=1, H123 &gt;= 2400), 3, 0)</f>
        <v>0</v>
      </c>
    </row>
    <row r="125" spans="1:13" x14ac:dyDescent="0.25">
      <c r="A125" s="2">
        <v>45050</v>
      </c>
      <c r="B125" t="s">
        <v>5</v>
      </c>
      <c r="C125">
        <f>WEEKDAY(Tabela2[[#This Row],[Data]],2)</f>
        <v>4</v>
      </c>
      <c r="D125">
        <f t="shared" si="1"/>
        <v>10</v>
      </c>
      <c r="E12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25">
        <f>Tabela2[[#This Row],[Ilośc wypożyczonych]]*$Q$5</f>
        <v>150</v>
      </c>
      <c r="G125">
        <f>IF(Tabela2[[#This Row],[Dzień]]=7, Tabela2[[#This Row],[Ilość rowerów]]*$Q$6 + Tabela2[[#This Row],[Czy dokupuje]]*800, Tabela2[[#This Row],[Czy dokupuje]]*800)</f>
        <v>0</v>
      </c>
      <c r="H125">
        <f>SUM($F$2:F125) -SUM($G$2:G125)</f>
        <v>-2390</v>
      </c>
      <c r="I125">
        <f>SUM($F$2:F125)</f>
        <v>8310</v>
      </c>
      <c r="J125">
        <f>SUM($G$2:G125)</f>
        <v>10700</v>
      </c>
      <c r="K125">
        <f>IF(MONTH(Tabela2[[#This Row],[Data]]) &lt;&gt; MONTH(A126), 1,0)</f>
        <v>0</v>
      </c>
      <c r="L125" t="str">
        <f>IF(Tabela2[[#This Row],[Czy ostatni dzień]]=1, SUM($F$2:F125) - SUM($G$2:G125) - SUM($L$2:L124), "")</f>
        <v/>
      </c>
      <c r="M125">
        <f>IF(AND(Tabela2[[#This Row],[Czy ostatni dzień]]=1, H124 &gt;= 2400), 3, 0)</f>
        <v>0</v>
      </c>
    </row>
    <row r="126" spans="1:13" x14ac:dyDescent="0.25">
      <c r="A126" s="2">
        <v>45051</v>
      </c>
      <c r="B126" t="s">
        <v>5</v>
      </c>
      <c r="C126">
        <f>WEEKDAY(Tabela2[[#This Row],[Data]],2)</f>
        <v>5</v>
      </c>
      <c r="D126">
        <f t="shared" si="1"/>
        <v>10</v>
      </c>
      <c r="E12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26">
        <f>Tabela2[[#This Row],[Ilośc wypożyczonych]]*$Q$5</f>
        <v>150</v>
      </c>
      <c r="G126">
        <f>IF(Tabela2[[#This Row],[Dzień]]=7, Tabela2[[#This Row],[Ilość rowerów]]*$Q$6 + Tabela2[[#This Row],[Czy dokupuje]]*800, Tabela2[[#This Row],[Czy dokupuje]]*800)</f>
        <v>0</v>
      </c>
      <c r="H126">
        <f>SUM($F$2:F126) -SUM($G$2:G126)</f>
        <v>-2240</v>
      </c>
      <c r="I126">
        <f>SUM($F$2:F126)</f>
        <v>8460</v>
      </c>
      <c r="J126">
        <f>SUM($G$2:G126)</f>
        <v>10700</v>
      </c>
      <c r="K126">
        <f>IF(MONTH(Tabela2[[#This Row],[Data]]) &lt;&gt; MONTH(A127), 1,0)</f>
        <v>0</v>
      </c>
      <c r="L126" t="str">
        <f>IF(Tabela2[[#This Row],[Czy ostatni dzień]]=1, SUM($F$2:F126) - SUM($G$2:G126) - SUM($L$2:L125), "")</f>
        <v/>
      </c>
      <c r="M126">
        <f>IF(AND(Tabela2[[#This Row],[Czy ostatni dzień]]=1, H125 &gt;= 2400), 3, 0)</f>
        <v>0</v>
      </c>
    </row>
    <row r="127" spans="1:13" x14ac:dyDescent="0.25">
      <c r="A127" s="2">
        <v>45052</v>
      </c>
      <c r="B127" t="s">
        <v>5</v>
      </c>
      <c r="C127">
        <f>WEEKDAY(Tabela2[[#This Row],[Data]],2)</f>
        <v>6</v>
      </c>
      <c r="D127">
        <f t="shared" si="1"/>
        <v>10</v>
      </c>
      <c r="E12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27">
        <f>Tabela2[[#This Row],[Ilośc wypożyczonych]]*$Q$5</f>
        <v>0</v>
      </c>
      <c r="G127">
        <f>IF(Tabela2[[#This Row],[Dzień]]=7, Tabela2[[#This Row],[Ilość rowerów]]*$Q$6 + Tabela2[[#This Row],[Czy dokupuje]]*800, Tabela2[[#This Row],[Czy dokupuje]]*800)</f>
        <v>0</v>
      </c>
      <c r="H127">
        <f>SUM($F$2:F127) -SUM($G$2:G127)</f>
        <v>-2240</v>
      </c>
      <c r="I127">
        <f>SUM($F$2:F127)</f>
        <v>8460</v>
      </c>
      <c r="J127">
        <f>SUM($G$2:G127)</f>
        <v>10700</v>
      </c>
      <c r="K127">
        <f>IF(MONTH(Tabela2[[#This Row],[Data]]) &lt;&gt; MONTH(A128), 1,0)</f>
        <v>0</v>
      </c>
      <c r="L127" t="str">
        <f>IF(Tabela2[[#This Row],[Czy ostatni dzień]]=1, SUM($F$2:F127) - SUM($G$2:G127) - SUM($L$2:L126), "")</f>
        <v/>
      </c>
      <c r="M127">
        <f>IF(AND(Tabela2[[#This Row],[Czy ostatni dzień]]=1, H126 &gt;= 2400), 3, 0)</f>
        <v>0</v>
      </c>
    </row>
    <row r="128" spans="1:13" x14ac:dyDescent="0.25">
      <c r="A128" s="2">
        <v>45053</v>
      </c>
      <c r="B128" t="s">
        <v>5</v>
      </c>
      <c r="C128">
        <f>WEEKDAY(Tabela2[[#This Row],[Data]],2)</f>
        <v>7</v>
      </c>
      <c r="D128">
        <f t="shared" si="1"/>
        <v>10</v>
      </c>
      <c r="E12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28">
        <f>Tabela2[[#This Row],[Ilośc wypożyczonych]]*$Q$5</f>
        <v>0</v>
      </c>
      <c r="G128">
        <f>IF(Tabela2[[#This Row],[Dzień]]=7, Tabela2[[#This Row],[Ilość rowerów]]*$Q$6 + Tabela2[[#This Row],[Czy dokupuje]]*800, Tabela2[[#This Row],[Czy dokupuje]]*800)</f>
        <v>150</v>
      </c>
      <c r="H128">
        <f>SUM($F$2:F128) -SUM($G$2:G128)</f>
        <v>-2390</v>
      </c>
      <c r="I128">
        <f>SUM($F$2:F128)</f>
        <v>8460</v>
      </c>
      <c r="J128">
        <f>SUM($G$2:G128)</f>
        <v>10850</v>
      </c>
      <c r="K128">
        <f>IF(MONTH(Tabela2[[#This Row],[Data]]) &lt;&gt; MONTH(A129), 1,0)</f>
        <v>0</v>
      </c>
      <c r="L128" t="str">
        <f>IF(Tabela2[[#This Row],[Czy ostatni dzień]]=1, SUM($F$2:F128) - SUM($G$2:G128) - SUM($L$2:L127), "")</f>
        <v/>
      </c>
      <c r="M128">
        <f>IF(AND(Tabela2[[#This Row],[Czy ostatni dzień]]=1, H127 &gt;= 2400), 3, 0)</f>
        <v>0</v>
      </c>
    </row>
    <row r="129" spans="1:13" x14ac:dyDescent="0.25">
      <c r="A129" s="2">
        <v>45054</v>
      </c>
      <c r="B129" t="s">
        <v>5</v>
      </c>
      <c r="C129">
        <f>WEEKDAY(Tabela2[[#This Row],[Data]],2)</f>
        <v>1</v>
      </c>
      <c r="D129">
        <f t="shared" si="1"/>
        <v>10</v>
      </c>
      <c r="E12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29">
        <f>Tabela2[[#This Row],[Ilośc wypożyczonych]]*$Q$5</f>
        <v>150</v>
      </c>
      <c r="G129">
        <f>IF(Tabela2[[#This Row],[Dzień]]=7, Tabela2[[#This Row],[Ilość rowerów]]*$Q$6 + Tabela2[[#This Row],[Czy dokupuje]]*800, Tabela2[[#This Row],[Czy dokupuje]]*800)</f>
        <v>0</v>
      </c>
      <c r="H129">
        <f>SUM($F$2:F129) -SUM($G$2:G129)</f>
        <v>-2240</v>
      </c>
      <c r="I129">
        <f>SUM($F$2:F129)</f>
        <v>8610</v>
      </c>
      <c r="J129">
        <f>SUM($G$2:G129)</f>
        <v>10850</v>
      </c>
      <c r="K129">
        <f>IF(MONTH(Tabela2[[#This Row],[Data]]) &lt;&gt; MONTH(A130), 1,0)</f>
        <v>0</v>
      </c>
      <c r="L129" t="str">
        <f>IF(Tabela2[[#This Row],[Czy ostatni dzień]]=1, SUM($F$2:F129) - SUM($G$2:G129) - SUM($L$2:L128), "")</f>
        <v/>
      </c>
      <c r="M129">
        <f>IF(AND(Tabela2[[#This Row],[Czy ostatni dzień]]=1, H128 &gt;= 2400), 3, 0)</f>
        <v>0</v>
      </c>
    </row>
    <row r="130" spans="1:13" x14ac:dyDescent="0.25">
      <c r="A130" s="2">
        <v>45055</v>
      </c>
      <c r="B130" t="s">
        <v>5</v>
      </c>
      <c r="C130">
        <f>WEEKDAY(Tabela2[[#This Row],[Data]],2)</f>
        <v>2</v>
      </c>
      <c r="D130">
        <f t="shared" si="1"/>
        <v>10</v>
      </c>
      <c r="E13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30">
        <f>Tabela2[[#This Row],[Ilośc wypożyczonych]]*$Q$5</f>
        <v>150</v>
      </c>
      <c r="G130">
        <f>IF(Tabela2[[#This Row],[Dzień]]=7, Tabela2[[#This Row],[Ilość rowerów]]*$Q$6 + Tabela2[[#This Row],[Czy dokupuje]]*800, Tabela2[[#This Row],[Czy dokupuje]]*800)</f>
        <v>0</v>
      </c>
      <c r="H130">
        <f>SUM($F$2:F130) -SUM($G$2:G130)</f>
        <v>-2090</v>
      </c>
      <c r="I130">
        <f>SUM($F$2:F130)</f>
        <v>8760</v>
      </c>
      <c r="J130">
        <f>SUM($G$2:G130)</f>
        <v>10850</v>
      </c>
      <c r="K130">
        <f>IF(MONTH(Tabela2[[#This Row],[Data]]) &lt;&gt; MONTH(A131), 1,0)</f>
        <v>0</v>
      </c>
      <c r="L130" t="str">
        <f>IF(Tabela2[[#This Row],[Czy ostatni dzień]]=1, SUM($F$2:F130) - SUM($G$2:G130) - SUM($L$2:L129), "")</f>
        <v/>
      </c>
      <c r="M130">
        <f>IF(AND(Tabela2[[#This Row],[Czy ostatni dzień]]=1, H129 &gt;= 2400), 3, 0)</f>
        <v>0</v>
      </c>
    </row>
    <row r="131" spans="1:13" x14ac:dyDescent="0.25">
      <c r="A131" s="2">
        <v>45056</v>
      </c>
      <c r="B131" t="s">
        <v>5</v>
      </c>
      <c r="C131">
        <f>WEEKDAY(Tabela2[[#This Row],[Data]],2)</f>
        <v>3</v>
      </c>
      <c r="D131">
        <f t="shared" si="1"/>
        <v>10</v>
      </c>
      <c r="E13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31">
        <f>Tabela2[[#This Row],[Ilośc wypożyczonych]]*$Q$5</f>
        <v>150</v>
      </c>
      <c r="G131">
        <f>IF(Tabela2[[#This Row],[Dzień]]=7, Tabela2[[#This Row],[Ilość rowerów]]*$Q$6 + Tabela2[[#This Row],[Czy dokupuje]]*800, Tabela2[[#This Row],[Czy dokupuje]]*800)</f>
        <v>0</v>
      </c>
      <c r="H131">
        <f>SUM($F$2:F131) -SUM($G$2:G131)</f>
        <v>-1940</v>
      </c>
      <c r="I131">
        <f>SUM($F$2:F131)</f>
        <v>8910</v>
      </c>
      <c r="J131">
        <f>SUM($G$2:G131)</f>
        <v>10850</v>
      </c>
      <c r="K131">
        <f>IF(MONTH(Tabela2[[#This Row],[Data]]) &lt;&gt; MONTH(A132), 1,0)</f>
        <v>0</v>
      </c>
      <c r="L131" t="str">
        <f>IF(Tabela2[[#This Row],[Czy ostatni dzień]]=1, SUM($F$2:F131) - SUM($G$2:G131) - SUM($L$2:L130), "")</f>
        <v/>
      </c>
      <c r="M131">
        <f>IF(AND(Tabela2[[#This Row],[Czy ostatni dzień]]=1, H130 &gt;= 2400), 3, 0)</f>
        <v>0</v>
      </c>
    </row>
    <row r="132" spans="1:13" x14ac:dyDescent="0.25">
      <c r="A132" s="2">
        <v>45057</v>
      </c>
      <c r="B132" t="s">
        <v>5</v>
      </c>
      <c r="C132">
        <f>WEEKDAY(Tabela2[[#This Row],[Data]],2)</f>
        <v>4</v>
      </c>
      <c r="D132">
        <f t="shared" si="1"/>
        <v>10</v>
      </c>
      <c r="E13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32">
        <f>Tabela2[[#This Row],[Ilośc wypożyczonych]]*$Q$5</f>
        <v>150</v>
      </c>
      <c r="G132">
        <f>IF(Tabela2[[#This Row],[Dzień]]=7, Tabela2[[#This Row],[Ilość rowerów]]*$Q$6 + Tabela2[[#This Row],[Czy dokupuje]]*800, Tabela2[[#This Row],[Czy dokupuje]]*800)</f>
        <v>0</v>
      </c>
      <c r="H132">
        <f>SUM($F$2:F132) -SUM($G$2:G132)</f>
        <v>-1790</v>
      </c>
      <c r="I132">
        <f>SUM($F$2:F132)</f>
        <v>9060</v>
      </c>
      <c r="J132">
        <f>SUM($G$2:G132)</f>
        <v>10850</v>
      </c>
      <c r="K132">
        <f>IF(MONTH(Tabela2[[#This Row],[Data]]) &lt;&gt; MONTH(A133), 1,0)</f>
        <v>0</v>
      </c>
      <c r="L132" t="str">
        <f>IF(Tabela2[[#This Row],[Czy ostatni dzień]]=1, SUM($F$2:F132) - SUM($G$2:G132) - SUM($L$2:L131), "")</f>
        <v/>
      </c>
      <c r="M132">
        <f>IF(AND(Tabela2[[#This Row],[Czy ostatni dzień]]=1, H131 &gt;= 2400), 3, 0)</f>
        <v>0</v>
      </c>
    </row>
    <row r="133" spans="1:13" x14ac:dyDescent="0.25">
      <c r="A133" s="2">
        <v>45058</v>
      </c>
      <c r="B133" t="s">
        <v>5</v>
      </c>
      <c r="C133">
        <f>WEEKDAY(Tabela2[[#This Row],[Data]],2)</f>
        <v>5</v>
      </c>
      <c r="D133">
        <f t="shared" si="1"/>
        <v>10</v>
      </c>
      <c r="E13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33">
        <f>Tabela2[[#This Row],[Ilośc wypożyczonych]]*$Q$5</f>
        <v>150</v>
      </c>
      <c r="G133">
        <f>IF(Tabela2[[#This Row],[Dzień]]=7, Tabela2[[#This Row],[Ilość rowerów]]*$Q$6 + Tabela2[[#This Row],[Czy dokupuje]]*800, Tabela2[[#This Row],[Czy dokupuje]]*800)</f>
        <v>0</v>
      </c>
      <c r="H133">
        <f>SUM($F$2:F133) -SUM($G$2:G133)</f>
        <v>-1640</v>
      </c>
      <c r="I133">
        <f>SUM($F$2:F133)</f>
        <v>9210</v>
      </c>
      <c r="J133">
        <f>SUM($G$2:G133)</f>
        <v>10850</v>
      </c>
      <c r="K133">
        <f>IF(MONTH(Tabela2[[#This Row],[Data]]) &lt;&gt; MONTH(A134), 1,0)</f>
        <v>0</v>
      </c>
      <c r="L133" t="str">
        <f>IF(Tabela2[[#This Row],[Czy ostatni dzień]]=1, SUM($F$2:F133) - SUM($G$2:G133) - SUM($L$2:L132), "")</f>
        <v/>
      </c>
      <c r="M133">
        <f>IF(AND(Tabela2[[#This Row],[Czy ostatni dzień]]=1, H132 &gt;= 2400), 3, 0)</f>
        <v>0</v>
      </c>
    </row>
    <row r="134" spans="1:13" x14ac:dyDescent="0.25">
      <c r="A134" s="2">
        <v>45059</v>
      </c>
      <c r="B134" t="s">
        <v>5</v>
      </c>
      <c r="C134">
        <f>WEEKDAY(Tabela2[[#This Row],[Data]],2)</f>
        <v>6</v>
      </c>
      <c r="D134">
        <f t="shared" ref="D134:D197" si="2">D133+M133</f>
        <v>10</v>
      </c>
      <c r="E13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34">
        <f>Tabela2[[#This Row],[Ilośc wypożyczonych]]*$Q$5</f>
        <v>0</v>
      </c>
      <c r="G134">
        <f>IF(Tabela2[[#This Row],[Dzień]]=7, Tabela2[[#This Row],[Ilość rowerów]]*$Q$6 + Tabela2[[#This Row],[Czy dokupuje]]*800, Tabela2[[#This Row],[Czy dokupuje]]*800)</f>
        <v>0</v>
      </c>
      <c r="H134">
        <f>SUM($F$2:F134) -SUM($G$2:G134)</f>
        <v>-1640</v>
      </c>
      <c r="I134">
        <f>SUM($F$2:F134)</f>
        <v>9210</v>
      </c>
      <c r="J134">
        <f>SUM($G$2:G134)</f>
        <v>10850</v>
      </c>
      <c r="K134">
        <f>IF(MONTH(Tabela2[[#This Row],[Data]]) &lt;&gt; MONTH(A135), 1,0)</f>
        <v>0</v>
      </c>
      <c r="L134" t="str">
        <f>IF(Tabela2[[#This Row],[Czy ostatni dzień]]=1, SUM($F$2:F134) - SUM($G$2:G134) - SUM($L$2:L133), "")</f>
        <v/>
      </c>
      <c r="M134">
        <f>IF(AND(Tabela2[[#This Row],[Czy ostatni dzień]]=1, H133 &gt;= 2400), 3, 0)</f>
        <v>0</v>
      </c>
    </row>
    <row r="135" spans="1:13" x14ac:dyDescent="0.25">
      <c r="A135" s="2">
        <v>45060</v>
      </c>
      <c r="B135" t="s">
        <v>5</v>
      </c>
      <c r="C135">
        <f>WEEKDAY(Tabela2[[#This Row],[Data]],2)</f>
        <v>7</v>
      </c>
      <c r="D135">
        <f t="shared" si="2"/>
        <v>10</v>
      </c>
      <c r="E13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35">
        <f>Tabela2[[#This Row],[Ilośc wypożyczonych]]*$Q$5</f>
        <v>0</v>
      </c>
      <c r="G135">
        <f>IF(Tabela2[[#This Row],[Dzień]]=7, Tabela2[[#This Row],[Ilość rowerów]]*$Q$6 + Tabela2[[#This Row],[Czy dokupuje]]*800, Tabela2[[#This Row],[Czy dokupuje]]*800)</f>
        <v>150</v>
      </c>
      <c r="H135">
        <f>SUM($F$2:F135) -SUM($G$2:G135)</f>
        <v>-1790</v>
      </c>
      <c r="I135">
        <f>SUM($F$2:F135)</f>
        <v>9210</v>
      </c>
      <c r="J135">
        <f>SUM($G$2:G135)</f>
        <v>11000</v>
      </c>
      <c r="K135">
        <f>IF(MONTH(Tabela2[[#This Row],[Data]]) &lt;&gt; MONTH(A136), 1,0)</f>
        <v>0</v>
      </c>
      <c r="L135" t="str">
        <f>IF(Tabela2[[#This Row],[Czy ostatni dzień]]=1, SUM($F$2:F135) - SUM($G$2:G135) - SUM($L$2:L134), "")</f>
        <v/>
      </c>
      <c r="M135">
        <f>IF(AND(Tabela2[[#This Row],[Czy ostatni dzień]]=1, H134 &gt;= 2400), 3, 0)</f>
        <v>0</v>
      </c>
    </row>
    <row r="136" spans="1:13" x14ac:dyDescent="0.25">
      <c r="A136" s="2">
        <v>45061</v>
      </c>
      <c r="B136" t="s">
        <v>5</v>
      </c>
      <c r="C136">
        <f>WEEKDAY(Tabela2[[#This Row],[Data]],2)</f>
        <v>1</v>
      </c>
      <c r="D136">
        <f t="shared" si="2"/>
        <v>10</v>
      </c>
      <c r="E13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36">
        <f>Tabela2[[#This Row],[Ilośc wypożyczonych]]*$Q$5</f>
        <v>150</v>
      </c>
      <c r="G136">
        <f>IF(Tabela2[[#This Row],[Dzień]]=7, Tabela2[[#This Row],[Ilość rowerów]]*$Q$6 + Tabela2[[#This Row],[Czy dokupuje]]*800, Tabela2[[#This Row],[Czy dokupuje]]*800)</f>
        <v>0</v>
      </c>
      <c r="H136">
        <f>SUM($F$2:F136) -SUM($G$2:G136)</f>
        <v>-1640</v>
      </c>
      <c r="I136">
        <f>SUM($F$2:F136)</f>
        <v>9360</v>
      </c>
      <c r="J136">
        <f>SUM($G$2:G136)</f>
        <v>11000</v>
      </c>
      <c r="K136">
        <f>IF(MONTH(Tabela2[[#This Row],[Data]]) &lt;&gt; MONTH(A137), 1,0)</f>
        <v>0</v>
      </c>
      <c r="L136" t="str">
        <f>IF(Tabela2[[#This Row],[Czy ostatni dzień]]=1, SUM($F$2:F136) - SUM($G$2:G136) - SUM($L$2:L135), "")</f>
        <v/>
      </c>
      <c r="M136">
        <f>IF(AND(Tabela2[[#This Row],[Czy ostatni dzień]]=1, H135 &gt;= 2400), 3, 0)</f>
        <v>0</v>
      </c>
    </row>
    <row r="137" spans="1:13" x14ac:dyDescent="0.25">
      <c r="A137" s="2">
        <v>45062</v>
      </c>
      <c r="B137" t="s">
        <v>5</v>
      </c>
      <c r="C137">
        <f>WEEKDAY(Tabela2[[#This Row],[Data]],2)</f>
        <v>2</v>
      </c>
      <c r="D137">
        <f t="shared" si="2"/>
        <v>10</v>
      </c>
      <c r="E13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37">
        <f>Tabela2[[#This Row],[Ilośc wypożyczonych]]*$Q$5</f>
        <v>150</v>
      </c>
      <c r="G137">
        <f>IF(Tabela2[[#This Row],[Dzień]]=7, Tabela2[[#This Row],[Ilość rowerów]]*$Q$6 + Tabela2[[#This Row],[Czy dokupuje]]*800, Tabela2[[#This Row],[Czy dokupuje]]*800)</f>
        <v>0</v>
      </c>
      <c r="H137">
        <f>SUM($F$2:F137) -SUM($G$2:G137)</f>
        <v>-1490</v>
      </c>
      <c r="I137">
        <f>SUM($F$2:F137)</f>
        <v>9510</v>
      </c>
      <c r="J137">
        <f>SUM($G$2:G137)</f>
        <v>11000</v>
      </c>
      <c r="K137">
        <f>IF(MONTH(Tabela2[[#This Row],[Data]]) &lt;&gt; MONTH(A138), 1,0)</f>
        <v>0</v>
      </c>
      <c r="L137" t="str">
        <f>IF(Tabela2[[#This Row],[Czy ostatni dzień]]=1, SUM($F$2:F137) - SUM($G$2:G137) - SUM($L$2:L136), "")</f>
        <v/>
      </c>
      <c r="M137">
        <f>IF(AND(Tabela2[[#This Row],[Czy ostatni dzień]]=1, H136 &gt;= 2400), 3, 0)</f>
        <v>0</v>
      </c>
    </row>
    <row r="138" spans="1:13" x14ac:dyDescent="0.25">
      <c r="A138" s="2">
        <v>45063</v>
      </c>
      <c r="B138" t="s">
        <v>5</v>
      </c>
      <c r="C138">
        <f>WEEKDAY(Tabela2[[#This Row],[Data]],2)</f>
        <v>3</v>
      </c>
      <c r="D138">
        <f t="shared" si="2"/>
        <v>10</v>
      </c>
      <c r="E13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38">
        <f>Tabela2[[#This Row],[Ilośc wypożyczonych]]*$Q$5</f>
        <v>150</v>
      </c>
      <c r="G138">
        <f>IF(Tabela2[[#This Row],[Dzień]]=7, Tabela2[[#This Row],[Ilość rowerów]]*$Q$6 + Tabela2[[#This Row],[Czy dokupuje]]*800, Tabela2[[#This Row],[Czy dokupuje]]*800)</f>
        <v>0</v>
      </c>
      <c r="H138">
        <f>SUM($F$2:F138) -SUM($G$2:G138)</f>
        <v>-1340</v>
      </c>
      <c r="I138">
        <f>SUM($F$2:F138)</f>
        <v>9660</v>
      </c>
      <c r="J138">
        <f>SUM($G$2:G138)</f>
        <v>11000</v>
      </c>
      <c r="K138">
        <f>IF(MONTH(Tabela2[[#This Row],[Data]]) &lt;&gt; MONTH(A139), 1,0)</f>
        <v>0</v>
      </c>
      <c r="L138" t="str">
        <f>IF(Tabela2[[#This Row],[Czy ostatni dzień]]=1, SUM($F$2:F138) - SUM($G$2:G138) - SUM($L$2:L137), "")</f>
        <v/>
      </c>
      <c r="M138">
        <f>IF(AND(Tabela2[[#This Row],[Czy ostatni dzień]]=1, H137 &gt;= 2400), 3, 0)</f>
        <v>0</v>
      </c>
    </row>
    <row r="139" spans="1:13" x14ac:dyDescent="0.25">
      <c r="A139" s="2">
        <v>45064</v>
      </c>
      <c r="B139" t="s">
        <v>5</v>
      </c>
      <c r="C139">
        <f>WEEKDAY(Tabela2[[#This Row],[Data]],2)</f>
        <v>4</v>
      </c>
      <c r="D139">
        <f t="shared" si="2"/>
        <v>10</v>
      </c>
      <c r="E13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39">
        <f>Tabela2[[#This Row],[Ilośc wypożyczonych]]*$Q$5</f>
        <v>150</v>
      </c>
      <c r="G139">
        <f>IF(Tabela2[[#This Row],[Dzień]]=7, Tabela2[[#This Row],[Ilość rowerów]]*$Q$6 + Tabela2[[#This Row],[Czy dokupuje]]*800, Tabela2[[#This Row],[Czy dokupuje]]*800)</f>
        <v>0</v>
      </c>
      <c r="H139">
        <f>SUM($F$2:F139) -SUM($G$2:G139)</f>
        <v>-1190</v>
      </c>
      <c r="I139">
        <f>SUM($F$2:F139)</f>
        <v>9810</v>
      </c>
      <c r="J139">
        <f>SUM($G$2:G139)</f>
        <v>11000</v>
      </c>
      <c r="K139">
        <f>IF(MONTH(Tabela2[[#This Row],[Data]]) &lt;&gt; MONTH(A140), 1,0)</f>
        <v>0</v>
      </c>
      <c r="L139" t="str">
        <f>IF(Tabela2[[#This Row],[Czy ostatni dzień]]=1, SUM($F$2:F139) - SUM($G$2:G139) - SUM($L$2:L138), "")</f>
        <v/>
      </c>
      <c r="M139">
        <f>IF(AND(Tabela2[[#This Row],[Czy ostatni dzień]]=1, H138 &gt;= 2400), 3, 0)</f>
        <v>0</v>
      </c>
    </row>
    <row r="140" spans="1:13" x14ac:dyDescent="0.25">
      <c r="A140" s="2">
        <v>45065</v>
      </c>
      <c r="B140" t="s">
        <v>5</v>
      </c>
      <c r="C140">
        <f>WEEKDAY(Tabela2[[#This Row],[Data]],2)</f>
        <v>5</v>
      </c>
      <c r="D140">
        <f t="shared" si="2"/>
        <v>10</v>
      </c>
      <c r="E14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40">
        <f>Tabela2[[#This Row],[Ilośc wypożyczonych]]*$Q$5</f>
        <v>150</v>
      </c>
      <c r="G140">
        <f>IF(Tabela2[[#This Row],[Dzień]]=7, Tabela2[[#This Row],[Ilość rowerów]]*$Q$6 + Tabela2[[#This Row],[Czy dokupuje]]*800, Tabela2[[#This Row],[Czy dokupuje]]*800)</f>
        <v>0</v>
      </c>
      <c r="H140">
        <f>SUM($F$2:F140) -SUM($G$2:G140)</f>
        <v>-1040</v>
      </c>
      <c r="I140">
        <f>SUM($F$2:F140)</f>
        <v>9960</v>
      </c>
      <c r="J140">
        <f>SUM($G$2:G140)</f>
        <v>11000</v>
      </c>
      <c r="K140">
        <f>IF(MONTH(Tabela2[[#This Row],[Data]]) &lt;&gt; MONTH(A141), 1,0)</f>
        <v>0</v>
      </c>
      <c r="L140" t="str">
        <f>IF(Tabela2[[#This Row],[Czy ostatni dzień]]=1, SUM($F$2:F140) - SUM($G$2:G140) - SUM($L$2:L139), "")</f>
        <v/>
      </c>
      <c r="M140">
        <f>IF(AND(Tabela2[[#This Row],[Czy ostatni dzień]]=1, H139 &gt;= 2400), 3, 0)</f>
        <v>0</v>
      </c>
    </row>
    <row r="141" spans="1:13" x14ac:dyDescent="0.25">
      <c r="A141" s="2">
        <v>45066</v>
      </c>
      <c r="B141" t="s">
        <v>5</v>
      </c>
      <c r="C141">
        <f>WEEKDAY(Tabela2[[#This Row],[Data]],2)</f>
        <v>6</v>
      </c>
      <c r="D141">
        <f t="shared" si="2"/>
        <v>10</v>
      </c>
      <c r="E14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41">
        <f>Tabela2[[#This Row],[Ilośc wypożyczonych]]*$Q$5</f>
        <v>0</v>
      </c>
      <c r="G141">
        <f>IF(Tabela2[[#This Row],[Dzień]]=7, Tabela2[[#This Row],[Ilość rowerów]]*$Q$6 + Tabela2[[#This Row],[Czy dokupuje]]*800, Tabela2[[#This Row],[Czy dokupuje]]*800)</f>
        <v>0</v>
      </c>
      <c r="H141">
        <f>SUM($F$2:F141) -SUM($G$2:G141)</f>
        <v>-1040</v>
      </c>
      <c r="I141">
        <f>SUM($F$2:F141)</f>
        <v>9960</v>
      </c>
      <c r="J141">
        <f>SUM($G$2:G141)</f>
        <v>11000</v>
      </c>
      <c r="K141">
        <f>IF(MONTH(Tabela2[[#This Row],[Data]]) &lt;&gt; MONTH(A142), 1,0)</f>
        <v>0</v>
      </c>
      <c r="L141" t="str">
        <f>IF(Tabela2[[#This Row],[Czy ostatni dzień]]=1, SUM($F$2:F141) - SUM($G$2:G141) - SUM($L$2:L140), "")</f>
        <v/>
      </c>
      <c r="M141">
        <f>IF(AND(Tabela2[[#This Row],[Czy ostatni dzień]]=1, H140 &gt;= 2400), 3, 0)</f>
        <v>0</v>
      </c>
    </row>
    <row r="142" spans="1:13" x14ac:dyDescent="0.25">
      <c r="A142" s="2">
        <v>45067</v>
      </c>
      <c r="B142" t="s">
        <v>5</v>
      </c>
      <c r="C142">
        <f>WEEKDAY(Tabela2[[#This Row],[Data]],2)</f>
        <v>7</v>
      </c>
      <c r="D142">
        <f t="shared" si="2"/>
        <v>10</v>
      </c>
      <c r="E14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42">
        <f>Tabela2[[#This Row],[Ilośc wypożyczonych]]*$Q$5</f>
        <v>0</v>
      </c>
      <c r="G142">
        <f>IF(Tabela2[[#This Row],[Dzień]]=7, Tabela2[[#This Row],[Ilość rowerów]]*$Q$6 + Tabela2[[#This Row],[Czy dokupuje]]*800, Tabela2[[#This Row],[Czy dokupuje]]*800)</f>
        <v>150</v>
      </c>
      <c r="H142">
        <f>SUM($F$2:F142) -SUM($G$2:G142)</f>
        <v>-1190</v>
      </c>
      <c r="I142">
        <f>SUM($F$2:F142)</f>
        <v>9960</v>
      </c>
      <c r="J142">
        <f>SUM($G$2:G142)</f>
        <v>11150</v>
      </c>
      <c r="K142">
        <f>IF(MONTH(Tabela2[[#This Row],[Data]]) &lt;&gt; MONTH(A143), 1,0)</f>
        <v>0</v>
      </c>
      <c r="L142" t="str">
        <f>IF(Tabela2[[#This Row],[Czy ostatni dzień]]=1, SUM($F$2:F142) - SUM($G$2:G142) - SUM($L$2:L141), "")</f>
        <v/>
      </c>
      <c r="M142">
        <f>IF(AND(Tabela2[[#This Row],[Czy ostatni dzień]]=1, H141 &gt;= 2400), 3, 0)</f>
        <v>0</v>
      </c>
    </row>
    <row r="143" spans="1:13" x14ac:dyDescent="0.25">
      <c r="A143" s="2">
        <v>45068</v>
      </c>
      <c r="B143" t="s">
        <v>5</v>
      </c>
      <c r="C143">
        <f>WEEKDAY(Tabela2[[#This Row],[Data]],2)</f>
        <v>1</v>
      </c>
      <c r="D143">
        <f t="shared" si="2"/>
        <v>10</v>
      </c>
      <c r="E14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43">
        <f>Tabela2[[#This Row],[Ilośc wypożyczonych]]*$Q$5</f>
        <v>150</v>
      </c>
      <c r="G143">
        <f>IF(Tabela2[[#This Row],[Dzień]]=7, Tabela2[[#This Row],[Ilość rowerów]]*$Q$6 + Tabela2[[#This Row],[Czy dokupuje]]*800, Tabela2[[#This Row],[Czy dokupuje]]*800)</f>
        <v>0</v>
      </c>
      <c r="H143">
        <f>SUM($F$2:F143) -SUM($G$2:G143)</f>
        <v>-1040</v>
      </c>
      <c r="I143">
        <f>SUM($F$2:F143)</f>
        <v>10110</v>
      </c>
      <c r="J143">
        <f>SUM($G$2:G143)</f>
        <v>11150</v>
      </c>
      <c r="K143">
        <f>IF(MONTH(Tabela2[[#This Row],[Data]]) &lt;&gt; MONTH(A144), 1,0)</f>
        <v>0</v>
      </c>
      <c r="L143" t="str">
        <f>IF(Tabela2[[#This Row],[Czy ostatni dzień]]=1, SUM($F$2:F143) - SUM($G$2:G143) - SUM($L$2:L142), "")</f>
        <v/>
      </c>
      <c r="M143">
        <f>IF(AND(Tabela2[[#This Row],[Czy ostatni dzień]]=1, H142 &gt;= 2400), 3, 0)</f>
        <v>0</v>
      </c>
    </row>
    <row r="144" spans="1:13" x14ac:dyDescent="0.25">
      <c r="A144" s="2">
        <v>45069</v>
      </c>
      <c r="B144" t="s">
        <v>5</v>
      </c>
      <c r="C144">
        <f>WEEKDAY(Tabela2[[#This Row],[Data]],2)</f>
        <v>2</v>
      </c>
      <c r="D144">
        <f t="shared" si="2"/>
        <v>10</v>
      </c>
      <c r="E14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44">
        <f>Tabela2[[#This Row],[Ilośc wypożyczonych]]*$Q$5</f>
        <v>150</v>
      </c>
      <c r="G144">
        <f>IF(Tabela2[[#This Row],[Dzień]]=7, Tabela2[[#This Row],[Ilość rowerów]]*$Q$6 + Tabela2[[#This Row],[Czy dokupuje]]*800, Tabela2[[#This Row],[Czy dokupuje]]*800)</f>
        <v>0</v>
      </c>
      <c r="H144">
        <f>SUM($F$2:F144) -SUM($G$2:G144)</f>
        <v>-890</v>
      </c>
      <c r="I144">
        <f>SUM($F$2:F144)</f>
        <v>10260</v>
      </c>
      <c r="J144">
        <f>SUM($G$2:G144)</f>
        <v>11150</v>
      </c>
      <c r="K144">
        <f>IF(MONTH(Tabela2[[#This Row],[Data]]) &lt;&gt; MONTH(A145), 1,0)</f>
        <v>0</v>
      </c>
      <c r="L144" t="str">
        <f>IF(Tabela2[[#This Row],[Czy ostatni dzień]]=1, SUM($F$2:F144) - SUM($G$2:G144) - SUM($L$2:L143), "")</f>
        <v/>
      </c>
      <c r="M144">
        <f>IF(AND(Tabela2[[#This Row],[Czy ostatni dzień]]=1, H143 &gt;= 2400), 3, 0)</f>
        <v>0</v>
      </c>
    </row>
    <row r="145" spans="1:13" x14ac:dyDescent="0.25">
      <c r="A145" s="2">
        <v>45070</v>
      </c>
      <c r="B145" t="s">
        <v>5</v>
      </c>
      <c r="C145">
        <f>WEEKDAY(Tabela2[[#This Row],[Data]],2)</f>
        <v>3</v>
      </c>
      <c r="D145">
        <f t="shared" si="2"/>
        <v>10</v>
      </c>
      <c r="E14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45">
        <f>Tabela2[[#This Row],[Ilośc wypożyczonych]]*$Q$5</f>
        <v>150</v>
      </c>
      <c r="G145">
        <f>IF(Tabela2[[#This Row],[Dzień]]=7, Tabela2[[#This Row],[Ilość rowerów]]*$Q$6 + Tabela2[[#This Row],[Czy dokupuje]]*800, Tabela2[[#This Row],[Czy dokupuje]]*800)</f>
        <v>0</v>
      </c>
      <c r="H145">
        <f>SUM($F$2:F145) -SUM($G$2:G145)</f>
        <v>-740</v>
      </c>
      <c r="I145">
        <f>SUM($F$2:F145)</f>
        <v>10410</v>
      </c>
      <c r="J145">
        <f>SUM($G$2:G145)</f>
        <v>11150</v>
      </c>
      <c r="K145">
        <f>IF(MONTH(Tabela2[[#This Row],[Data]]) &lt;&gt; MONTH(A146), 1,0)</f>
        <v>0</v>
      </c>
      <c r="L145" t="str">
        <f>IF(Tabela2[[#This Row],[Czy ostatni dzień]]=1, SUM($F$2:F145) - SUM($G$2:G145) - SUM($L$2:L144), "")</f>
        <v/>
      </c>
      <c r="M145">
        <f>IF(AND(Tabela2[[#This Row],[Czy ostatni dzień]]=1, H144 &gt;= 2400), 3, 0)</f>
        <v>0</v>
      </c>
    </row>
    <row r="146" spans="1:13" x14ac:dyDescent="0.25">
      <c r="A146" s="2">
        <v>45071</v>
      </c>
      <c r="B146" t="s">
        <v>5</v>
      </c>
      <c r="C146">
        <f>WEEKDAY(Tabela2[[#This Row],[Data]],2)</f>
        <v>4</v>
      </c>
      <c r="D146">
        <f t="shared" si="2"/>
        <v>10</v>
      </c>
      <c r="E14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46">
        <f>Tabela2[[#This Row],[Ilośc wypożyczonych]]*$Q$5</f>
        <v>150</v>
      </c>
      <c r="G146">
        <f>IF(Tabela2[[#This Row],[Dzień]]=7, Tabela2[[#This Row],[Ilość rowerów]]*$Q$6 + Tabela2[[#This Row],[Czy dokupuje]]*800, Tabela2[[#This Row],[Czy dokupuje]]*800)</f>
        <v>0</v>
      </c>
      <c r="H146">
        <f>SUM($F$2:F146) -SUM($G$2:G146)</f>
        <v>-590</v>
      </c>
      <c r="I146">
        <f>SUM($F$2:F146)</f>
        <v>10560</v>
      </c>
      <c r="J146">
        <f>SUM($G$2:G146)</f>
        <v>11150</v>
      </c>
      <c r="K146">
        <f>IF(MONTH(Tabela2[[#This Row],[Data]]) &lt;&gt; MONTH(A147), 1,0)</f>
        <v>0</v>
      </c>
      <c r="L146" t="str">
        <f>IF(Tabela2[[#This Row],[Czy ostatni dzień]]=1, SUM($F$2:F146) - SUM($G$2:G146) - SUM($L$2:L145), "")</f>
        <v/>
      </c>
      <c r="M146">
        <f>IF(AND(Tabela2[[#This Row],[Czy ostatni dzień]]=1, H145 &gt;= 2400), 3, 0)</f>
        <v>0</v>
      </c>
    </row>
    <row r="147" spans="1:13" x14ac:dyDescent="0.25">
      <c r="A147" s="2">
        <v>45072</v>
      </c>
      <c r="B147" t="s">
        <v>5</v>
      </c>
      <c r="C147">
        <f>WEEKDAY(Tabela2[[#This Row],[Data]],2)</f>
        <v>5</v>
      </c>
      <c r="D147">
        <f t="shared" si="2"/>
        <v>10</v>
      </c>
      <c r="E14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47">
        <f>Tabela2[[#This Row],[Ilośc wypożyczonych]]*$Q$5</f>
        <v>150</v>
      </c>
      <c r="G147">
        <f>IF(Tabela2[[#This Row],[Dzień]]=7, Tabela2[[#This Row],[Ilość rowerów]]*$Q$6 + Tabela2[[#This Row],[Czy dokupuje]]*800, Tabela2[[#This Row],[Czy dokupuje]]*800)</f>
        <v>0</v>
      </c>
      <c r="H147">
        <f>SUM($F$2:F147) -SUM($G$2:G147)</f>
        <v>-440</v>
      </c>
      <c r="I147">
        <f>SUM($F$2:F147)</f>
        <v>10710</v>
      </c>
      <c r="J147">
        <f>SUM($G$2:G147)</f>
        <v>11150</v>
      </c>
      <c r="K147">
        <f>IF(MONTH(Tabela2[[#This Row],[Data]]) &lt;&gt; MONTH(A148), 1,0)</f>
        <v>0</v>
      </c>
      <c r="L147" t="str">
        <f>IF(Tabela2[[#This Row],[Czy ostatni dzień]]=1, SUM($F$2:F147) - SUM($G$2:G147) - SUM($L$2:L146), "")</f>
        <v/>
      </c>
      <c r="M147">
        <f>IF(AND(Tabela2[[#This Row],[Czy ostatni dzień]]=1, H146 &gt;= 2400), 3, 0)</f>
        <v>0</v>
      </c>
    </row>
    <row r="148" spans="1:13" x14ac:dyDescent="0.25">
      <c r="A148" s="2">
        <v>45073</v>
      </c>
      <c r="B148" t="s">
        <v>5</v>
      </c>
      <c r="C148">
        <f>WEEKDAY(Tabela2[[#This Row],[Data]],2)</f>
        <v>6</v>
      </c>
      <c r="D148">
        <f t="shared" si="2"/>
        <v>10</v>
      </c>
      <c r="E14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48">
        <f>Tabela2[[#This Row],[Ilośc wypożyczonych]]*$Q$5</f>
        <v>0</v>
      </c>
      <c r="G148">
        <f>IF(Tabela2[[#This Row],[Dzień]]=7, Tabela2[[#This Row],[Ilość rowerów]]*$Q$6 + Tabela2[[#This Row],[Czy dokupuje]]*800, Tabela2[[#This Row],[Czy dokupuje]]*800)</f>
        <v>0</v>
      </c>
      <c r="H148">
        <f>SUM($F$2:F148) -SUM($G$2:G148)</f>
        <v>-440</v>
      </c>
      <c r="I148">
        <f>SUM($F$2:F148)</f>
        <v>10710</v>
      </c>
      <c r="J148">
        <f>SUM($G$2:G148)</f>
        <v>11150</v>
      </c>
      <c r="K148">
        <f>IF(MONTH(Tabela2[[#This Row],[Data]]) &lt;&gt; MONTH(A149), 1,0)</f>
        <v>0</v>
      </c>
      <c r="L148" t="str">
        <f>IF(Tabela2[[#This Row],[Czy ostatni dzień]]=1, SUM($F$2:F148) - SUM($G$2:G148) - SUM($L$2:L147), "")</f>
        <v/>
      </c>
      <c r="M148">
        <f>IF(AND(Tabela2[[#This Row],[Czy ostatni dzień]]=1, H147 &gt;= 2400), 3, 0)</f>
        <v>0</v>
      </c>
    </row>
    <row r="149" spans="1:13" x14ac:dyDescent="0.25">
      <c r="A149" s="2">
        <v>45074</v>
      </c>
      <c r="B149" t="s">
        <v>5</v>
      </c>
      <c r="C149">
        <f>WEEKDAY(Tabela2[[#This Row],[Data]],2)</f>
        <v>7</v>
      </c>
      <c r="D149">
        <f t="shared" si="2"/>
        <v>10</v>
      </c>
      <c r="E14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49">
        <f>Tabela2[[#This Row],[Ilośc wypożyczonych]]*$Q$5</f>
        <v>0</v>
      </c>
      <c r="G149">
        <f>IF(Tabela2[[#This Row],[Dzień]]=7, Tabela2[[#This Row],[Ilość rowerów]]*$Q$6 + Tabela2[[#This Row],[Czy dokupuje]]*800, Tabela2[[#This Row],[Czy dokupuje]]*800)</f>
        <v>150</v>
      </c>
      <c r="H149">
        <f>SUM($F$2:F149) -SUM($G$2:G149)</f>
        <v>-590</v>
      </c>
      <c r="I149">
        <f>SUM($F$2:F149)</f>
        <v>10710</v>
      </c>
      <c r="J149">
        <f>SUM($G$2:G149)</f>
        <v>11300</v>
      </c>
      <c r="K149">
        <f>IF(MONTH(Tabela2[[#This Row],[Data]]) &lt;&gt; MONTH(A150), 1,0)</f>
        <v>0</v>
      </c>
      <c r="L149" t="str">
        <f>IF(Tabela2[[#This Row],[Czy ostatni dzień]]=1, SUM($F$2:F149) - SUM($G$2:G149) - SUM($L$2:L148), "")</f>
        <v/>
      </c>
      <c r="M149">
        <f>IF(AND(Tabela2[[#This Row],[Czy ostatni dzień]]=1, H148 &gt;= 2400), 3, 0)</f>
        <v>0</v>
      </c>
    </row>
    <row r="150" spans="1:13" x14ac:dyDescent="0.25">
      <c r="A150" s="2">
        <v>45075</v>
      </c>
      <c r="B150" t="s">
        <v>5</v>
      </c>
      <c r="C150">
        <f>WEEKDAY(Tabela2[[#This Row],[Data]],2)</f>
        <v>1</v>
      </c>
      <c r="D150">
        <f t="shared" si="2"/>
        <v>10</v>
      </c>
      <c r="E15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50">
        <f>Tabela2[[#This Row],[Ilośc wypożyczonych]]*$Q$5</f>
        <v>150</v>
      </c>
      <c r="G150">
        <f>IF(Tabela2[[#This Row],[Dzień]]=7, Tabela2[[#This Row],[Ilość rowerów]]*$Q$6 + Tabela2[[#This Row],[Czy dokupuje]]*800, Tabela2[[#This Row],[Czy dokupuje]]*800)</f>
        <v>0</v>
      </c>
      <c r="H150">
        <f>SUM($F$2:F150) -SUM($G$2:G150)</f>
        <v>-440</v>
      </c>
      <c r="I150">
        <f>SUM($F$2:F150)</f>
        <v>10860</v>
      </c>
      <c r="J150">
        <f>SUM($G$2:G150)</f>
        <v>11300</v>
      </c>
      <c r="K150">
        <f>IF(MONTH(Tabela2[[#This Row],[Data]]) &lt;&gt; MONTH(A151), 1,0)</f>
        <v>0</v>
      </c>
      <c r="L150" t="str">
        <f>IF(Tabela2[[#This Row],[Czy ostatni dzień]]=1, SUM($F$2:F150) - SUM($G$2:G150) - SUM($L$2:L149), "")</f>
        <v/>
      </c>
      <c r="M150">
        <f>IF(AND(Tabela2[[#This Row],[Czy ostatni dzień]]=1, H149 &gt;= 2400), 3, 0)</f>
        <v>0</v>
      </c>
    </row>
    <row r="151" spans="1:13" x14ac:dyDescent="0.25">
      <c r="A151" s="2">
        <v>45076</v>
      </c>
      <c r="B151" t="s">
        <v>5</v>
      </c>
      <c r="C151">
        <f>WEEKDAY(Tabela2[[#This Row],[Data]],2)</f>
        <v>2</v>
      </c>
      <c r="D151">
        <f t="shared" si="2"/>
        <v>10</v>
      </c>
      <c r="E15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51">
        <f>Tabela2[[#This Row],[Ilośc wypożyczonych]]*$Q$5</f>
        <v>150</v>
      </c>
      <c r="G151">
        <f>IF(Tabela2[[#This Row],[Dzień]]=7, Tabela2[[#This Row],[Ilość rowerów]]*$Q$6 + Tabela2[[#This Row],[Czy dokupuje]]*800, Tabela2[[#This Row],[Czy dokupuje]]*800)</f>
        <v>0</v>
      </c>
      <c r="H151">
        <f>SUM($F$2:F151) -SUM($G$2:G151)</f>
        <v>-290</v>
      </c>
      <c r="I151">
        <f>SUM($F$2:F151)</f>
        <v>11010</v>
      </c>
      <c r="J151">
        <f>SUM($G$2:G151)</f>
        <v>11300</v>
      </c>
      <c r="K151">
        <f>IF(MONTH(Tabela2[[#This Row],[Data]]) &lt;&gt; MONTH(A152), 1,0)</f>
        <v>0</v>
      </c>
      <c r="L151" t="str">
        <f>IF(Tabela2[[#This Row],[Czy ostatni dzień]]=1, SUM($F$2:F151) - SUM($G$2:G151) - SUM($L$2:L150), "")</f>
        <v/>
      </c>
      <c r="M151">
        <f>IF(AND(Tabela2[[#This Row],[Czy ostatni dzień]]=1, H150 &gt;= 2400), 3, 0)</f>
        <v>0</v>
      </c>
    </row>
    <row r="152" spans="1:13" x14ac:dyDescent="0.25">
      <c r="A152" s="2">
        <v>45077</v>
      </c>
      <c r="B152" t="s">
        <v>5</v>
      </c>
      <c r="C152">
        <f>WEEKDAY(Tabela2[[#This Row],[Data]],2)</f>
        <v>3</v>
      </c>
      <c r="D152">
        <f t="shared" si="2"/>
        <v>10</v>
      </c>
      <c r="E15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52">
        <f>Tabela2[[#This Row],[Ilośc wypożyczonych]]*$Q$5</f>
        <v>150</v>
      </c>
      <c r="G152">
        <f>IF(Tabela2[[#This Row],[Dzień]]=7, Tabela2[[#This Row],[Ilość rowerów]]*$Q$6 + Tabela2[[#This Row],[Czy dokupuje]]*800, Tabela2[[#This Row],[Czy dokupuje]]*800)</f>
        <v>0</v>
      </c>
      <c r="H152">
        <f>SUM($F$2:F152) -SUM($G$2:G152)</f>
        <v>-140</v>
      </c>
      <c r="I152">
        <f>SUM($F$2:F152)</f>
        <v>11160</v>
      </c>
      <c r="J152">
        <f>SUM($G$2:G152)</f>
        <v>11300</v>
      </c>
      <c r="K152">
        <f>IF(MONTH(Tabela2[[#This Row],[Data]]) &lt;&gt; MONTH(A153), 1,0)</f>
        <v>1</v>
      </c>
      <c r="L152">
        <f>IF(Tabela2[[#This Row],[Czy ostatni dzień]]=1, SUM($F$2:F152) - SUM($G$2:G152) - SUM($L$2:L151), "")</f>
        <v>2850</v>
      </c>
      <c r="M152">
        <f>IF(AND(Tabela2[[#This Row],[Czy ostatni dzień]]=1, H151 &gt;= 2400), 3, 0)</f>
        <v>0</v>
      </c>
    </row>
    <row r="153" spans="1:13" x14ac:dyDescent="0.25">
      <c r="A153" s="2">
        <v>45078</v>
      </c>
      <c r="B153" t="s">
        <v>5</v>
      </c>
      <c r="C153">
        <f>WEEKDAY(Tabela2[[#This Row],[Data]],2)</f>
        <v>4</v>
      </c>
      <c r="D153">
        <f t="shared" si="2"/>
        <v>10</v>
      </c>
      <c r="E15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53">
        <f>Tabela2[[#This Row],[Ilośc wypożyczonych]]*$Q$5</f>
        <v>150</v>
      </c>
      <c r="G153">
        <f>IF(Tabela2[[#This Row],[Dzień]]=7, Tabela2[[#This Row],[Ilość rowerów]]*$Q$6 + Tabela2[[#This Row],[Czy dokupuje]]*800, Tabela2[[#This Row],[Czy dokupuje]]*800)</f>
        <v>0</v>
      </c>
      <c r="H153">
        <f>SUM($F$2:F153) -SUM($G$2:G153)</f>
        <v>10</v>
      </c>
      <c r="I153">
        <f>SUM($F$2:F153)</f>
        <v>11310</v>
      </c>
      <c r="J153">
        <f>SUM($G$2:G153)</f>
        <v>11300</v>
      </c>
      <c r="K153">
        <f>IF(MONTH(Tabela2[[#This Row],[Data]]) &lt;&gt; MONTH(A154), 1,0)</f>
        <v>0</v>
      </c>
      <c r="L153" t="str">
        <f>IF(Tabela2[[#This Row],[Czy ostatni dzień]]=1, SUM($F$2:F153) - SUM($G$2:G153) - SUM($L$2:L152), "")</f>
        <v/>
      </c>
      <c r="M153">
        <f>IF(AND(Tabela2[[#This Row],[Czy ostatni dzień]]=1, H152 &gt;= 2400), 3, 0)</f>
        <v>0</v>
      </c>
    </row>
    <row r="154" spans="1:13" x14ac:dyDescent="0.25">
      <c r="A154" s="2">
        <v>45079</v>
      </c>
      <c r="B154" t="s">
        <v>5</v>
      </c>
      <c r="C154">
        <f>WEEKDAY(Tabela2[[#This Row],[Data]],2)</f>
        <v>5</v>
      </c>
      <c r="D154">
        <f t="shared" si="2"/>
        <v>10</v>
      </c>
      <c r="E15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54">
        <f>Tabela2[[#This Row],[Ilośc wypożyczonych]]*$Q$5</f>
        <v>150</v>
      </c>
      <c r="G154">
        <f>IF(Tabela2[[#This Row],[Dzień]]=7, Tabela2[[#This Row],[Ilość rowerów]]*$Q$6 + Tabela2[[#This Row],[Czy dokupuje]]*800, Tabela2[[#This Row],[Czy dokupuje]]*800)</f>
        <v>0</v>
      </c>
      <c r="H154">
        <f>SUM($F$2:F154) -SUM($G$2:G154)</f>
        <v>160</v>
      </c>
      <c r="I154">
        <f>SUM($F$2:F154)</f>
        <v>11460</v>
      </c>
      <c r="J154">
        <f>SUM($G$2:G154)</f>
        <v>11300</v>
      </c>
      <c r="K154">
        <f>IF(MONTH(Tabela2[[#This Row],[Data]]) &lt;&gt; MONTH(A155), 1,0)</f>
        <v>0</v>
      </c>
      <c r="L154" t="str">
        <f>IF(Tabela2[[#This Row],[Czy ostatni dzień]]=1, SUM($F$2:F154) - SUM($G$2:G154) - SUM($L$2:L153), "")</f>
        <v/>
      </c>
      <c r="M154">
        <f>IF(AND(Tabela2[[#This Row],[Czy ostatni dzień]]=1, H153 &gt;= 2400), 3, 0)</f>
        <v>0</v>
      </c>
    </row>
    <row r="155" spans="1:13" x14ac:dyDescent="0.25">
      <c r="A155" s="2">
        <v>45080</v>
      </c>
      <c r="B155" t="s">
        <v>5</v>
      </c>
      <c r="C155">
        <f>WEEKDAY(Tabela2[[#This Row],[Data]],2)</f>
        <v>6</v>
      </c>
      <c r="D155">
        <f t="shared" si="2"/>
        <v>10</v>
      </c>
      <c r="E15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55">
        <f>Tabela2[[#This Row],[Ilośc wypożyczonych]]*$Q$5</f>
        <v>0</v>
      </c>
      <c r="G155">
        <f>IF(Tabela2[[#This Row],[Dzień]]=7, Tabela2[[#This Row],[Ilość rowerów]]*$Q$6 + Tabela2[[#This Row],[Czy dokupuje]]*800, Tabela2[[#This Row],[Czy dokupuje]]*800)</f>
        <v>0</v>
      </c>
      <c r="H155">
        <f>SUM($F$2:F155) -SUM($G$2:G155)</f>
        <v>160</v>
      </c>
      <c r="I155">
        <f>SUM($F$2:F155)</f>
        <v>11460</v>
      </c>
      <c r="J155">
        <f>SUM($G$2:G155)</f>
        <v>11300</v>
      </c>
      <c r="K155">
        <f>IF(MONTH(Tabela2[[#This Row],[Data]]) &lt;&gt; MONTH(A156), 1,0)</f>
        <v>0</v>
      </c>
      <c r="L155" t="str">
        <f>IF(Tabela2[[#This Row],[Czy ostatni dzień]]=1, SUM($F$2:F155) - SUM($G$2:G155) - SUM($L$2:L154), "")</f>
        <v/>
      </c>
      <c r="M155">
        <f>IF(AND(Tabela2[[#This Row],[Czy ostatni dzień]]=1, H154 &gt;= 2400), 3, 0)</f>
        <v>0</v>
      </c>
    </row>
    <row r="156" spans="1:13" x14ac:dyDescent="0.25">
      <c r="A156" s="2">
        <v>45081</v>
      </c>
      <c r="B156" t="s">
        <v>5</v>
      </c>
      <c r="C156">
        <f>WEEKDAY(Tabela2[[#This Row],[Data]],2)</f>
        <v>7</v>
      </c>
      <c r="D156">
        <f t="shared" si="2"/>
        <v>10</v>
      </c>
      <c r="E15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56">
        <f>Tabela2[[#This Row],[Ilośc wypożyczonych]]*$Q$5</f>
        <v>0</v>
      </c>
      <c r="G156">
        <f>IF(Tabela2[[#This Row],[Dzień]]=7, Tabela2[[#This Row],[Ilość rowerów]]*$Q$6 + Tabela2[[#This Row],[Czy dokupuje]]*800, Tabela2[[#This Row],[Czy dokupuje]]*800)</f>
        <v>150</v>
      </c>
      <c r="H156">
        <f>SUM($F$2:F156) -SUM($G$2:G156)</f>
        <v>10</v>
      </c>
      <c r="I156">
        <f>SUM($F$2:F156)</f>
        <v>11460</v>
      </c>
      <c r="J156">
        <f>SUM($G$2:G156)</f>
        <v>11450</v>
      </c>
      <c r="K156">
        <f>IF(MONTH(Tabela2[[#This Row],[Data]]) &lt;&gt; MONTH(A157), 1,0)</f>
        <v>0</v>
      </c>
      <c r="L156" t="str">
        <f>IF(Tabela2[[#This Row],[Czy ostatni dzień]]=1, SUM($F$2:F156) - SUM($G$2:G156) - SUM($L$2:L155), "")</f>
        <v/>
      </c>
      <c r="M156">
        <f>IF(AND(Tabela2[[#This Row],[Czy ostatni dzień]]=1, H155 &gt;= 2400), 3, 0)</f>
        <v>0</v>
      </c>
    </row>
    <row r="157" spans="1:13" x14ac:dyDescent="0.25">
      <c r="A157" s="2">
        <v>45082</v>
      </c>
      <c r="B157" t="s">
        <v>5</v>
      </c>
      <c r="C157">
        <f>WEEKDAY(Tabela2[[#This Row],[Data]],2)</f>
        <v>1</v>
      </c>
      <c r="D157">
        <f t="shared" si="2"/>
        <v>10</v>
      </c>
      <c r="E15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57">
        <f>Tabela2[[#This Row],[Ilośc wypożyczonych]]*$Q$5</f>
        <v>150</v>
      </c>
      <c r="G157">
        <f>IF(Tabela2[[#This Row],[Dzień]]=7, Tabela2[[#This Row],[Ilość rowerów]]*$Q$6 + Tabela2[[#This Row],[Czy dokupuje]]*800, Tabela2[[#This Row],[Czy dokupuje]]*800)</f>
        <v>0</v>
      </c>
      <c r="H157">
        <f>SUM($F$2:F157) -SUM($G$2:G157)</f>
        <v>160</v>
      </c>
      <c r="I157">
        <f>SUM($F$2:F157)</f>
        <v>11610</v>
      </c>
      <c r="J157">
        <f>SUM($G$2:G157)</f>
        <v>11450</v>
      </c>
      <c r="K157">
        <f>IF(MONTH(Tabela2[[#This Row],[Data]]) &lt;&gt; MONTH(A158), 1,0)</f>
        <v>0</v>
      </c>
      <c r="L157" t="str">
        <f>IF(Tabela2[[#This Row],[Czy ostatni dzień]]=1, SUM($F$2:F157) - SUM($G$2:G157) - SUM($L$2:L156), "")</f>
        <v/>
      </c>
      <c r="M157">
        <f>IF(AND(Tabela2[[#This Row],[Czy ostatni dzień]]=1, H156 &gt;= 2400), 3, 0)</f>
        <v>0</v>
      </c>
    </row>
    <row r="158" spans="1:13" x14ac:dyDescent="0.25">
      <c r="A158" s="2">
        <v>45083</v>
      </c>
      <c r="B158" t="s">
        <v>5</v>
      </c>
      <c r="C158">
        <f>WEEKDAY(Tabela2[[#This Row],[Data]],2)</f>
        <v>2</v>
      </c>
      <c r="D158">
        <f t="shared" si="2"/>
        <v>10</v>
      </c>
      <c r="E15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58">
        <f>Tabela2[[#This Row],[Ilośc wypożyczonych]]*$Q$5</f>
        <v>150</v>
      </c>
      <c r="G158">
        <f>IF(Tabela2[[#This Row],[Dzień]]=7, Tabela2[[#This Row],[Ilość rowerów]]*$Q$6 + Tabela2[[#This Row],[Czy dokupuje]]*800, Tabela2[[#This Row],[Czy dokupuje]]*800)</f>
        <v>0</v>
      </c>
      <c r="H158">
        <f>SUM($F$2:F158) -SUM($G$2:G158)</f>
        <v>310</v>
      </c>
      <c r="I158">
        <f>SUM($F$2:F158)</f>
        <v>11760</v>
      </c>
      <c r="J158">
        <f>SUM($G$2:G158)</f>
        <v>11450</v>
      </c>
      <c r="K158">
        <f>IF(MONTH(Tabela2[[#This Row],[Data]]) &lt;&gt; MONTH(A159), 1,0)</f>
        <v>0</v>
      </c>
      <c r="L158" t="str">
        <f>IF(Tabela2[[#This Row],[Czy ostatni dzień]]=1, SUM($F$2:F158) - SUM($G$2:G158) - SUM($L$2:L157), "")</f>
        <v/>
      </c>
      <c r="M158">
        <f>IF(AND(Tabela2[[#This Row],[Czy ostatni dzień]]=1, H157 &gt;= 2400), 3, 0)</f>
        <v>0</v>
      </c>
    </row>
    <row r="159" spans="1:13" x14ac:dyDescent="0.25">
      <c r="A159" s="2">
        <v>45084</v>
      </c>
      <c r="B159" t="s">
        <v>5</v>
      </c>
      <c r="C159">
        <f>WEEKDAY(Tabela2[[#This Row],[Data]],2)</f>
        <v>3</v>
      </c>
      <c r="D159">
        <f t="shared" si="2"/>
        <v>10</v>
      </c>
      <c r="E15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59">
        <f>Tabela2[[#This Row],[Ilośc wypożyczonych]]*$Q$5</f>
        <v>150</v>
      </c>
      <c r="G159">
        <f>IF(Tabela2[[#This Row],[Dzień]]=7, Tabela2[[#This Row],[Ilość rowerów]]*$Q$6 + Tabela2[[#This Row],[Czy dokupuje]]*800, Tabela2[[#This Row],[Czy dokupuje]]*800)</f>
        <v>0</v>
      </c>
      <c r="H159">
        <f>SUM($F$2:F159) -SUM($G$2:G159)</f>
        <v>460</v>
      </c>
      <c r="I159">
        <f>SUM($F$2:F159)</f>
        <v>11910</v>
      </c>
      <c r="J159">
        <f>SUM($G$2:G159)</f>
        <v>11450</v>
      </c>
      <c r="K159">
        <f>IF(MONTH(Tabela2[[#This Row],[Data]]) &lt;&gt; MONTH(A160), 1,0)</f>
        <v>0</v>
      </c>
      <c r="L159" t="str">
        <f>IF(Tabela2[[#This Row],[Czy ostatni dzień]]=1, SUM($F$2:F159) - SUM($G$2:G159) - SUM($L$2:L158), "")</f>
        <v/>
      </c>
      <c r="M159">
        <f>IF(AND(Tabela2[[#This Row],[Czy ostatni dzień]]=1, H158 &gt;= 2400), 3, 0)</f>
        <v>0</v>
      </c>
    </row>
    <row r="160" spans="1:13" x14ac:dyDescent="0.25">
      <c r="A160" s="2">
        <v>45085</v>
      </c>
      <c r="B160" t="s">
        <v>5</v>
      </c>
      <c r="C160">
        <f>WEEKDAY(Tabela2[[#This Row],[Data]],2)</f>
        <v>4</v>
      </c>
      <c r="D160">
        <f t="shared" si="2"/>
        <v>10</v>
      </c>
      <c r="E16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60">
        <f>Tabela2[[#This Row],[Ilośc wypożyczonych]]*$Q$5</f>
        <v>150</v>
      </c>
      <c r="G160">
        <f>IF(Tabela2[[#This Row],[Dzień]]=7, Tabela2[[#This Row],[Ilość rowerów]]*$Q$6 + Tabela2[[#This Row],[Czy dokupuje]]*800, Tabela2[[#This Row],[Czy dokupuje]]*800)</f>
        <v>0</v>
      </c>
      <c r="H160">
        <f>SUM($F$2:F160) -SUM($G$2:G160)</f>
        <v>610</v>
      </c>
      <c r="I160">
        <f>SUM($F$2:F160)</f>
        <v>12060</v>
      </c>
      <c r="J160">
        <f>SUM($G$2:G160)</f>
        <v>11450</v>
      </c>
      <c r="K160">
        <f>IF(MONTH(Tabela2[[#This Row],[Data]]) &lt;&gt; MONTH(A161), 1,0)</f>
        <v>0</v>
      </c>
      <c r="L160" t="str">
        <f>IF(Tabela2[[#This Row],[Czy ostatni dzień]]=1, SUM($F$2:F160) - SUM($G$2:G160) - SUM($L$2:L159), "")</f>
        <v/>
      </c>
      <c r="M160">
        <f>IF(AND(Tabela2[[#This Row],[Czy ostatni dzień]]=1, H159 &gt;= 2400), 3, 0)</f>
        <v>0</v>
      </c>
    </row>
    <row r="161" spans="1:13" x14ac:dyDescent="0.25">
      <c r="A161" s="2">
        <v>45086</v>
      </c>
      <c r="B161" t="s">
        <v>5</v>
      </c>
      <c r="C161">
        <f>WEEKDAY(Tabela2[[#This Row],[Data]],2)</f>
        <v>5</v>
      </c>
      <c r="D161">
        <f t="shared" si="2"/>
        <v>10</v>
      </c>
      <c r="E16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61">
        <f>Tabela2[[#This Row],[Ilośc wypożyczonych]]*$Q$5</f>
        <v>150</v>
      </c>
      <c r="G161">
        <f>IF(Tabela2[[#This Row],[Dzień]]=7, Tabela2[[#This Row],[Ilość rowerów]]*$Q$6 + Tabela2[[#This Row],[Czy dokupuje]]*800, Tabela2[[#This Row],[Czy dokupuje]]*800)</f>
        <v>0</v>
      </c>
      <c r="H161">
        <f>SUM($F$2:F161) -SUM($G$2:G161)</f>
        <v>760</v>
      </c>
      <c r="I161">
        <f>SUM($F$2:F161)</f>
        <v>12210</v>
      </c>
      <c r="J161">
        <f>SUM($G$2:G161)</f>
        <v>11450</v>
      </c>
      <c r="K161">
        <f>IF(MONTH(Tabela2[[#This Row],[Data]]) &lt;&gt; MONTH(A162), 1,0)</f>
        <v>0</v>
      </c>
      <c r="L161" t="str">
        <f>IF(Tabela2[[#This Row],[Czy ostatni dzień]]=1, SUM($F$2:F161) - SUM($G$2:G161) - SUM($L$2:L160), "")</f>
        <v/>
      </c>
      <c r="M161">
        <f>IF(AND(Tabela2[[#This Row],[Czy ostatni dzień]]=1, H160 &gt;= 2400), 3, 0)</f>
        <v>0</v>
      </c>
    </row>
    <row r="162" spans="1:13" x14ac:dyDescent="0.25">
      <c r="A162" s="2">
        <v>45087</v>
      </c>
      <c r="B162" t="s">
        <v>5</v>
      </c>
      <c r="C162">
        <f>WEEKDAY(Tabela2[[#This Row],[Data]],2)</f>
        <v>6</v>
      </c>
      <c r="D162">
        <f t="shared" si="2"/>
        <v>10</v>
      </c>
      <c r="E16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62">
        <f>Tabela2[[#This Row],[Ilośc wypożyczonych]]*$Q$5</f>
        <v>0</v>
      </c>
      <c r="G162">
        <f>IF(Tabela2[[#This Row],[Dzień]]=7, Tabela2[[#This Row],[Ilość rowerów]]*$Q$6 + Tabela2[[#This Row],[Czy dokupuje]]*800, Tabela2[[#This Row],[Czy dokupuje]]*800)</f>
        <v>0</v>
      </c>
      <c r="H162">
        <f>SUM($F$2:F162) -SUM($G$2:G162)</f>
        <v>760</v>
      </c>
      <c r="I162">
        <f>SUM($F$2:F162)</f>
        <v>12210</v>
      </c>
      <c r="J162">
        <f>SUM($G$2:G162)</f>
        <v>11450</v>
      </c>
      <c r="K162">
        <f>IF(MONTH(Tabela2[[#This Row],[Data]]) &lt;&gt; MONTH(A163), 1,0)</f>
        <v>0</v>
      </c>
      <c r="L162" t="str">
        <f>IF(Tabela2[[#This Row],[Czy ostatni dzień]]=1, SUM($F$2:F162) - SUM($G$2:G162) - SUM($L$2:L161), "")</f>
        <v/>
      </c>
      <c r="M162">
        <f>IF(AND(Tabela2[[#This Row],[Czy ostatni dzień]]=1, H161 &gt;= 2400), 3, 0)</f>
        <v>0</v>
      </c>
    </row>
    <row r="163" spans="1:13" x14ac:dyDescent="0.25">
      <c r="A163" s="2">
        <v>45088</v>
      </c>
      <c r="B163" t="s">
        <v>5</v>
      </c>
      <c r="C163">
        <f>WEEKDAY(Tabela2[[#This Row],[Data]],2)</f>
        <v>7</v>
      </c>
      <c r="D163">
        <f t="shared" si="2"/>
        <v>10</v>
      </c>
      <c r="E16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63">
        <f>Tabela2[[#This Row],[Ilośc wypożyczonych]]*$Q$5</f>
        <v>0</v>
      </c>
      <c r="G163">
        <f>IF(Tabela2[[#This Row],[Dzień]]=7, Tabela2[[#This Row],[Ilość rowerów]]*$Q$6 + Tabela2[[#This Row],[Czy dokupuje]]*800, Tabela2[[#This Row],[Czy dokupuje]]*800)</f>
        <v>150</v>
      </c>
      <c r="H163">
        <f>SUM($F$2:F163) -SUM($G$2:G163)</f>
        <v>610</v>
      </c>
      <c r="I163">
        <f>SUM($F$2:F163)</f>
        <v>12210</v>
      </c>
      <c r="J163">
        <f>SUM($G$2:G163)</f>
        <v>11600</v>
      </c>
      <c r="K163">
        <f>IF(MONTH(Tabela2[[#This Row],[Data]]) &lt;&gt; MONTH(A164), 1,0)</f>
        <v>0</v>
      </c>
      <c r="L163" t="str">
        <f>IF(Tabela2[[#This Row],[Czy ostatni dzień]]=1, SUM($F$2:F163) - SUM($G$2:G163) - SUM($L$2:L162), "")</f>
        <v/>
      </c>
      <c r="M163">
        <f>IF(AND(Tabela2[[#This Row],[Czy ostatni dzień]]=1, H162 &gt;= 2400), 3, 0)</f>
        <v>0</v>
      </c>
    </row>
    <row r="164" spans="1:13" x14ac:dyDescent="0.25">
      <c r="A164" s="2">
        <v>45089</v>
      </c>
      <c r="B164" t="s">
        <v>5</v>
      </c>
      <c r="C164">
        <f>WEEKDAY(Tabela2[[#This Row],[Data]],2)</f>
        <v>1</v>
      </c>
      <c r="D164">
        <f t="shared" si="2"/>
        <v>10</v>
      </c>
      <c r="E16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64">
        <f>Tabela2[[#This Row],[Ilośc wypożyczonych]]*$Q$5</f>
        <v>150</v>
      </c>
      <c r="G164">
        <f>IF(Tabela2[[#This Row],[Dzień]]=7, Tabela2[[#This Row],[Ilość rowerów]]*$Q$6 + Tabela2[[#This Row],[Czy dokupuje]]*800, Tabela2[[#This Row],[Czy dokupuje]]*800)</f>
        <v>0</v>
      </c>
      <c r="H164">
        <f>SUM($F$2:F164) -SUM($G$2:G164)</f>
        <v>760</v>
      </c>
      <c r="I164">
        <f>SUM($F$2:F164)</f>
        <v>12360</v>
      </c>
      <c r="J164">
        <f>SUM($G$2:G164)</f>
        <v>11600</v>
      </c>
      <c r="K164">
        <f>IF(MONTH(Tabela2[[#This Row],[Data]]) &lt;&gt; MONTH(A165), 1,0)</f>
        <v>0</v>
      </c>
      <c r="L164" t="str">
        <f>IF(Tabela2[[#This Row],[Czy ostatni dzień]]=1, SUM($F$2:F164) - SUM($G$2:G164) - SUM($L$2:L163), "")</f>
        <v/>
      </c>
      <c r="M164">
        <f>IF(AND(Tabela2[[#This Row],[Czy ostatni dzień]]=1, H163 &gt;= 2400), 3, 0)</f>
        <v>0</v>
      </c>
    </row>
    <row r="165" spans="1:13" x14ac:dyDescent="0.25">
      <c r="A165" s="2">
        <v>45090</v>
      </c>
      <c r="B165" t="s">
        <v>5</v>
      </c>
      <c r="C165">
        <f>WEEKDAY(Tabela2[[#This Row],[Data]],2)</f>
        <v>2</v>
      </c>
      <c r="D165">
        <f t="shared" si="2"/>
        <v>10</v>
      </c>
      <c r="E16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65">
        <f>Tabela2[[#This Row],[Ilośc wypożyczonych]]*$Q$5</f>
        <v>150</v>
      </c>
      <c r="G165">
        <f>IF(Tabela2[[#This Row],[Dzień]]=7, Tabela2[[#This Row],[Ilość rowerów]]*$Q$6 + Tabela2[[#This Row],[Czy dokupuje]]*800, Tabela2[[#This Row],[Czy dokupuje]]*800)</f>
        <v>0</v>
      </c>
      <c r="H165">
        <f>SUM($F$2:F165) -SUM($G$2:G165)</f>
        <v>910</v>
      </c>
      <c r="I165">
        <f>SUM($F$2:F165)</f>
        <v>12510</v>
      </c>
      <c r="J165">
        <f>SUM($G$2:G165)</f>
        <v>11600</v>
      </c>
      <c r="K165">
        <f>IF(MONTH(Tabela2[[#This Row],[Data]]) &lt;&gt; MONTH(A166), 1,0)</f>
        <v>0</v>
      </c>
      <c r="L165" t="str">
        <f>IF(Tabela2[[#This Row],[Czy ostatni dzień]]=1, SUM($F$2:F165) - SUM($G$2:G165) - SUM($L$2:L164), "")</f>
        <v/>
      </c>
      <c r="M165">
        <f>IF(AND(Tabela2[[#This Row],[Czy ostatni dzień]]=1, H164 &gt;= 2400), 3, 0)</f>
        <v>0</v>
      </c>
    </row>
    <row r="166" spans="1:13" x14ac:dyDescent="0.25">
      <c r="A166" s="2">
        <v>45091</v>
      </c>
      <c r="B166" t="s">
        <v>5</v>
      </c>
      <c r="C166">
        <f>WEEKDAY(Tabela2[[#This Row],[Data]],2)</f>
        <v>3</v>
      </c>
      <c r="D166">
        <f t="shared" si="2"/>
        <v>10</v>
      </c>
      <c r="E16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66">
        <f>Tabela2[[#This Row],[Ilośc wypożyczonych]]*$Q$5</f>
        <v>150</v>
      </c>
      <c r="G166">
        <f>IF(Tabela2[[#This Row],[Dzień]]=7, Tabela2[[#This Row],[Ilość rowerów]]*$Q$6 + Tabela2[[#This Row],[Czy dokupuje]]*800, Tabela2[[#This Row],[Czy dokupuje]]*800)</f>
        <v>0</v>
      </c>
      <c r="H166">
        <f>SUM($F$2:F166) -SUM($G$2:G166)</f>
        <v>1060</v>
      </c>
      <c r="I166">
        <f>SUM($F$2:F166)</f>
        <v>12660</v>
      </c>
      <c r="J166">
        <f>SUM($G$2:G166)</f>
        <v>11600</v>
      </c>
      <c r="K166">
        <f>IF(MONTH(Tabela2[[#This Row],[Data]]) &lt;&gt; MONTH(A167), 1,0)</f>
        <v>0</v>
      </c>
      <c r="L166" t="str">
        <f>IF(Tabela2[[#This Row],[Czy ostatni dzień]]=1, SUM($F$2:F166) - SUM($G$2:G166) - SUM($L$2:L165), "")</f>
        <v/>
      </c>
      <c r="M166">
        <f>IF(AND(Tabela2[[#This Row],[Czy ostatni dzień]]=1, H165 &gt;= 2400), 3, 0)</f>
        <v>0</v>
      </c>
    </row>
    <row r="167" spans="1:13" x14ac:dyDescent="0.25">
      <c r="A167" s="2">
        <v>45092</v>
      </c>
      <c r="B167" t="s">
        <v>5</v>
      </c>
      <c r="C167">
        <f>WEEKDAY(Tabela2[[#This Row],[Data]],2)</f>
        <v>4</v>
      </c>
      <c r="D167">
        <f t="shared" si="2"/>
        <v>10</v>
      </c>
      <c r="E16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67">
        <f>Tabela2[[#This Row],[Ilośc wypożyczonych]]*$Q$5</f>
        <v>150</v>
      </c>
      <c r="G167">
        <f>IF(Tabela2[[#This Row],[Dzień]]=7, Tabela2[[#This Row],[Ilość rowerów]]*$Q$6 + Tabela2[[#This Row],[Czy dokupuje]]*800, Tabela2[[#This Row],[Czy dokupuje]]*800)</f>
        <v>0</v>
      </c>
      <c r="H167">
        <f>SUM($F$2:F167) -SUM($G$2:G167)</f>
        <v>1210</v>
      </c>
      <c r="I167">
        <f>SUM($F$2:F167)</f>
        <v>12810</v>
      </c>
      <c r="J167">
        <f>SUM($G$2:G167)</f>
        <v>11600</v>
      </c>
      <c r="K167">
        <f>IF(MONTH(Tabela2[[#This Row],[Data]]) &lt;&gt; MONTH(A168), 1,0)</f>
        <v>0</v>
      </c>
      <c r="L167" t="str">
        <f>IF(Tabela2[[#This Row],[Czy ostatni dzień]]=1, SUM($F$2:F167) - SUM($G$2:G167) - SUM($L$2:L166), "")</f>
        <v/>
      </c>
      <c r="M167">
        <f>IF(AND(Tabela2[[#This Row],[Czy ostatni dzień]]=1, H166 &gt;= 2400), 3, 0)</f>
        <v>0</v>
      </c>
    </row>
    <row r="168" spans="1:13" x14ac:dyDescent="0.25">
      <c r="A168" s="2">
        <v>45093</v>
      </c>
      <c r="B168" t="s">
        <v>5</v>
      </c>
      <c r="C168">
        <f>WEEKDAY(Tabela2[[#This Row],[Data]],2)</f>
        <v>5</v>
      </c>
      <c r="D168">
        <f t="shared" si="2"/>
        <v>10</v>
      </c>
      <c r="E16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68">
        <f>Tabela2[[#This Row],[Ilośc wypożyczonych]]*$Q$5</f>
        <v>150</v>
      </c>
      <c r="G168">
        <f>IF(Tabela2[[#This Row],[Dzień]]=7, Tabela2[[#This Row],[Ilość rowerów]]*$Q$6 + Tabela2[[#This Row],[Czy dokupuje]]*800, Tabela2[[#This Row],[Czy dokupuje]]*800)</f>
        <v>0</v>
      </c>
      <c r="H168">
        <f>SUM($F$2:F168) -SUM($G$2:G168)</f>
        <v>1360</v>
      </c>
      <c r="I168">
        <f>SUM($F$2:F168)</f>
        <v>12960</v>
      </c>
      <c r="J168">
        <f>SUM($G$2:G168)</f>
        <v>11600</v>
      </c>
      <c r="K168">
        <f>IF(MONTH(Tabela2[[#This Row],[Data]]) &lt;&gt; MONTH(A169), 1,0)</f>
        <v>0</v>
      </c>
      <c r="L168" t="str">
        <f>IF(Tabela2[[#This Row],[Czy ostatni dzień]]=1, SUM($F$2:F168) - SUM($G$2:G168) - SUM($L$2:L167), "")</f>
        <v/>
      </c>
      <c r="M168">
        <f>IF(AND(Tabela2[[#This Row],[Czy ostatni dzień]]=1, H167 &gt;= 2400), 3, 0)</f>
        <v>0</v>
      </c>
    </row>
    <row r="169" spans="1:13" x14ac:dyDescent="0.25">
      <c r="A169" s="2">
        <v>45094</v>
      </c>
      <c r="B169" t="s">
        <v>5</v>
      </c>
      <c r="C169">
        <f>WEEKDAY(Tabela2[[#This Row],[Data]],2)</f>
        <v>6</v>
      </c>
      <c r="D169">
        <f t="shared" si="2"/>
        <v>10</v>
      </c>
      <c r="E16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69">
        <f>Tabela2[[#This Row],[Ilośc wypożyczonych]]*$Q$5</f>
        <v>0</v>
      </c>
      <c r="G169">
        <f>IF(Tabela2[[#This Row],[Dzień]]=7, Tabela2[[#This Row],[Ilość rowerów]]*$Q$6 + Tabela2[[#This Row],[Czy dokupuje]]*800, Tabela2[[#This Row],[Czy dokupuje]]*800)</f>
        <v>0</v>
      </c>
      <c r="H169">
        <f>SUM($F$2:F169) -SUM($G$2:G169)</f>
        <v>1360</v>
      </c>
      <c r="I169">
        <f>SUM($F$2:F169)</f>
        <v>12960</v>
      </c>
      <c r="J169">
        <f>SUM($G$2:G169)</f>
        <v>11600</v>
      </c>
      <c r="K169">
        <f>IF(MONTH(Tabela2[[#This Row],[Data]]) &lt;&gt; MONTH(A170), 1,0)</f>
        <v>0</v>
      </c>
      <c r="L169" t="str">
        <f>IF(Tabela2[[#This Row],[Czy ostatni dzień]]=1, SUM($F$2:F169) - SUM($G$2:G169) - SUM($L$2:L168), "")</f>
        <v/>
      </c>
      <c r="M169">
        <f>IF(AND(Tabela2[[#This Row],[Czy ostatni dzień]]=1, H168 &gt;= 2400), 3, 0)</f>
        <v>0</v>
      </c>
    </row>
    <row r="170" spans="1:13" x14ac:dyDescent="0.25">
      <c r="A170" s="2">
        <v>45095</v>
      </c>
      <c r="B170" t="s">
        <v>5</v>
      </c>
      <c r="C170">
        <f>WEEKDAY(Tabela2[[#This Row],[Data]],2)</f>
        <v>7</v>
      </c>
      <c r="D170">
        <f t="shared" si="2"/>
        <v>10</v>
      </c>
      <c r="E17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70">
        <f>Tabela2[[#This Row],[Ilośc wypożyczonych]]*$Q$5</f>
        <v>0</v>
      </c>
      <c r="G170">
        <f>IF(Tabela2[[#This Row],[Dzień]]=7, Tabela2[[#This Row],[Ilość rowerów]]*$Q$6 + Tabela2[[#This Row],[Czy dokupuje]]*800, Tabela2[[#This Row],[Czy dokupuje]]*800)</f>
        <v>150</v>
      </c>
      <c r="H170">
        <f>SUM($F$2:F170) -SUM($G$2:G170)</f>
        <v>1210</v>
      </c>
      <c r="I170">
        <f>SUM($F$2:F170)</f>
        <v>12960</v>
      </c>
      <c r="J170">
        <f>SUM($G$2:G170)</f>
        <v>11750</v>
      </c>
      <c r="K170">
        <f>IF(MONTH(Tabela2[[#This Row],[Data]]) &lt;&gt; MONTH(A171), 1,0)</f>
        <v>0</v>
      </c>
      <c r="L170" t="str">
        <f>IF(Tabela2[[#This Row],[Czy ostatni dzień]]=1, SUM($F$2:F170) - SUM($G$2:G170) - SUM($L$2:L169), "")</f>
        <v/>
      </c>
      <c r="M170">
        <f>IF(AND(Tabela2[[#This Row],[Czy ostatni dzień]]=1, H169 &gt;= 2400), 3, 0)</f>
        <v>0</v>
      </c>
    </row>
    <row r="171" spans="1:13" x14ac:dyDescent="0.25">
      <c r="A171" s="2">
        <v>45096</v>
      </c>
      <c r="B171" t="s">
        <v>5</v>
      </c>
      <c r="C171">
        <f>WEEKDAY(Tabela2[[#This Row],[Data]],2)</f>
        <v>1</v>
      </c>
      <c r="D171">
        <f t="shared" si="2"/>
        <v>10</v>
      </c>
      <c r="E17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71">
        <f>Tabela2[[#This Row],[Ilośc wypożyczonych]]*$Q$5</f>
        <v>150</v>
      </c>
      <c r="G171">
        <f>IF(Tabela2[[#This Row],[Dzień]]=7, Tabela2[[#This Row],[Ilość rowerów]]*$Q$6 + Tabela2[[#This Row],[Czy dokupuje]]*800, Tabela2[[#This Row],[Czy dokupuje]]*800)</f>
        <v>0</v>
      </c>
      <c r="H171">
        <f>SUM($F$2:F171) -SUM($G$2:G171)</f>
        <v>1360</v>
      </c>
      <c r="I171">
        <f>SUM($F$2:F171)</f>
        <v>13110</v>
      </c>
      <c r="J171">
        <f>SUM($G$2:G171)</f>
        <v>11750</v>
      </c>
      <c r="K171">
        <f>IF(MONTH(Tabela2[[#This Row],[Data]]) &lt;&gt; MONTH(A172), 1,0)</f>
        <v>0</v>
      </c>
      <c r="L171" t="str">
        <f>IF(Tabela2[[#This Row],[Czy ostatni dzień]]=1, SUM($F$2:F171) - SUM($G$2:G171) - SUM($L$2:L170), "")</f>
        <v/>
      </c>
      <c r="M171">
        <f>IF(AND(Tabela2[[#This Row],[Czy ostatni dzień]]=1, H170 &gt;= 2400), 3, 0)</f>
        <v>0</v>
      </c>
    </row>
    <row r="172" spans="1:13" x14ac:dyDescent="0.25">
      <c r="A172" s="2">
        <v>45097</v>
      </c>
      <c r="B172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wiosna</v>
      </c>
      <c r="C172">
        <f>WEEKDAY(Tabela2[[#This Row],[Data]],2)</f>
        <v>2</v>
      </c>
      <c r="D172">
        <f t="shared" si="2"/>
        <v>10</v>
      </c>
      <c r="E17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172">
        <f>Tabela2[[#This Row],[Ilośc wypożyczonych]]*$Q$5</f>
        <v>150</v>
      </c>
      <c r="G172">
        <f>IF(Tabela2[[#This Row],[Dzień]]=7, Tabela2[[#This Row],[Ilość rowerów]]*$Q$6 + Tabela2[[#This Row],[Czy dokupuje]]*800, Tabela2[[#This Row],[Czy dokupuje]]*800)</f>
        <v>0</v>
      </c>
      <c r="H172">
        <f>SUM($F$2:F172) -SUM($G$2:G172)</f>
        <v>1510</v>
      </c>
      <c r="I172">
        <f>SUM($F$2:F172)</f>
        <v>13260</v>
      </c>
      <c r="J172">
        <f>SUM($G$2:G172)</f>
        <v>11750</v>
      </c>
      <c r="K172">
        <f>IF(MONTH(Tabela2[[#This Row],[Data]]) &lt;&gt; MONTH(A173), 1,0)</f>
        <v>0</v>
      </c>
      <c r="L172" t="str">
        <f>IF(Tabela2[[#This Row],[Czy ostatni dzień]]=1, SUM($F$2:F172) - SUM($G$2:G172) - SUM($L$2:L171), "")</f>
        <v/>
      </c>
      <c r="M172">
        <f>IF(AND(Tabela2[[#This Row],[Czy ostatni dzień]]=1, H171 &gt;= 2400), 3, 0)</f>
        <v>0</v>
      </c>
    </row>
    <row r="173" spans="1:13" x14ac:dyDescent="0.25">
      <c r="A173" s="2">
        <v>45098</v>
      </c>
      <c r="B173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lato</v>
      </c>
      <c r="C173">
        <f>WEEKDAY(Tabela2[[#This Row],[Data]],2)</f>
        <v>3</v>
      </c>
      <c r="D173">
        <f t="shared" si="2"/>
        <v>10</v>
      </c>
      <c r="E17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9</v>
      </c>
      <c r="F173">
        <f>Tabela2[[#This Row],[Ilośc wypożyczonych]]*$Q$5</f>
        <v>270</v>
      </c>
      <c r="G173">
        <f>IF(Tabela2[[#This Row],[Dzień]]=7, Tabela2[[#This Row],[Ilość rowerów]]*$Q$6 + Tabela2[[#This Row],[Czy dokupuje]]*800, Tabela2[[#This Row],[Czy dokupuje]]*800)</f>
        <v>0</v>
      </c>
      <c r="H173">
        <f>SUM($F$2:F173) -SUM($G$2:G173)</f>
        <v>1780</v>
      </c>
      <c r="I173">
        <f>SUM($F$2:F173)</f>
        <v>13530</v>
      </c>
      <c r="J173">
        <f>SUM($G$2:G173)</f>
        <v>11750</v>
      </c>
      <c r="K173">
        <f>IF(MONTH(Tabela2[[#This Row],[Data]]) &lt;&gt; MONTH(A174), 1,0)</f>
        <v>0</v>
      </c>
      <c r="L173" t="str">
        <f>IF(Tabela2[[#This Row],[Czy ostatni dzień]]=1, SUM($F$2:F173) - SUM($G$2:G173) - SUM($L$2:L172), "")</f>
        <v/>
      </c>
      <c r="M173">
        <f>IF(AND(Tabela2[[#This Row],[Czy ostatni dzień]]=1, H172 &gt;= 2400), 3, 0)</f>
        <v>0</v>
      </c>
    </row>
    <row r="174" spans="1:13" x14ac:dyDescent="0.25">
      <c r="A174" s="2">
        <v>45099</v>
      </c>
      <c r="B174" t="s">
        <v>6</v>
      </c>
      <c r="C174">
        <f>WEEKDAY(Tabela2[[#This Row],[Data]],2)</f>
        <v>4</v>
      </c>
      <c r="D174">
        <f t="shared" si="2"/>
        <v>10</v>
      </c>
      <c r="E17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9</v>
      </c>
      <c r="F174">
        <f>Tabela2[[#This Row],[Ilośc wypożyczonych]]*$Q$5</f>
        <v>270</v>
      </c>
      <c r="G174">
        <f>IF(Tabela2[[#This Row],[Dzień]]=7, Tabela2[[#This Row],[Ilość rowerów]]*$Q$6 + Tabela2[[#This Row],[Czy dokupuje]]*800, Tabela2[[#This Row],[Czy dokupuje]]*800)</f>
        <v>0</v>
      </c>
      <c r="H174">
        <f>SUM($F$2:F174) -SUM($G$2:G174)</f>
        <v>2050</v>
      </c>
      <c r="I174">
        <f>SUM($F$2:F174)</f>
        <v>13800</v>
      </c>
      <c r="J174">
        <f>SUM($G$2:G174)</f>
        <v>11750</v>
      </c>
      <c r="K174">
        <f>IF(MONTH(Tabela2[[#This Row],[Data]]) &lt;&gt; MONTH(A175), 1,0)</f>
        <v>0</v>
      </c>
      <c r="L174" t="str">
        <f>IF(Tabela2[[#This Row],[Czy ostatni dzień]]=1, SUM($F$2:F174) - SUM($G$2:G174) - SUM($L$2:L173), "")</f>
        <v/>
      </c>
      <c r="M174">
        <f>IF(AND(Tabela2[[#This Row],[Czy ostatni dzień]]=1, H173 &gt;= 2400), 3, 0)</f>
        <v>0</v>
      </c>
    </row>
    <row r="175" spans="1:13" x14ac:dyDescent="0.25">
      <c r="A175" s="2">
        <v>45100</v>
      </c>
      <c r="B175" t="s">
        <v>6</v>
      </c>
      <c r="C175">
        <f>WEEKDAY(Tabela2[[#This Row],[Data]],2)</f>
        <v>5</v>
      </c>
      <c r="D175">
        <f t="shared" si="2"/>
        <v>10</v>
      </c>
      <c r="E17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9</v>
      </c>
      <c r="F175">
        <f>Tabela2[[#This Row],[Ilośc wypożyczonych]]*$Q$5</f>
        <v>270</v>
      </c>
      <c r="G175">
        <f>IF(Tabela2[[#This Row],[Dzień]]=7, Tabela2[[#This Row],[Ilość rowerów]]*$Q$6 + Tabela2[[#This Row],[Czy dokupuje]]*800, Tabela2[[#This Row],[Czy dokupuje]]*800)</f>
        <v>0</v>
      </c>
      <c r="H175">
        <f>SUM($F$2:F175) -SUM($G$2:G175)</f>
        <v>2320</v>
      </c>
      <c r="I175">
        <f>SUM($F$2:F175)</f>
        <v>14070</v>
      </c>
      <c r="J175">
        <f>SUM($G$2:G175)</f>
        <v>11750</v>
      </c>
      <c r="K175">
        <f>IF(MONTH(Tabela2[[#This Row],[Data]]) &lt;&gt; MONTH(A176), 1,0)</f>
        <v>0</v>
      </c>
      <c r="L175" t="str">
        <f>IF(Tabela2[[#This Row],[Czy ostatni dzień]]=1, SUM($F$2:F175) - SUM($G$2:G175) - SUM($L$2:L174), "")</f>
        <v/>
      </c>
      <c r="M175">
        <f>IF(AND(Tabela2[[#This Row],[Czy ostatni dzień]]=1, H174 &gt;= 2400), 3, 0)</f>
        <v>0</v>
      </c>
    </row>
    <row r="176" spans="1:13" x14ac:dyDescent="0.25">
      <c r="A176" s="2">
        <v>45101</v>
      </c>
      <c r="B176" t="s">
        <v>6</v>
      </c>
      <c r="C176">
        <f>WEEKDAY(Tabela2[[#This Row],[Data]],2)</f>
        <v>6</v>
      </c>
      <c r="D176">
        <f t="shared" si="2"/>
        <v>10</v>
      </c>
      <c r="E17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76">
        <f>Tabela2[[#This Row],[Ilośc wypożyczonych]]*$Q$5</f>
        <v>0</v>
      </c>
      <c r="G176">
        <f>IF(Tabela2[[#This Row],[Dzień]]=7, Tabela2[[#This Row],[Ilość rowerów]]*$Q$6 + Tabela2[[#This Row],[Czy dokupuje]]*800, Tabela2[[#This Row],[Czy dokupuje]]*800)</f>
        <v>0</v>
      </c>
      <c r="H176">
        <f>SUM($F$2:F176) -SUM($G$2:G176)</f>
        <v>2320</v>
      </c>
      <c r="I176">
        <f>SUM($F$2:F176)</f>
        <v>14070</v>
      </c>
      <c r="J176">
        <f>SUM($G$2:G176)</f>
        <v>11750</v>
      </c>
      <c r="K176">
        <f>IF(MONTH(Tabela2[[#This Row],[Data]]) &lt;&gt; MONTH(A177), 1,0)</f>
        <v>0</v>
      </c>
      <c r="L176" t="str">
        <f>IF(Tabela2[[#This Row],[Czy ostatni dzień]]=1, SUM($F$2:F176) - SUM($G$2:G176) - SUM($L$2:L175), "")</f>
        <v/>
      </c>
      <c r="M176">
        <f>IF(AND(Tabela2[[#This Row],[Czy ostatni dzień]]=1, H175 &gt;= 2400), 3, 0)</f>
        <v>0</v>
      </c>
    </row>
    <row r="177" spans="1:13" x14ac:dyDescent="0.25">
      <c r="A177" s="2">
        <v>45102</v>
      </c>
      <c r="B177" t="s">
        <v>6</v>
      </c>
      <c r="C177">
        <f>WEEKDAY(Tabela2[[#This Row],[Data]],2)</f>
        <v>7</v>
      </c>
      <c r="D177">
        <f t="shared" si="2"/>
        <v>10</v>
      </c>
      <c r="E17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77">
        <f>Tabela2[[#This Row],[Ilośc wypożyczonych]]*$Q$5</f>
        <v>0</v>
      </c>
      <c r="G177">
        <f>IF(Tabela2[[#This Row],[Dzień]]=7, Tabela2[[#This Row],[Ilość rowerów]]*$Q$6 + Tabela2[[#This Row],[Czy dokupuje]]*800, Tabela2[[#This Row],[Czy dokupuje]]*800)</f>
        <v>150</v>
      </c>
      <c r="H177">
        <f>SUM($F$2:F177) -SUM($G$2:G177)</f>
        <v>2170</v>
      </c>
      <c r="I177">
        <f>SUM($F$2:F177)</f>
        <v>14070</v>
      </c>
      <c r="J177">
        <f>SUM($G$2:G177)</f>
        <v>11900</v>
      </c>
      <c r="K177">
        <f>IF(MONTH(Tabela2[[#This Row],[Data]]) &lt;&gt; MONTH(A178), 1,0)</f>
        <v>0</v>
      </c>
      <c r="L177" t="str">
        <f>IF(Tabela2[[#This Row],[Czy ostatni dzień]]=1, SUM($F$2:F177) - SUM($G$2:G177) - SUM($L$2:L176), "")</f>
        <v/>
      </c>
      <c r="M177">
        <f>IF(AND(Tabela2[[#This Row],[Czy ostatni dzień]]=1, H176 &gt;= 2400), 3, 0)</f>
        <v>0</v>
      </c>
    </row>
    <row r="178" spans="1:13" x14ac:dyDescent="0.25">
      <c r="A178" s="2">
        <v>45103</v>
      </c>
      <c r="B178" t="s">
        <v>6</v>
      </c>
      <c r="C178">
        <f>WEEKDAY(Tabela2[[#This Row],[Data]],2)</f>
        <v>1</v>
      </c>
      <c r="D178">
        <f t="shared" si="2"/>
        <v>10</v>
      </c>
      <c r="E17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9</v>
      </c>
      <c r="F178">
        <f>Tabela2[[#This Row],[Ilośc wypożyczonych]]*$Q$5</f>
        <v>270</v>
      </c>
      <c r="G178">
        <f>IF(Tabela2[[#This Row],[Dzień]]=7, Tabela2[[#This Row],[Ilość rowerów]]*$Q$6 + Tabela2[[#This Row],[Czy dokupuje]]*800, Tabela2[[#This Row],[Czy dokupuje]]*800)</f>
        <v>0</v>
      </c>
      <c r="H178">
        <f>SUM($F$2:F178) -SUM($G$2:G178)</f>
        <v>2440</v>
      </c>
      <c r="I178">
        <f>SUM($F$2:F178)</f>
        <v>14340</v>
      </c>
      <c r="J178">
        <f>SUM($G$2:G178)</f>
        <v>11900</v>
      </c>
      <c r="K178">
        <f>IF(MONTH(Tabela2[[#This Row],[Data]]) &lt;&gt; MONTH(A179), 1,0)</f>
        <v>0</v>
      </c>
      <c r="L178" t="str">
        <f>IF(Tabela2[[#This Row],[Czy ostatni dzień]]=1, SUM($F$2:F178) - SUM($G$2:G178) - SUM($L$2:L177), "")</f>
        <v/>
      </c>
      <c r="M178">
        <f>IF(AND(Tabela2[[#This Row],[Czy ostatni dzień]]=1, H177 &gt;= 2400), 3, 0)</f>
        <v>0</v>
      </c>
    </row>
    <row r="179" spans="1:13" x14ac:dyDescent="0.25">
      <c r="A179" s="2">
        <v>45104</v>
      </c>
      <c r="B179" t="s">
        <v>6</v>
      </c>
      <c r="C179">
        <f>WEEKDAY(Tabela2[[#This Row],[Data]],2)</f>
        <v>2</v>
      </c>
      <c r="D179">
        <f t="shared" si="2"/>
        <v>10</v>
      </c>
      <c r="E17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9</v>
      </c>
      <c r="F179">
        <f>Tabela2[[#This Row],[Ilośc wypożyczonych]]*$Q$5</f>
        <v>270</v>
      </c>
      <c r="G179">
        <f>IF(Tabela2[[#This Row],[Dzień]]=7, Tabela2[[#This Row],[Ilość rowerów]]*$Q$6 + Tabela2[[#This Row],[Czy dokupuje]]*800, Tabela2[[#This Row],[Czy dokupuje]]*800)</f>
        <v>0</v>
      </c>
      <c r="H179">
        <f>SUM($F$2:F179) -SUM($G$2:G179)</f>
        <v>2710</v>
      </c>
      <c r="I179">
        <f>SUM($F$2:F179)</f>
        <v>14610</v>
      </c>
      <c r="J179">
        <f>SUM($G$2:G179)</f>
        <v>11900</v>
      </c>
      <c r="K179">
        <f>IF(MONTH(Tabela2[[#This Row],[Data]]) &lt;&gt; MONTH(A180), 1,0)</f>
        <v>0</v>
      </c>
      <c r="L179" t="str">
        <f>IF(Tabela2[[#This Row],[Czy ostatni dzień]]=1, SUM($F$2:F179) - SUM($G$2:G179) - SUM($L$2:L178), "")</f>
        <v/>
      </c>
      <c r="M179">
        <f>IF(AND(Tabela2[[#This Row],[Czy ostatni dzień]]=1, H178 &gt;= 2400), 3, 0)</f>
        <v>0</v>
      </c>
    </row>
    <row r="180" spans="1:13" x14ac:dyDescent="0.25">
      <c r="A180" s="2">
        <v>45105</v>
      </c>
      <c r="B180" t="s">
        <v>6</v>
      </c>
      <c r="C180">
        <f>WEEKDAY(Tabela2[[#This Row],[Data]],2)</f>
        <v>3</v>
      </c>
      <c r="D180">
        <f t="shared" si="2"/>
        <v>10</v>
      </c>
      <c r="E18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9</v>
      </c>
      <c r="F180">
        <f>Tabela2[[#This Row],[Ilośc wypożyczonych]]*$Q$5</f>
        <v>270</v>
      </c>
      <c r="G180">
        <f>IF(Tabela2[[#This Row],[Dzień]]=7, Tabela2[[#This Row],[Ilość rowerów]]*$Q$6 + Tabela2[[#This Row],[Czy dokupuje]]*800, Tabela2[[#This Row],[Czy dokupuje]]*800)</f>
        <v>0</v>
      </c>
      <c r="H180">
        <f>SUM($F$2:F180) -SUM($G$2:G180)</f>
        <v>2980</v>
      </c>
      <c r="I180">
        <f>SUM($F$2:F180)</f>
        <v>14880</v>
      </c>
      <c r="J180">
        <f>SUM($G$2:G180)</f>
        <v>11900</v>
      </c>
      <c r="K180">
        <f>IF(MONTH(Tabela2[[#This Row],[Data]]) &lt;&gt; MONTH(A181), 1,0)</f>
        <v>0</v>
      </c>
      <c r="L180" t="str">
        <f>IF(Tabela2[[#This Row],[Czy ostatni dzień]]=1, SUM($F$2:F180) - SUM($G$2:G180) - SUM($L$2:L179), "")</f>
        <v/>
      </c>
      <c r="M180">
        <f>IF(AND(Tabela2[[#This Row],[Czy ostatni dzień]]=1, H179 &gt;= 2400), 3, 0)</f>
        <v>0</v>
      </c>
    </row>
    <row r="181" spans="1:13" x14ac:dyDescent="0.25">
      <c r="A181" s="2">
        <v>45106</v>
      </c>
      <c r="B181" t="s">
        <v>6</v>
      </c>
      <c r="C181">
        <f>WEEKDAY(Tabela2[[#This Row],[Data]],2)</f>
        <v>4</v>
      </c>
      <c r="D181">
        <f t="shared" si="2"/>
        <v>10</v>
      </c>
      <c r="E18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9</v>
      </c>
      <c r="F181">
        <f>Tabela2[[#This Row],[Ilośc wypożyczonych]]*$Q$5</f>
        <v>270</v>
      </c>
      <c r="G181">
        <f>IF(Tabela2[[#This Row],[Dzień]]=7, Tabela2[[#This Row],[Ilość rowerów]]*$Q$6 + Tabela2[[#This Row],[Czy dokupuje]]*800, Tabela2[[#This Row],[Czy dokupuje]]*800)</f>
        <v>0</v>
      </c>
      <c r="H181">
        <f>SUM($F$2:F181) -SUM($G$2:G181)</f>
        <v>3250</v>
      </c>
      <c r="I181">
        <f>SUM($F$2:F181)</f>
        <v>15150</v>
      </c>
      <c r="J181">
        <f>SUM($G$2:G181)</f>
        <v>11900</v>
      </c>
      <c r="K181">
        <f>IF(MONTH(Tabela2[[#This Row],[Data]]) &lt;&gt; MONTH(A182), 1,0)</f>
        <v>0</v>
      </c>
      <c r="L181" t="str">
        <f>IF(Tabela2[[#This Row],[Czy ostatni dzień]]=1, SUM($F$2:F181) - SUM($G$2:G181) - SUM($L$2:L180), "")</f>
        <v/>
      </c>
      <c r="M181">
        <f>IF(AND(Tabela2[[#This Row],[Czy ostatni dzień]]=1, H180 &gt;= 2400), 3, 0)</f>
        <v>0</v>
      </c>
    </row>
    <row r="182" spans="1:13" x14ac:dyDescent="0.25">
      <c r="A182" s="2">
        <v>45107</v>
      </c>
      <c r="B182" t="s">
        <v>6</v>
      </c>
      <c r="C182">
        <f>WEEKDAY(Tabela2[[#This Row],[Data]],2)</f>
        <v>5</v>
      </c>
      <c r="D182">
        <f t="shared" si="2"/>
        <v>10</v>
      </c>
      <c r="E18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9</v>
      </c>
      <c r="F182">
        <f>Tabela2[[#This Row],[Ilośc wypożyczonych]]*$Q$5</f>
        <v>270</v>
      </c>
      <c r="G182">
        <f>IF(Tabela2[[#This Row],[Dzień]]=7, Tabela2[[#This Row],[Ilość rowerów]]*$Q$6 + Tabela2[[#This Row],[Czy dokupuje]]*800, Tabela2[[#This Row],[Czy dokupuje]]*800)</f>
        <v>2400</v>
      </c>
      <c r="H182">
        <f>SUM($F$2:F182) -SUM($G$2:G182)</f>
        <v>1120</v>
      </c>
      <c r="I182">
        <f>SUM($F$2:F182)</f>
        <v>15420</v>
      </c>
      <c r="J182">
        <f>SUM($G$2:G182)</f>
        <v>14300</v>
      </c>
      <c r="K182">
        <f>IF(MONTH(Tabela2[[#This Row],[Data]]) &lt;&gt; MONTH(A183), 1,0)</f>
        <v>1</v>
      </c>
      <c r="L182">
        <f>IF(Tabela2[[#This Row],[Czy ostatni dzień]]=1, SUM($F$2:F182) - SUM($G$2:G182) - SUM($L$2:L181), "")</f>
        <v>1260</v>
      </c>
      <c r="M182">
        <f>IF(AND(Tabela2[[#This Row],[Czy ostatni dzień]]=1, H181 &gt;= 2400), 3, 0)</f>
        <v>3</v>
      </c>
    </row>
    <row r="183" spans="1:13" x14ac:dyDescent="0.25">
      <c r="A183" s="2">
        <v>45108</v>
      </c>
      <c r="B183" t="s">
        <v>6</v>
      </c>
      <c r="C183">
        <f>WEEKDAY(Tabela2[[#This Row],[Data]],2)</f>
        <v>6</v>
      </c>
      <c r="D183">
        <f t="shared" si="2"/>
        <v>13</v>
      </c>
      <c r="E18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83">
        <f>Tabela2[[#This Row],[Ilośc wypożyczonych]]*$Q$5</f>
        <v>0</v>
      </c>
      <c r="G183">
        <f>IF(Tabela2[[#This Row],[Dzień]]=7, Tabela2[[#This Row],[Ilość rowerów]]*$Q$6 + Tabela2[[#This Row],[Czy dokupuje]]*800, Tabela2[[#This Row],[Czy dokupuje]]*800)</f>
        <v>0</v>
      </c>
      <c r="H183">
        <f>SUM($F$2:F183) -SUM($G$2:G183)</f>
        <v>1120</v>
      </c>
      <c r="I183">
        <f>SUM($F$2:F183)</f>
        <v>15420</v>
      </c>
      <c r="J183">
        <f>SUM($G$2:G183)</f>
        <v>14300</v>
      </c>
      <c r="K183">
        <f>IF(MONTH(Tabela2[[#This Row],[Data]]) &lt;&gt; MONTH(A184), 1,0)</f>
        <v>0</v>
      </c>
      <c r="L183" t="str">
        <f>IF(Tabela2[[#This Row],[Czy ostatni dzień]]=1, SUM($F$2:F183) - SUM($G$2:G183) - SUM($L$2:L182), "")</f>
        <v/>
      </c>
      <c r="M183">
        <f>IF(AND(Tabela2[[#This Row],[Czy ostatni dzień]]=1, H182 &gt;= 2400), 3, 0)</f>
        <v>0</v>
      </c>
    </row>
    <row r="184" spans="1:13" x14ac:dyDescent="0.25">
      <c r="A184" s="2">
        <v>45109</v>
      </c>
      <c r="B184" t="s">
        <v>6</v>
      </c>
      <c r="C184">
        <f>WEEKDAY(Tabela2[[#This Row],[Data]],2)</f>
        <v>7</v>
      </c>
      <c r="D184">
        <f t="shared" si="2"/>
        <v>13</v>
      </c>
      <c r="E18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84">
        <f>Tabela2[[#This Row],[Ilośc wypożyczonych]]*$Q$5</f>
        <v>0</v>
      </c>
      <c r="G184">
        <f>IF(Tabela2[[#This Row],[Dzień]]=7, Tabela2[[#This Row],[Ilość rowerów]]*$Q$6 + Tabela2[[#This Row],[Czy dokupuje]]*800, Tabela2[[#This Row],[Czy dokupuje]]*800)</f>
        <v>195</v>
      </c>
      <c r="H184">
        <f>SUM($F$2:F184) -SUM($G$2:G184)</f>
        <v>925</v>
      </c>
      <c r="I184">
        <f>SUM($F$2:F184)</f>
        <v>15420</v>
      </c>
      <c r="J184">
        <f>SUM($G$2:G184)</f>
        <v>14495</v>
      </c>
      <c r="K184">
        <f>IF(MONTH(Tabela2[[#This Row],[Data]]) &lt;&gt; MONTH(A185), 1,0)</f>
        <v>0</v>
      </c>
      <c r="L184" t="str">
        <f>IF(Tabela2[[#This Row],[Czy ostatni dzień]]=1, SUM($F$2:F184) - SUM($G$2:G184) - SUM($L$2:L183), "")</f>
        <v/>
      </c>
      <c r="M184">
        <f>IF(AND(Tabela2[[#This Row],[Czy ostatni dzień]]=1, H183 &gt;= 2400), 3, 0)</f>
        <v>0</v>
      </c>
    </row>
    <row r="185" spans="1:13" x14ac:dyDescent="0.25">
      <c r="A185" s="2">
        <v>45110</v>
      </c>
      <c r="B185" t="s">
        <v>6</v>
      </c>
      <c r="C185">
        <f>WEEKDAY(Tabela2[[#This Row],[Data]],2)</f>
        <v>1</v>
      </c>
      <c r="D185">
        <f t="shared" si="2"/>
        <v>13</v>
      </c>
      <c r="E18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85">
        <f>Tabela2[[#This Row],[Ilośc wypożyczonych]]*$Q$5</f>
        <v>330</v>
      </c>
      <c r="G185">
        <f>IF(Tabela2[[#This Row],[Dzień]]=7, Tabela2[[#This Row],[Ilość rowerów]]*$Q$6 + Tabela2[[#This Row],[Czy dokupuje]]*800, Tabela2[[#This Row],[Czy dokupuje]]*800)</f>
        <v>0</v>
      </c>
      <c r="H185">
        <f>SUM($F$2:F185) -SUM($G$2:G185)</f>
        <v>1255</v>
      </c>
      <c r="I185">
        <f>SUM($F$2:F185)</f>
        <v>15750</v>
      </c>
      <c r="J185">
        <f>SUM($G$2:G185)</f>
        <v>14495</v>
      </c>
      <c r="K185">
        <f>IF(MONTH(Tabela2[[#This Row],[Data]]) &lt;&gt; MONTH(A186), 1,0)</f>
        <v>0</v>
      </c>
      <c r="L185" t="str">
        <f>IF(Tabela2[[#This Row],[Czy ostatni dzień]]=1, SUM($F$2:F185) - SUM($G$2:G185) - SUM($L$2:L184), "")</f>
        <v/>
      </c>
      <c r="M185">
        <f>IF(AND(Tabela2[[#This Row],[Czy ostatni dzień]]=1, H184 &gt;= 2400), 3, 0)</f>
        <v>0</v>
      </c>
    </row>
    <row r="186" spans="1:13" x14ac:dyDescent="0.25">
      <c r="A186" s="2">
        <v>45111</v>
      </c>
      <c r="B186" t="s">
        <v>6</v>
      </c>
      <c r="C186">
        <f>WEEKDAY(Tabela2[[#This Row],[Data]],2)</f>
        <v>2</v>
      </c>
      <c r="D186">
        <f t="shared" si="2"/>
        <v>13</v>
      </c>
      <c r="E18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86">
        <f>Tabela2[[#This Row],[Ilośc wypożyczonych]]*$Q$5</f>
        <v>330</v>
      </c>
      <c r="G186">
        <f>IF(Tabela2[[#This Row],[Dzień]]=7, Tabela2[[#This Row],[Ilość rowerów]]*$Q$6 + Tabela2[[#This Row],[Czy dokupuje]]*800, Tabela2[[#This Row],[Czy dokupuje]]*800)</f>
        <v>0</v>
      </c>
      <c r="H186">
        <f>SUM($F$2:F186) -SUM($G$2:G186)</f>
        <v>1585</v>
      </c>
      <c r="I186">
        <f>SUM($F$2:F186)</f>
        <v>16080</v>
      </c>
      <c r="J186">
        <f>SUM($G$2:G186)</f>
        <v>14495</v>
      </c>
      <c r="K186">
        <f>IF(MONTH(Tabela2[[#This Row],[Data]]) &lt;&gt; MONTH(A187), 1,0)</f>
        <v>0</v>
      </c>
      <c r="L186" t="str">
        <f>IF(Tabela2[[#This Row],[Czy ostatni dzień]]=1, SUM($F$2:F186) - SUM($G$2:G186) - SUM($L$2:L185), "")</f>
        <v/>
      </c>
      <c r="M186">
        <f>IF(AND(Tabela2[[#This Row],[Czy ostatni dzień]]=1, H185 &gt;= 2400), 3, 0)</f>
        <v>0</v>
      </c>
    </row>
    <row r="187" spans="1:13" x14ac:dyDescent="0.25">
      <c r="A187" s="2">
        <v>45112</v>
      </c>
      <c r="B187" t="s">
        <v>6</v>
      </c>
      <c r="C187">
        <f>WEEKDAY(Tabela2[[#This Row],[Data]],2)</f>
        <v>3</v>
      </c>
      <c r="D187">
        <f t="shared" si="2"/>
        <v>13</v>
      </c>
      <c r="E18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87">
        <f>Tabela2[[#This Row],[Ilośc wypożyczonych]]*$Q$5</f>
        <v>330</v>
      </c>
      <c r="G187">
        <f>IF(Tabela2[[#This Row],[Dzień]]=7, Tabela2[[#This Row],[Ilość rowerów]]*$Q$6 + Tabela2[[#This Row],[Czy dokupuje]]*800, Tabela2[[#This Row],[Czy dokupuje]]*800)</f>
        <v>0</v>
      </c>
      <c r="H187">
        <f>SUM($F$2:F187) -SUM($G$2:G187)</f>
        <v>1915</v>
      </c>
      <c r="I187">
        <f>SUM($F$2:F187)</f>
        <v>16410</v>
      </c>
      <c r="J187">
        <f>SUM($G$2:G187)</f>
        <v>14495</v>
      </c>
      <c r="K187">
        <f>IF(MONTH(Tabela2[[#This Row],[Data]]) &lt;&gt; MONTH(A188), 1,0)</f>
        <v>0</v>
      </c>
      <c r="L187" t="str">
        <f>IF(Tabela2[[#This Row],[Czy ostatni dzień]]=1, SUM($F$2:F187) - SUM($G$2:G187) - SUM($L$2:L186), "")</f>
        <v/>
      </c>
      <c r="M187">
        <f>IF(AND(Tabela2[[#This Row],[Czy ostatni dzień]]=1, H186 &gt;= 2400), 3, 0)</f>
        <v>0</v>
      </c>
    </row>
    <row r="188" spans="1:13" x14ac:dyDescent="0.25">
      <c r="A188" s="2">
        <v>45113</v>
      </c>
      <c r="B188" t="s">
        <v>6</v>
      </c>
      <c r="C188">
        <f>WEEKDAY(Tabela2[[#This Row],[Data]],2)</f>
        <v>4</v>
      </c>
      <c r="D188">
        <f t="shared" si="2"/>
        <v>13</v>
      </c>
      <c r="E18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88">
        <f>Tabela2[[#This Row],[Ilośc wypożyczonych]]*$Q$5</f>
        <v>330</v>
      </c>
      <c r="G188">
        <f>IF(Tabela2[[#This Row],[Dzień]]=7, Tabela2[[#This Row],[Ilość rowerów]]*$Q$6 + Tabela2[[#This Row],[Czy dokupuje]]*800, Tabela2[[#This Row],[Czy dokupuje]]*800)</f>
        <v>0</v>
      </c>
      <c r="H188">
        <f>SUM($F$2:F188) -SUM($G$2:G188)</f>
        <v>2245</v>
      </c>
      <c r="I188">
        <f>SUM($F$2:F188)</f>
        <v>16740</v>
      </c>
      <c r="J188">
        <f>SUM($G$2:G188)</f>
        <v>14495</v>
      </c>
      <c r="K188">
        <f>IF(MONTH(Tabela2[[#This Row],[Data]]) &lt;&gt; MONTH(A189), 1,0)</f>
        <v>0</v>
      </c>
      <c r="L188" t="str">
        <f>IF(Tabela2[[#This Row],[Czy ostatni dzień]]=1, SUM($F$2:F188) - SUM($G$2:G188) - SUM($L$2:L187), "")</f>
        <v/>
      </c>
      <c r="M188">
        <f>IF(AND(Tabela2[[#This Row],[Czy ostatni dzień]]=1, H187 &gt;= 2400), 3, 0)</f>
        <v>0</v>
      </c>
    </row>
    <row r="189" spans="1:13" x14ac:dyDescent="0.25">
      <c r="A189" s="2">
        <v>45114</v>
      </c>
      <c r="B189" t="s">
        <v>6</v>
      </c>
      <c r="C189">
        <f>WEEKDAY(Tabela2[[#This Row],[Data]],2)</f>
        <v>5</v>
      </c>
      <c r="D189">
        <f t="shared" si="2"/>
        <v>13</v>
      </c>
      <c r="E18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89">
        <f>Tabela2[[#This Row],[Ilośc wypożyczonych]]*$Q$5</f>
        <v>330</v>
      </c>
      <c r="G189">
        <f>IF(Tabela2[[#This Row],[Dzień]]=7, Tabela2[[#This Row],[Ilość rowerów]]*$Q$6 + Tabela2[[#This Row],[Czy dokupuje]]*800, Tabela2[[#This Row],[Czy dokupuje]]*800)</f>
        <v>0</v>
      </c>
      <c r="H189">
        <f>SUM($F$2:F189) -SUM($G$2:G189)</f>
        <v>2575</v>
      </c>
      <c r="I189">
        <f>SUM($F$2:F189)</f>
        <v>17070</v>
      </c>
      <c r="J189">
        <f>SUM($G$2:G189)</f>
        <v>14495</v>
      </c>
      <c r="K189">
        <f>IF(MONTH(Tabela2[[#This Row],[Data]]) &lt;&gt; MONTH(A190), 1,0)</f>
        <v>0</v>
      </c>
      <c r="L189" t="str">
        <f>IF(Tabela2[[#This Row],[Czy ostatni dzień]]=1, SUM($F$2:F189) - SUM($G$2:G189) - SUM($L$2:L188), "")</f>
        <v/>
      </c>
      <c r="M189">
        <f>IF(AND(Tabela2[[#This Row],[Czy ostatni dzień]]=1, H188 &gt;= 2400), 3, 0)</f>
        <v>0</v>
      </c>
    </row>
    <row r="190" spans="1:13" x14ac:dyDescent="0.25">
      <c r="A190" s="2">
        <v>45115</v>
      </c>
      <c r="B190" t="s">
        <v>6</v>
      </c>
      <c r="C190">
        <f>WEEKDAY(Tabela2[[#This Row],[Data]],2)</f>
        <v>6</v>
      </c>
      <c r="D190">
        <f t="shared" si="2"/>
        <v>13</v>
      </c>
      <c r="E19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90">
        <f>Tabela2[[#This Row],[Ilośc wypożyczonych]]*$Q$5</f>
        <v>0</v>
      </c>
      <c r="G190">
        <f>IF(Tabela2[[#This Row],[Dzień]]=7, Tabela2[[#This Row],[Ilość rowerów]]*$Q$6 + Tabela2[[#This Row],[Czy dokupuje]]*800, Tabela2[[#This Row],[Czy dokupuje]]*800)</f>
        <v>0</v>
      </c>
      <c r="H190">
        <f>SUM($F$2:F190) -SUM($G$2:G190)</f>
        <v>2575</v>
      </c>
      <c r="I190">
        <f>SUM($F$2:F190)</f>
        <v>17070</v>
      </c>
      <c r="J190">
        <f>SUM($G$2:G190)</f>
        <v>14495</v>
      </c>
      <c r="K190">
        <f>IF(MONTH(Tabela2[[#This Row],[Data]]) &lt;&gt; MONTH(A191), 1,0)</f>
        <v>0</v>
      </c>
      <c r="L190" t="str">
        <f>IF(Tabela2[[#This Row],[Czy ostatni dzień]]=1, SUM($F$2:F190) - SUM($G$2:G190) - SUM($L$2:L189), "")</f>
        <v/>
      </c>
      <c r="M190">
        <f>IF(AND(Tabela2[[#This Row],[Czy ostatni dzień]]=1, H189 &gt;= 2400), 3, 0)</f>
        <v>0</v>
      </c>
    </row>
    <row r="191" spans="1:13" x14ac:dyDescent="0.25">
      <c r="A191" s="2">
        <v>45116</v>
      </c>
      <c r="B191" t="s">
        <v>6</v>
      </c>
      <c r="C191">
        <f>WEEKDAY(Tabela2[[#This Row],[Data]],2)</f>
        <v>7</v>
      </c>
      <c r="D191">
        <f t="shared" si="2"/>
        <v>13</v>
      </c>
      <c r="E19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91">
        <f>Tabela2[[#This Row],[Ilośc wypożyczonych]]*$Q$5</f>
        <v>0</v>
      </c>
      <c r="G191">
        <f>IF(Tabela2[[#This Row],[Dzień]]=7, Tabela2[[#This Row],[Ilość rowerów]]*$Q$6 + Tabela2[[#This Row],[Czy dokupuje]]*800, Tabela2[[#This Row],[Czy dokupuje]]*800)</f>
        <v>195</v>
      </c>
      <c r="H191">
        <f>SUM($F$2:F191) -SUM($G$2:G191)</f>
        <v>2380</v>
      </c>
      <c r="I191">
        <f>SUM($F$2:F191)</f>
        <v>17070</v>
      </c>
      <c r="J191">
        <f>SUM($G$2:G191)</f>
        <v>14690</v>
      </c>
      <c r="K191">
        <f>IF(MONTH(Tabela2[[#This Row],[Data]]) &lt;&gt; MONTH(A192), 1,0)</f>
        <v>0</v>
      </c>
      <c r="L191" t="str">
        <f>IF(Tabela2[[#This Row],[Czy ostatni dzień]]=1, SUM($F$2:F191) - SUM($G$2:G191) - SUM($L$2:L190), "")</f>
        <v/>
      </c>
      <c r="M191">
        <f>IF(AND(Tabela2[[#This Row],[Czy ostatni dzień]]=1, H190 &gt;= 2400), 3, 0)</f>
        <v>0</v>
      </c>
    </row>
    <row r="192" spans="1:13" x14ac:dyDescent="0.25">
      <c r="A192" s="2">
        <v>45117</v>
      </c>
      <c r="B192" t="s">
        <v>6</v>
      </c>
      <c r="C192">
        <f>WEEKDAY(Tabela2[[#This Row],[Data]],2)</f>
        <v>1</v>
      </c>
      <c r="D192">
        <f t="shared" si="2"/>
        <v>13</v>
      </c>
      <c r="E19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92">
        <f>Tabela2[[#This Row],[Ilośc wypożyczonych]]*$Q$5</f>
        <v>330</v>
      </c>
      <c r="G192">
        <f>IF(Tabela2[[#This Row],[Dzień]]=7, Tabela2[[#This Row],[Ilość rowerów]]*$Q$6 + Tabela2[[#This Row],[Czy dokupuje]]*800, Tabela2[[#This Row],[Czy dokupuje]]*800)</f>
        <v>0</v>
      </c>
      <c r="H192">
        <f>SUM($F$2:F192) -SUM($G$2:G192)</f>
        <v>2710</v>
      </c>
      <c r="I192">
        <f>SUM($F$2:F192)</f>
        <v>17400</v>
      </c>
      <c r="J192">
        <f>SUM($G$2:G192)</f>
        <v>14690</v>
      </c>
      <c r="K192">
        <f>IF(MONTH(Tabela2[[#This Row],[Data]]) &lt;&gt; MONTH(A193), 1,0)</f>
        <v>0</v>
      </c>
      <c r="L192" t="str">
        <f>IF(Tabela2[[#This Row],[Czy ostatni dzień]]=1, SUM($F$2:F192) - SUM($G$2:G192) - SUM($L$2:L191), "")</f>
        <v/>
      </c>
      <c r="M192">
        <f>IF(AND(Tabela2[[#This Row],[Czy ostatni dzień]]=1, H191 &gt;= 2400), 3, 0)</f>
        <v>0</v>
      </c>
    </row>
    <row r="193" spans="1:13" x14ac:dyDescent="0.25">
      <c r="A193" s="2">
        <v>45118</v>
      </c>
      <c r="B193" t="s">
        <v>6</v>
      </c>
      <c r="C193">
        <f>WEEKDAY(Tabela2[[#This Row],[Data]],2)</f>
        <v>2</v>
      </c>
      <c r="D193">
        <f t="shared" si="2"/>
        <v>13</v>
      </c>
      <c r="E19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93">
        <f>Tabela2[[#This Row],[Ilośc wypożyczonych]]*$Q$5</f>
        <v>330</v>
      </c>
      <c r="G193">
        <f>IF(Tabela2[[#This Row],[Dzień]]=7, Tabela2[[#This Row],[Ilość rowerów]]*$Q$6 + Tabela2[[#This Row],[Czy dokupuje]]*800, Tabela2[[#This Row],[Czy dokupuje]]*800)</f>
        <v>0</v>
      </c>
      <c r="H193">
        <f>SUM($F$2:F193) -SUM($G$2:G193)</f>
        <v>3040</v>
      </c>
      <c r="I193">
        <f>SUM($F$2:F193)</f>
        <v>17730</v>
      </c>
      <c r="J193">
        <f>SUM($G$2:G193)</f>
        <v>14690</v>
      </c>
      <c r="K193">
        <f>IF(MONTH(Tabela2[[#This Row],[Data]]) &lt;&gt; MONTH(A194), 1,0)</f>
        <v>0</v>
      </c>
      <c r="L193" t="str">
        <f>IF(Tabela2[[#This Row],[Czy ostatni dzień]]=1, SUM($F$2:F193) - SUM($G$2:G193) - SUM($L$2:L192), "")</f>
        <v/>
      </c>
      <c r="M193">
        <f>IF(AND(Tabela2[[#This Row],[Czy ostatni dzień]]=1, H192 &gt;= 2400), 3, 0)</f>
        <v>0</v>
      </c>
    </row>
    <row r="194" spans="1:13" x14ac:dyDescent="0.25">
      <c r="A194" s="2">
        <v>45119</v>
      </c>
      <c r="B194" t="s">
        <v>6</v>
      </c>
      <c r="C194">
        <f>WEEKDAY(Tabela2[[#This Row],[Data]],2)</f>
        <v>3</v>
      </c>
      <c r="D194">
        <f t="shared" si="2"/>
        <v>13</v>
      </c>
      <c r="E19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94">
        <f>Tabela2[[#This Row],[Ilośc wypożyczonych]]*$Q$5</f>
        <v>330</v>
      </c>
      <c r="G194">
        <f>IF(Tabela2[[#This Row],[Dzień]]=7, Tabela2[[#This Row],[Ilość rowerów]]*$Q$6 + Tabela2[[#This Row],[Czy dokupuje]]*800, Tabela2[[#This Row],[Czy dokupuje]]*800)</f>
        <v>0</v>
      </c>
      <c r="H194">
        <f>SUM($F$2:F194) -SUM($G$2:G194)</f>
        <v>3370</v>
      </c>
      <c r="I194">
        <f>SUM($F$2:F194)</f>
        <v>18060</v>
      </c>
      <c r="J194">
        <f>SUM($G$2:G194)</f>
        <v>14690</v>
      </c>
      <c r="K194">
        <f>IF(MONTH(Tabela2[[#This Row],[Data]]) &lt;&gt; MONTH(A195), 1,0)</f>
        <v>0</v>
      </c>
      <c r="L194" t="str">
        <f>IF(Tabela2[[#This Row],[Czy ostatni dzień]]=1, SUM($F$2:F194) - SUM($G$2:G194) - SUM($L$2:L193), "")</f>
        <v/>
      </c>
      <c r="M194">
        <f>IF(AND(Tabela2[[#This Row],[Czy ostatni dzień]]=1, H193 &gt;= 2400), 3, 0)</f>
        <v>0</v>
      </c>
    </row>
    <row r="195" spans="1:13" x14ac:dyDescent="0.25">
      <c r="A195" s="2">
        <v>45120</v>
      </c>
      <c r="B195" t="s">
        <v>6</v>
      </c>
      <c r="C195">
        <f>WEEKDAY(Tabela2[[#This Row],[Data]],2)</f>
        <v>4</v>
      </c>
      <c r="D195">
        <f t="shared" si="2"/>
        <v>13</v>
      </c>
      <c r="E19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95">
        <f>Tabela2[[#This Row],[Ilośc wypożyczonych]]*$Q$5</f>
        <v>330</v>
      </c>
      <c r="G195">
        <f>IF(Tabela2[[#This Row],[Dzień]]=7, Tabela2[[#This Row],[Ilość rowerów]]*$Q$6 + Tabela2[[#This Row],[Czy dokupuje]]*800, Tabela2[[#This Row],[Czy dokupuje]]*800)</f>
        <v>0</v>
      </c>
      <c r="H195">
        <f>SUM($F$2:F195) -SUM($G$2:G195)</f>
        <v>3700</v>
      </c>
      <c r="I195">
        <f>SUM($F$2:F195)</f>
        <v>18390</v>
      </c>
      <c r="J195">
        <f>SUM($G$2:G195)</f>
        <v>14690</v>
      </c>
      <c r="K195">
        <f>IF(MONTH(Tabela2[[#This Row],[Data]]) &lt;&gt; MONTH(A196), 1,0)</f>
        <v>0</v>
      </c>
      <c r="L195" t="str">
        <f>IF(Tabela2[[#This Row],[Czy ostatni dzień]]=1, SUM($F$2:F195) - SUM($G$2:G195) - SUM($L$2:L194), "")</f>
        <v/>
      </c>
      <c r="M195">
        <f>IF(AND(Tabela2[[#This Row],[Czy ostatni dzień]]=1, H194 &gt;= 2400), 3, 0)</f>
        <v>0</v>
      </c>
    </row>
    <row r="196" spans="1:13" x14ac:dyDescent="0.25">
      <c r="A196" s="2">
        <v>45121</v>
      </c>
      <c r="B196" t="s">
        <v>6</v>
      </c>
      <c r="C196">
        <f>WEEKDAY(Tabela2[[#This Row],[Data]],2)</f>
        <v>5</v>
      </c>
      <c r="D196">
        <f t="shared" si="2"/>
        <v>13</v>
      </c>
      <c r="E19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96">
        <f>Tabela2[[#This Row],[Ilośc wypożyczonych]]*$Q$5</f>
        <v>330</v>
      </c>
      <c r="G196">
        <f>IF(Tabela2[[#This Row],[Dzień]]=7, Tabela2[[#This Row],[Ilość rowerów]]*$Q$6 + Tabela2[[#This Row],[Czy dokupuje]]*800, Tabela2[[#This Row],[Czy dokupuje]]*800)</f>
        <v>0</v>
      </c>
      <c r="H196">
        <f>SUM($F$2:F196) -SUM($G$2:G196)</f>
        <v>4030</v>
      </c>
      <c r="I196">
        <f>SUM($F$2:F196)</f>
        <v>18720</v>
      </c>
      <c r="J196">
        <f>SUM($G$2:G196)</f>
        <v>14690</v>
      </c>
      <c r="K196">
        <f>IF(MONTH(Tabela2[[#This Row],[Data]]) &lt;&gt; MONTH(A197), 1,0)</f>
        <v>0</v>
      </c>
      <c r="L196" t="str">
        <f>IF(Tabela2[[#This Row],[Czy ostatni dzień]]=1, SUM($F$2:F196) - SUM($G$2:G196) - SUM($L$2:L195), "")</f>
        <v/>
      </c>
      <c r="M196">
        <f>IF(AND(Tabela2[[#This Row],[Czy ostatni dzień]]=1, H195 &gt;= 2400), 3, 0)</f>
        <v>0</v>
      </c>
    </row>
    <row r="197" spans="1:13" x14ac:dyDescent="0.25">
      <c r="A197" s="2">
        <v>45122</v>
      </c>
      <c r="B197" t="s">
        <v>6</v>
      </c>
      <c r="C197">
        <f>WEEKDAY(Tabela2[[#This Row],[Data]],2)</f>
        <v>6</v>
      </c>
      <c r="D197">
        <f t="shared" si="2"/>
        <v>13</v>
      </c>
      <c r="E19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97">
        <f>Tabela2[[#This Row],[Ilośc wypożyczonych]]*$Q$5</f>
        <v>0</v>
      </c>
      <c r="G197">
        <f>IF(Tabela2[[#This Row],[Dzień]]=7, Tabela2[[#This Row],[Ilość rowerów]]*$Q$6 + Tabela2[[#This Row],[Czy dokupuje]]*800, Tabela2[[#This Row],[Czy dokupuje]]*800)</f>
        <v>0</v>
      </c>
      <c r="H197">
        <f>SUM($F$2:F197) -SUM($G$2:G197)</f>
        <v>4030</v>
      </c>
      <c r="I197">
        <f>SUM($F$2:F197)</f>
        <v>18720</v>
      </c>
      <c r="J197">
        <f>SUM($G$2:G197)</f>
        <v>14690</v>
      </c>
      <c r="K197">
        <f>IF(MONTH(Tabela2[[#This Row],[Data]]) &lt;&gt; MONTH(A198), 1,0)</f>
        <v>0</v>
      </c>
      <c r="L197" t="str">
        <f>IF(Tabela2[[#This Row],[Czy ostatni dzień]]=1, SUM($F$2:F197) - SUM($G$2:G197) - SUM($L$2:L196), "")</f>
        <v/>
      </c>
      <c r="M197">
        <f>IF(AND(Tabela2[[#This Row],[Czy ostatni dzień]]=1, H196 &gt;= 2400), 3, 0)</f>
        <v>0</v>
      </c>
    </row>
    <row r="198" spans="1:13" x14ac:dyDescent="0.25">
      <c r="A198" s="2">
        <v>45123</v>
      </c>
      <c r="B198" t="s">
        <v>6</v>
      </c>
      <c r="C198">
        <f>WEEKDAY(Tabela2[[#This Row],[Data]],2)</f>
        <v>7</v>
      </c>
      <c r="D198">
        <f t="shared" ref="D198:D261" si="3">D197+M197</f>
        <v>13</v>
      </c>
      <c r="E19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198">
        <f>Tabela2[[#This Row],[Ilośc wypożyczonych]]*$Q$5</f>
        <v>0</v>
      </c>
      <c r="G198">
        <f>IF(Tabela2[[#This Row],[Dzień]]=7, Tabela2[[#This Row],[Ilość rowerów]]*$Q$6 + Tabela2[[#This Row],[Czy dokupuje]]*800, Tabela2[[#This Row],[Czy dokupuje]]*800)</f>
        <v>195</v>
      </c>
      <c r="H198">
        <f>SUM($F$2:F198) -SUM($G$2:G198)</f>
        <v>3835</v>
      </c>
      <c r="I198">
        <f>SUM($F$2:F198)</f>
        <v>18720</v>
      </c>
      <c r="J198">
        <f>SUM($G$2:G198)</f>
        <v>14885</v>
      </c>
      <c r="K198">
        <f>IF(MONTH(Tabela2[[#This Row],[Data]]) &lt;&gt; MONTH(A199), 1,0)</f>
        <v>0</v>
      </c>
      <c r="L198" t="str">
        <f>IF(Tabela2[[#This Row],[Czy ostatni dzień]]=1, SUM($F$2:F198) - SUM($G$2:G198) - SUM($L$2:L197), "")</f>
        <v/>
      </c>
      <c r="M198">
        <f>IF(AND(Tabela2[[#This Row],[Czy ostatni dzień]]=1, H197 &gt;= 2400), 3, 0)</f>
        <v>0</v>
      </c>
    </row>
    <row r="199" spans="1:13" x14ac:dyDescent="0.25">
      <c r="A199" s="2">
        <v>45124</v>
      </c>
      <c r="B199" t="s">
        <v>6</v>
      </c>
      <c r="C199">
        <f>WEEKDAY(Tabela2[[#This Row],[Data]],2)</f>
        <v>1</v>
      </c>
      <c r="D199">
        <f t="shared" si="3"/>
        <v>13</v>
      </c>
      <c r="E19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199">
        <f>Tabela2[[#This Row],[Ilośc wypożyczonych]]*$Q$5</f>
        <v>330</v>
      </c>
      <c r="G199">
        <f>IF(Tabela2[[#This Row],[Dzień]]=7, Tabela2[[#This Row],[Ilość rowerów]]*$Q$6 + Tabela2[[#This Row],[Czy dokupuje]]*800, Tabela2[[#This Row],[Czy dokupuje]]*800)</f>
        <v>0</v>
      </c>
      <c r="H199">
        <f>SUM($F$2:F199) -SUM($G$2:G199)</f>
        <v>4165</v>
      </c>
      <c r="I199">
        <f>SUM($F$2:F199)</f>
        <v>19050</v>
      </c>
      <c r="J199">
        <f>SUM($G$2:G199)</f>
        <v>14885</v>
      </c>
      <c r="K199">
        <f>IF(MONTH(Tabela2[[#This Row],[Data]]) &lt;&gt; MONTH(A200), 1,0)</f>
        <v>0</v>
      </c>
      <c r="L199" t="str">
        <f>IF(Tabela2[[#This Row],[Czy ostatni dzień]]=1, SUM($F$2:F199) - SUM($G$2:G199) - SUM($L$2:L198), "")</f>
        <v/>
      </c>
      <c r="M199">
        <f>IF(AND(Tabela2[[#This Row],[Czy ostatni dzień]]=1, H198 &gt;= 2400), 3, 0)</f>
        <v>0</v>
      </c>
    </row>
    <row r="200" spans="1:13" x14ac:dyDescent="0.25">
      <c r="A200" s="2">
        <v>45125</v>
      </c>
      <c r="B200" t="s">
        <v>6</v>
      </c>
      <c r="C200">
        <f>WEEKDAY(Tabela2[[#This Row],[Data]],2)</f>
        <v>2</v>
      </c>
      <c r="D200">
        <f t="shared" si="3"/>
        <v>13</v>
      </c>
      <c r="E20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00">
        <f>Tabela2[[#This Row],[Ilośc wypożyczonych]]*$Q$5</f>
        <v>330</v>
      </c>
      <c r="G200">
        <f>IF(Tabela2[[#This Row],[Dzień]]=7, Tabela2[[#This Row],[Ilość rowerów]]*$Q$6 + Tabela2[[#This Row],[Czy dokupuje]]*800, Tabela2[[#This Row],[Czy dokupuje]]*800)</f>
        <v>0</v>
      </c>
      <c r="H200">
        <f>SUM($F$2:F200) -SUM($G$2:G200)</f>
        <v>4495</v>
      </c>
      <c r="I200">
        <f>SUM($F$2:F200)</f>
        <v>19380</v>
      </c>
      <c r="J200">
        <f>SUM($G$2:G200)</f>
        <v>14885</v>
      </c>
      <c r="K200">
        <f>IF(MONTH(Tabela2[[#This Row],[Data]]) &lt;&gt; MONTH(A201), 1,0)</f>
        <v>0</v>
      </c>
      <c r="L200" t="str">
        <f>IF(Tabela2[[#This Row],[Czy ostatni dzień]]=1, SUM($F$2:F200) - SUM($G$2:G200) - SUM($L$2:L199), "")</f>
        <v/>
      </c>
      <c r="M200">
        <f>IF(AND(Tabela2[[#This Row],[Czy ostatni dzień]]=1, H199 &gt;= 2400), 3, 0)</f>
        <v>0</v>
      </c>
    </row>
    <row r="201" spans="1:13" x14ac:dyDescent="0.25">
      <c r="A201" s="2">
        <v>45126</v>
      </c>
      <c r="B201" t="s">
        <v>6</v>
      </c>
      <c r="C201">
        <f>WEEKDAY(Tabela2[[#This Row],[Data]],2)</f>
        <v>3</v>
      </c>
      <c r="D201">
        <f t="shared" si="3"/>
        <v>13</v>
      </c>
      <c r="E20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01">
        <f>Tabela2[[#This Row],[Ilośc wypożyczonych]]*$Q$5</f>
        <v>330</v>
      </c>
      <c r="G201">
        <f>IF(Tabela2[[#This Row],[Dzień]]=7, Tabela2[[#This Row],[Ilość rowerów]]*$Q$6 + Tabela2[[#This Row],[Czy dokupuje]]*800, Tabela2[[#This Row],[Czy dokupuje]]*800)</f>
        <v>0</v>
      </c>
      <c r="H201">
        <f>SUM($F$2:F201) -SUM($G$2:G201)</f>
        <v>4825</v>
      </c>
      <c r="I201">
        <f>SUM($F$2:F201)</f>
        <v>19710</v>
      </c>
      <c r="J201">
        <f>SUM($G$2:G201)</f>
        <v>14885</v>
      </c>
      <c r="K201">
        <f>IF(MONTH(Tabela2[[#This Row],[Data]]) &lt;&gt; MONTH(A202), 1,0)</f>
        <v>0</v>
      </c>
      <c r="L201" t="str">
        <f>IF(Tabela2[[#This Row],[Czy ostatni dzień]]=1, SUM($F$2:F201) - SUM($G$2:G201) - SUM($L$2:L200), "")</f>
        <v/>
      </c>
      <c r="M201">
        <f>IF(AND(Tabela2[[#This Row],[Czy ostatni dzień]]=1, H200 &gt;= 2400), 3, 0)</f>
        <v>0</v>
      </c>
    </row>
    <row r="202" spans="1:13" x14ac:dyDescent="0.25">
      <c r="A202" s="2">
        <v>45127</v>
      </c>
      <c r="B202" t="s">
        <v>6</v>
      </c>
      <c r="C202">
        <f>WEEKDAY(Tabela2[[#This Row],[Data]],2)</f>
        <v>4</v>
      </c>
      <c r="D202">
        <f t="shared" si="3"/>
        <v>13</v>
      </c>
      <c r="E20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02">
        <f>Tabela2[[#This Row],[Ilośc wypożyczonych]]*$Q$5</f>
        <v>330</v>
      </c>
      <c r="G202">
        <f>IF(Tabela2[[#This Row],[Dzień]]=7, Tabela2[[#This Row],[Ilość rowerów]]*$Q$6 + Tabela2[[#This Row],[Czy dokupuje]]*800, Tabela2[[#This Row],[Czy dokupuje]]*800)</f>
        <v>0</v>
      </c>
      <c r="H202">
        <f>SUM($F$2:F202) -SUM($G$2:G202)</f>
        <v>5155</v>
      </c>
      <c r="I202">
        <f>SUM($F$2:F202)</f>
        <v>20040</v>
      </c>
      <c r="J202">
        <f>SUM($G$2:G202)</f>
        <v>14885</v>
      </c>
      <c r="K202">
        <f>IF(MONTH(Tabela2[[#This Row],[Data]]) &lt;&gt; MONTH(A203), 1,0)</f>
        <v>0</v>
      </c>
      <c r="L202" t="str">
        <f>IF(Tabela2[[#This Row],[Czy ostatni dzień]]=1, SUM($F$2:F202) - SUM($G$2:G202) - SUM($L$2:L201), "")</f>
        <v/>
      </c>
      <c r="M202">
        <f>IF(AND(Tabela2[[#This Row],[Czy ostatni dzień]]=1, H201 &gt;= 2400), 3, 0)</f>
        <v>0</v>
      </c>
    </row>
    <row r="203" spans="1:13" x14ac:dyDescent="0.25">
      <c r="A203" s="2">
        <v>45128</v>
      </c>
      <c r="B203" t="s">
        <v>6</v>
      </c>
      <c r="C203">
        <f>WEEKDAY(Tabela2[[#This Row],[Data]],2)</f>
        <v>5</v>
      </c>
      <c r="D203">
        <f t="shared" si="3"/>
        <v>13</v>
      </c>
      <c r="E20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03">
        <f>Tabela2[[#This Row],[Ilośc wypożyczonych]]*$Q$5</f>
        <v>330</v>
      </c>
      <c r="G203">
        <f>IF(Tabela2[[#This Row],[Dzień]]=7, Tabela2[[#This Row],[Ilość rowerów]]*$Q$6 + Tabela2[[#This Row],[Czy dokupuje]]*800, Tabela2[[#This Row],[Czy dokupuje]]*800)</f>
        <v>0</v>
      </c>
      <c r="H203">
        <f>SUM($F$2:F203) -SUM($G$2:G203)</f>
        <v>5485</v>
      </c>
      <c r="I203">
        <f>SUM($F$2:F203)</f>
        <v>20370</v>
      </c>
      <c r="J203">
        <f>SUM($G$2:G203)</f>
        <v>14885</v>
      </c>
      <c r="K203">
        <f>IF(MONTH(Tabela2[[#This Row],[Data]]) &lt;&gt; MONTH(A204), 1,0)</f>
        <v>0</v>
      </c>
      <c r="L203" t="str">
        <f>IF(Tabela2[[#This Row],[Czy ostatni dzień]]=1, SUM($F$2:F203) - SUM($G$2:G203) - SUM($L$2:L202), "")</f>
        <v/>
      </c>
      <c r="M203">
        <f>IF(AND(Tabela2[[#This Row],[Czy ostatni dzień]]=1, H202 &gt;= 2400), 3, 0)</f>
        <v>0</v>
      </c>
    </row>
    <row r="204" spans="1:13" x14ac:dyDescent="0.25">
      <c r="A204" s="2">
        <v>45129</v>
      </c>
      <c r="B204" t="s">
        <v>6</v>
      </c>
      <c r="C204">
        <f>WEEKDAY(Tabela2[[#This Row],[Data]],2)</f>
        <v>6</v>
      </c>
      <c r="D204">
        <f t="shared" si="3"/>
        <v>13</v>
      </c>
      <c r="E20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04">
        <f>Tabela2[[#This Row],[Ilośc wypożyczonych]]*$Q$5</f>
        <v>0</v>
      </c>
      <c r="G204">
        <f>IF(Tabela2[[#This Row],[Dzień]]=7, Tabela2[[#This Row],[Ilość rowerów]]*$Q$6 + Tabela2[[#This Row],[Czy dokupuje]]*800, Tabela2[[#This Row],[Czy dokupuje]]*800)</f>
        <v>0</v>
      </c>
      <c r="H204">
        <f>SUM($F$2:F204) -SUM($G$2:G204)</f>
        <v>5485</v>
      </c>
      <c r="I204">
        <f>SUM($F$2:F204)</f>
        <v>20370</v>
      </c>
      <c r="J204">
        <f>SUM($G$2:G204)</f>
        <v>14885</v>
      </c>
      <c r="K204">
        <f>IF(MONTH(Tabela2[[#This Row],[Data]]) &lt;&gt; MONTH(A205), 1,0)</f>
        <v>0</v>
      </c>
      <c r="L204" t="str">
        <f>IF(Tabela2[[#This Row],[Czy ostatni dzień]]=1, SUM($F$2:F204) - SUM($G$2:G204) - SUM($L$2:L203), "")</f>
        <v/>
      </c>
      <c r="M204">
        <f>IF(AND(Tabela2[[#This Row],[Czy ostatni dzień]]=1, H203 &gt;= 2400), 3, 0)</f>
        <v>0</v>
      </c>
    </row>
    <row r="205" spans="1:13" x14ac:dyDescent="0.25">
      <c r="A205" s="2">
        <v>45130</v>
      </c>
      <c r="B205" t="s">
        <v>6</v>
      </c>
      <c r="C205">
        <f>WEEKDAY(Tabela2[[#This Row],[Data]],2)</f>
        <v>7</v>
      </c>
      <c r="D205">
        <f t="shared" si="3"/>
        <v>13</v>
      </c>
      <c r="E20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05">
        <f>Tabela2[[#This Row],[Ilośc wypożyczonych]]*$Q$5</f>
        <v>0</v>
      </c>
      <c r="G205">
        <f>IF(Tabela2[[#This Row],[Dzień]]=7, Tabela2[[#This Row],[Ilość rowerów]]*$Q$6 + Tabela2[[#This Row],[Czy dokupuje]]*800, Tabela2[[#This Row],[Czy dokupuje]]*800)</f>
        <v>195</v>
      </c>
      <c r="H205">
        <f>SUM($F$2:F205) -SUM($G$2:G205)</f>
        <v>5290</v>
      </c>
      <c r="I205">
        <f>SUM($F$2:F205)</f>
        <v>20370</v>
      </c>
      <c r="J205">
        <f>SUM($G$2:G205)</f>
        <v>15080</v>
      </c>
      <c r="K205">
        <f>IF(MONTH(Tabela2[[#This Row],[Data]]) &lt;&gt; MONTH(A206), 1,0)</f>
        <v>0</v>
      </c>
      <c r="L205" t="str">
        <f>IF(Tabela2[[#This Row],[Czy ostatni dzień]]=1, SUM($F$2:F205) - SUM($G$2:G205) - SUM($L$2:L204), "")</f>
        <v/>
      </c>
      <c r="M205">
        <f>IF(AND(Tabela2[[#This Row],[Czy ostatni dzień]]=1, H204 &gt;= 2400), 3, 0)</f>
        <v>0</v>
      </c>
    </row>
    <row r="206" spans="1:13" x14ac:dyDescent="0.25">
      <c r="A206" s="2">
        <v>45131</v>
      </c>
      <c r="B206" t="s">
        <v>6</v>
      </c>
      <c r="C206">
        <f>WEEKDAY(Tabela2[[#This Row],[Data]],2)</f>
        <v>1</v>
      </c>
      <c r="D206">
        <f t="shared" si="3"/>
        <v>13</v>
      </c>
      <c r="E20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06">
        <f>Tabela2[[#This Row],[Ilośc wypożyczonych]]*$Q$5</f>
        <v>330</v>
      </c>
      <c r="G206">
        <f>IF(Tabela2[[#This Row],[Dzień]]=7, Tabela2[[#This Row],[Ilość rowerów]]*$Q$6 + Tabela2[[#This Row],[Czy dokupuje]]*800, Tabela2[[#This Row],[Czy dokupuje]]*800)</f>
        <v>0</v>
      </c>
      <c r="H206">
        <f>SUM($F$2:F206) -SUM($G$2:G206)</f>
        <v>5620</v>
      </c>
      <c r="I206">
        <f>SUM($F$2:F206)</f>
        <v>20700</v>
      </c>
      <c r="J206">
        <f>SUM($G$2:G206)</f>
        <v>15080</v>
      </c>
      <c r="K206">
        <f>IF(MONTH(Tabela2[[#This Row],[Data]]) &lt;&gt; MONTH(A207), 1,0)</f>
        <v>0</v>
      </c>
      <c r="L206" t="str">
        <f>IF(Tabela2[[#This Row],[Czy ostatni dzień]]=1, SUM($F$2:F206) - SUM($G$2:G206) - SUM($L$2:L205), "")</f>
        <v/>
      </c>
      <c r="M206">
        <f>IF(AND(Tabela2[[#This Row],[Czy ostatni dzień]]=1, H205 &gt;= 2400), 3, 0)</f>
        <v>0</v>
      </c>
    </row>
    <row r="207" spans="1:13" x14ac:dyDescent="0.25">
      <c r="A207" s="2">
        <v>45132</v>
      </c>
      <c r="B207" t="s">
        <v>6</v>
      </c>
      <c r="C207">
        <f>WEEKDAY(Tabela2[[#This Row],[Data]],2)</f>
        <v>2</v>
      </c>
      <c r="D207">
        <f t="shared" si="3"/>
        <v>13</v>
      </c>
      <c r="E20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07">
        <f>Tabela2[[#This Row],[Ilośc wypożyczonych]]*$Q$5</f>
        <v>330</v>
      </c>
      <c r="G207">
        <f>IF(Tabela2[[#This Row],[Dzień]]=7, Tabela2[[#This Row],[Ilość rowerów]]*$Q$6 + Tabela2[[#This Row],[Czy dokupuje]]*800, Tabela2[[#This Row],[Czy dokupuje]]*800)</f>
        <v>0</v>
      </c>
      <c r="H207">
        <f>SUM($F$2:F207) -SUM($G$2:G207)</f>
        <v>5950</v>
      </c>
      <c r="I207">
        <f>SUM($F$2:F207)</f>
        <v>21030</v>
      </c>
      <c r="J207">
        <f>SUM($G$2:G207)</f>
        <v>15080</v>
      </c>
      <c r="K207">
        <f>IF(MONTH(Tabela2[[#This Row],[Data]]) &lt;&gt; MONTH(A208), 1,0)</f>
        <v>0</v>
      </c>
      <c r="L207" t="str">
        <f>IF(Tabela2[[#This Row],[Czy ostatni dzień]]=1, SUM($F$2:F207) - SUM($G$2:G207) - SUM($L$2:L206), "")</f>
        <v/>
      </c>
      <c r="M207">
        <f>IF(AND(Tabela2[[#This Row],[Czy ostatni dzień]]=1, H206 &gt;= 2400), 3, 0)</f>
        <v>0</v>
      </c>
    </row>
    <row r="208" spans="1:13" x14ac:dyDescent="0.25">
      <c r="A208" s="2">
        <v>45133</v>
      </c>
      <c r="B208" t="s">
        <v>6</v>
      </c>
      <c r="C208">
        <f>WEEKDAY(Tabela2[[#This Row],[Data]],2)</f>
        <v>3</v>
      </c>
      <c r="D208">
        <f t="shared" si="3"/>
        <v>13</v>
      </c>
      <c r="E20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08">
        <f>Tabela2[[#This Row],[Ilośc wypożyczonych]]*$Q$5</f>
        <v>330</v>
      </c>
      <c r="G208">
        <f>IF(Tabela2[[#This Row],[Dzień]]=7, Tabela2[[#This Row],[Ilość rowerów]]*$Q$6 + Tabela2[[#This Row],[Czy dokupuje]]*800, Tabela2[[#This Row],[Czy dokupuje]]*800)</f>
        <v>0</v>
      </c>
      <c r="H208">
        <f>SUM($F$2:F208) -SUM($G$2:G208)</f>
        <v>6280</v>
      </c>
      <c r="I208">
        <f>SUM($F$2:F208)</f>
        <v>21360</v>
      </c>
      <c r="J208">
        <f>SUM($G$2:G208)</f>
        <v>15080</v>
      </c>
      <c r="K208">
        <f>IF(MONTH(Tabela2[[#This Row],[Data]]) &lt;&gt; MONTH(A209), 1,0)</f>
        <v>0</v>
      </c>
      <c r="L208" t="str">
        <f>IF(Tabela2[[#This Row],[Czy ostatni dzień]]=1, SUM($F$2:F208) - SUM($G$2:G208) - SUM($L$2:L207), "")</f>
        <v/>
      </c>
      <c r="M208">
        <f>IF(AND(Tabela2[[#This Row],[Czy ostatni dzień]]=1, H207 &gt;= 2400), 3, 0)</f>
        <v>0</v>
      </c>
    </row>
    <row r="209" spans="1:13" x14ac:dyDescent="0.25">
      <c r="A209" s="2">
        <v>45134</v>
      </c>
      <c r="B209" t="s">
        <v>6</v>
      </c>
      <c r="C209">
        <f>WEEKDAY(Tabela2[[#This Row],[Data]],2)</f>
        <v>4</v>
      </c>
      <c r="D209">
        <f t="shared" si="3"/>
        <v>13</v>
      </c>
      <c r="E20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09">
        <f>Tabela2[[#This Row],[Ilośc wypożyczonych]]*$Q$5</f>
        <v>330</v>
      </c>
      <c r="G209">
        <f>IF(Tabela2[[#This Row],[Dzień]]=7, Tabela2[[#This Row],[Ilość rowerów]]*$Q$6 + Tabela2[[#This Row],[Czy dokupuje]]*800, Tabela2[[#This Row],[Czy dokupuje]]*800)</f>
        <v>0</v>
      </c>
      <c r="H209">
        <f>SUM($F$2:F209) -SUM($G$2:G209)</f>
        <v>6610</v>
      </c>
      <c r="I209">
        <f>SUM($F$2:F209)</f>
        <v>21690</v>
      </c>
      <c r="J209">
        <f>SUM($G$2:G209)</f>
        <v>15080</v>
      </c>
      <c r="K209">
        <f>IF(MONTH(Tabela2[[#This Row],[Data]]) &lt;&gt; MONTH(A210), 1,0)</f>
        <v>0</v>
      </c>
      <c r="L209" t="str">
        <f>IF(Tabela2[[#This Row],[Czy ostatni dzień]]=1, SUM($F$2:F209) - SUM($G$2:G209) - SUM($L$2:L208), "")</f>
        <v/>
      </c>
      <c r="M209">
        <f>IF(AND(Tabela2[[#This Row],[Czy ostatni dzień]]=1, H208 &gt;= 2400), 3, 0)</f>
        <v>0</v>
      </c>
    </row>
    <row r="210" spans="1:13" x14ac:dyDescent="0.25">
      <c r="A210" s="2">
        <v>45135</v>
      </c>
      <c r="B210" t="s">
        <v>6</v>
      </c>
      <c r="C210">
        <f>WEEKDAY(Tabela2[[#This Row],[Data]],2)</f>
        <v>5</v>
      </c>
      <c r="D210">
        <f t="shared" si="3"/>
        <v>13</v>
      </c>
      <c r="E21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10">
        <f>Tabela2[[#This Row],[Ilośc wypożyczonych]]*$Q$5</f>
        <v>330</v>
      </c>
      <c r="G210">
        <f>IF(Tabela2[[#This Row],[Dzień]]=7, Tabela2[[#This Row],[Ilość rowerów]]*$Q$6 + Tabela2[[#This Row],[Czy dokupuje]]*800, Tabela2[[#This Row],[Czy dokupuje]]*800)</f>
        <v>0</v>
      </c>
      <c r="H210">
        <f>SUM($F$2:F210) -SUM($G$2:G210)</f>
        <v>6940</v>
      </c>
      <c r="I210">
        <f>SUM($F$2:F210)</f>
        <v>22020</v>
      </c>
      <c r="J210">
        <f>SUM($G$2:G210)</f>
        <v>15080</v>
      </c>
      <c r="K210">
        <f>IF(MONTH(Tabela2[[#This Row],[Data]]) &lt;&gt; MONTH(A211), 1,0)</f>
        <v>0</v>
      </c>
      <c r="L210" t="str">
        <f>IF(Tabela2[[#This Row],[Czy ostatni dzień]]=1, SUM($F$2:F210) - SUM($G$2:G210) - SUM($L$2:L209), "")</f>
        <v/>
      </c>
      <c r="M210">
        <f>IF(AND(Tabela2[[#This Row],[Czy ostatni dzień]]=1, H209 &gt;= 2400), 3, 0)</f>
        <v>0</v>
      </c>
    </row>
    <row r="211" spans="1:13" x14ac:dyDescent="0.25">
      <c r="A211" s="2">
        <v>45136</v>
      </c>
      <c r="B211" t="s">
        <v>6</v>
      </c>
      <c r="C211">
        <f>WEEKDAY(Tabela2[[#This Row],[Data]],2)</f>
        <v>6</v>
      </c>
      <c r="D211">
        <f t="shared" si="3"/>
        <v>13</v>
      </c>
      <c r="E21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11">
        <f>Tabela2[[#This Row],[Ilośc wypożyczonych]]*$Q$5</f>
        <v>0</v>
      </c>
      <c r="G211">
        <f>IF(Tabela2[[#This Row],[Dzień]]=7, Tabela2[[#This Row],[Ilość rowerów]]*$Q$6 + Tabela2[[#This Row],[Czy dokupuje]]*800, Tabela2[[#This Row],[Czy dokupuje]]*800)</f>
        <v>0</v>
      </c>
      <c r="H211">
        <f>SUM($F$2:F211) -SUM($G$2:G211)</f>
        <v>6940</v>
      </c>
      <c r="I211">
        <f>SUM($F$2:F211)</f>
        <v>22020</v>
      </c>
      <c r="J211">
        <f>SUM($G$2:G211)</f>
        <v>15080</v>
      </c>
      <c r="K211">
        <f>IF(MONTH(Tabela2[[#This Row],[Data]]) &lt;&gt; MONTH(A212), 1,0)</f>
        <v>0</v>
      </c>
      <c r="L211" t="str">
        <f>IF(Tabela2[[#This Row],[Czy ostatni dzień]]=1, SUM($F$2:F211) - SUM($G$2:G211) - SUM($L$2:L210), "")</f>
        <v/>
      </c>
      <c r="M211">
        <f>IF(AND(Tabela2[[#This Row],[Czy ostatni dzień]]=1, H210 &gt;= 2400), 3, 0)</f>
        <v>0</v>
      </c>
    </row>
    <row r="212" spans="1:13" x14ac:dyDescent="0.25">
      <c r="A212" s="2">
        <v>45137</v>
      </c>
      <c r="B212" t="s">
        <v>6</v>
      </c>
      <c r="C212">
        <f>WEEKDAY(Tabela2[[#This Row],[Data]],2)</f>
        <v>7</v>
      </c>
      <c r="D212">
        <f t="shared" si="3"/>
        <v>13</v>
      </c>
      <c r="E21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12">
        <f>Tabela2[[#This Row],[Ilośc wypożyczonych]]*$Q$5</f>
        <v>0</v>
      </c>
      <c r="G212">
        <f>IF(Tabela2[[#This Row],[Dzień]]=7, Tabela2[[#This Row],[Ilość rowerów]]*$Q$6 + Tabela2[[#This Row],[Czy dokupuje]]*800, Tabela2[[#This Row],[Czy dokupuje]]*800)</f>
        <v>195</v>
      </c>
      <c r="H212">
        <f>SUM($F$2:F212) -SUM($G$2:G212)</f>
        <v>6745</v>
      </c>
      <c r="I212">
        <f>SUM($F$2:F212)</f>
        <v>22020</v>
      </c>
      <c r="J212">
        <f>SUM($G$2:G212)</f>
        <v>15275</v>
      </c>
      <c r="K212">
        <f>IF(MONTH(Tabela2[[#This Row],[Data]]) &lt;&gt; MONTH(A213), 1,0)</f>
        <v>0</v>
      </c>
      <c r="L212" t="str">
        <f>IF(Tabela2[[#This Row],[Czy ostatni dzień]]=1, SUM($F$2:F212) - SUM($G$2:G212) - SUM($L$2:L211), "")</f>
        <v/>
      </c>
      <c r="M212">
        <f>IF(AND(Tabela2[[#This Row],[Czy ostatni dzień]]=1, H211 &gt;= 2400), 3, 0)</f>
        <v>0</v>
      </c>
    </row>
    <row r="213" spans="1:13" x14ac:dyDescent="0.25">
      <c r="A213" s="2">
        <v>45138</v>
      </c>
      <c r="B213" t="s">
        <v>6</v>
      </c>
      <c r="C213">
        <f>WEEKDAY(Tabela2[[#This Row],[Data]],2)</f>
        <v>1</v>
      </c>
      <c r="D213">
        <f t="shared" si="3"/>
        <v>13</v>
      </c>
      <c r="E21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213">
        <f>Tabela2[[#This Row],[Ilośc wypożyczonych]]*$Q$5</f>
        <v>330</v>
      </c>
      <c r="G213">
        <f>IF(Tabela2[[#This Row],[Dzień]]=7, Tabela2[[#This Row],[Ilość rowerów]]*$Q$6 + Tabela2[[#This Row],[Czy dokupuje]]*800, Tabela2[[#This Row],[Czy dokupuje]]*800)</f>
        <v>2400</v>
      </c>
      <c r="H213">
        <f>SUM($F$2:F213) -SUM($G$2:G213)</f>
        <v>4675</v>
      </c>
      <c r="I213">
        <f>SUM($F$2:F213)</f>
        <v>22350</v>
      </c>
      <c r="J213">
        <f>SUM($G$2:G213)</f>
        <v>17675</v>
      </c>
      <c r="K213">
        <f>IF(MONTH(Tabela2[[#This Row],[Data]]) &lt;&gt; MONTH(A214), 1,0)</f>
        <v>1</v>
      </c>
      <c r="L213">
        <f>IF(Tabela2[[#This Row],[Czy ostatni dzień]]=1, SUM($F$2:F213) - SUM($G$2:G213) - SUM($L$2:L212), "")</f>
        <v>3555</v>
      </c>
      <c r="M213">
        <f>IF(AND(Tabela2[[#This Row],[Czy ostatni dzień]]=1, H212 &gt;= 2400), 3, 0)</f>
        <v>3</v>
      </c>
    </row>
    <row r="214" spans="1:13" x14ac:dyDescent="0.25">
      <c r="A214" s="2">
        <v>45139</v>
      </c>
      <c r="B214" t="s">
        <v>6</v>
      </c>
      <c r="C214">
        <f>WEEKDAY(Tabela2[[#This Row],[Data]],2)</f>
        <v>2</v>
      </c>
      <c r="D214">
        <f t="shared" si="3"/>
        <v>16</v>
      </c>
      <c r="E21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14">
        <f>Tabela2[[#This Row],[Ilośc wypożyczonych]]*$Q$5</f>
        <v>420</v>
      </c>
      <c r="G214">
        <f>IF(Tabela2[[#This Row],[Dzień]]=7, Tabela2[[#This Row],[Ilość rowerów]]*$Q$6 + Tabela2[[#This Row],[Czy dokupuje]]*800, Tabela2[[#This Row],[Czy dokupuje]]*800)</f>
        <v>0</v>
      </c>
      <c r="H214">
        <f>SUM($F$2:F214) -SUM($G$2:G214)</f>
        <v>5095</v>
      </c>
      <c r="I214">
        <f>SUM($F$2:F214)</f>
        <v>22770</v>
      </c>
      <c r="J214">
        <f>SUM($G$2:G214)</f>
        <v>17675</v>
      </c>
      <c r="K214">
        <f>IF(MONTH(Tabela2[[#This Row],[Data]]) &lt;&gt; MONTH(A215), 1,0)</f>
        <v>0</v>
      </c>
      <c r="L214" t="str">
        <f>IF(Tabela2[[#This Row],[Czy ostatni dzień]]=1, SUM($F$2:F214) - SUM($G$2:G214) - SUM($L$2:L213), "")</f>
        <v/>
      </c>
      <c r="M214">
        <f>IF(AND(Tabela2[[#This Row],[Czy ostatni dzień]]=1, H213 &gt;= 2400), 3, 0)</f>
        <v>0</v>
      </c>
    </row>
    <row r="215" spans="1:13" x14ac:dyDescent="0.25">
      <c r="A215" s="2">
        <v>45140</v>
      </c>
      <c r="B215" t="s">
        <v>6</v>
      </c>
      <c r="C215">
        <f>WEEKDAY(Tabela2[[#This Row],[Data]],2)</f>
        <v>3</v>
      </c>
      <c r="D215">
        <f t="shared" si="3"/>
        <v>16</v>
      </c>
      <c r="E21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15">
        <f>Tabela2[[#This Row],[Ilośc wypożyczonych]]*$Q$5</f>
        <v>420</v>
      </c>
      <c r="G215">
        <f>IF(Tabela2[[#This Row],[Dzień]]=7, Tabela2[[#This Row],[Ilość rowerów]]*$Q$6 + Tabela2[[#This Row],[Czy dokupuje]]*800, Tabela2[[#This Row],[Czy dokupuje]]*800)</f>
        <v>0</v>
      </c>
      <c r="H215">
        <f>SUM($F$2:F215) -SUM($G$2:G215)</f>
        <v>5515</v>
      </c>
      <c r="I215">
        <f>SUM($F$2:F215)</f>
        <v>23190</v>
      </c>
      <c r="J215">
        <f>SUM($G$2:G215)</f>
        <v>17675</v>
      </c>
      <c r="K215">
        <f>IF(MONTH(Tabela2[[#This Row],[Data]]) &lt;&gt; MONTH(A216), 1,0)</f>
        <v>0</v>
      </c>
      <c r="L215" t="str">
        <f>IF(Tabela2[[#This Row],[Czy ostatni dzień]]=1, SUM($F$2:F215) - SUM($G$2:G215) - SUM($L$2:L214), "")</f>
        <v/>
      </c>
      <c r="M215">
        <f>IF(AND(Tabela2[[#This Row],[Czy ostatni dzień]]=1, H214 &gt;= 2400), 3, 0)</f>
        <v>0</v>
      </c>
    </row>
    <row r="216" spans="1:13" x14ac:dyDescent="0.25">
      <c r="A216" s="2">
        <v>45141</v>
      </c>
      <c r="B216" t="s">
        <v>6</v>
      </c>
      <c r="C216">
        <f>WEEKDAY(Tabela2[[#This Row],[Data]],2)</f>
        <v>4</v>
      </c>
      <c r="D216">
        <f t="shared" si="3"/>
        <v>16</v>
      </c>
      <c r="E21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16">
        <f>Tabela2[[#This Row],[Ilośc wypożyczonych]]*$Q$5</f>
        <v>420</v>
      </c>
      <c r="G216">
        <f>IF(Tabela2[[#This Row],[Dzień]]=7, Tabela2[[#This Row],[Ilość rowerów]]*$Q$6 + Tabela2[[#This Row],[Czy dokupuje]]*800, Tabela2[[#This Row],[Czy dokupuje]]*800)</f>
        <v>0</v>
      </c>
      <c r="H216">
        <f>SUM($F$2:F216) -SUM($G$2:G216)</f>
        <v>5935</v>
      </c>
      <c r="I216">
        <f>SUM($F$2:F216)</f>
        <v>23610</v>
      </c>
      <c r="J216">
        <f>SUM($G$2:G216)</f>
        <v>17675</v>
      </c>
      <c r="K216">
        <f>IF(MONTH(Tabela2[[#This Row],[Data]]) &lt;&gt; MONTH(A217), 1,0)</f>
        <v>0</v>
      </c>
      <c r="L216" t="str">
        <f>IF(Tabela2[[#This Row],[Czy ostatni dzień]]=1, SUM($F$2:F216) - SUM($G$2:G216) - SUM($L$2:L215), "")</f>
        <v/>
      </c>
      <c r="M216">
        <f>IF(AND(Tabela2[[#This Row],[Czy ostatni dzień]]=1, H215 &gt;= 2400), 3, 0)</f>
        <v>0</v>
      </c>
    </row>
    <row r="217" spans="1:13" x14ac:dyDescent="0.25">
      <c r="A217" s="2">
        <v>45142</v>
      </c>
      <c r="B217" t="s">
        <v>6</v>
      </c>
      <c r="C217">
        <f>WEEKDAY(Tabela2[[#This Row],[Data]],2)</f>
        <v>5</v>
      </c>
      <c r="D217">
        <f t="shared" si="3"/>
        <v>16</v>
      </c>
      <c r="E21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17">
        <f>Tabela2[[#This Row],[Ilośc wypożyczonych]]*$Q$5</f>
        <v>420</v>
      </c>
      <c r="G217">
        <f>IF(Tabela2[[#This Row],[Dzień]]=7, Tabela2[[#This Row],[Ilość rowerów]]*$Q$6 + Tabela2[[#This Row],[Czy dokupuje]]*800, Tabela2[[#This Row],[Czy dokupuje]]*800)</f>
        <v>0</v>
      </c>
      <c r="H217">
        <f>SUM($F$2:F217) -SUM($G$2:G217)</f>
        <v>6355</v>
      </c>
      <c r="I217">
        <f>SUM($F$2:F217)</f>
        <v>24030</v>
      </c>
      <c r="J217">
        <f>SUM($G$2:G217)</f>
        <v>17675</v>
      </c>
      <c r="K217">
        <f>IF(MONTH(Tabela2[[#This Row],[Data]]) &lt;&gt; MONTH(A218), 1,0)</f>
        <v>0</v>
      </c>
      <c r="L217" t="str">
        <f>IF(Tabela2[[#This Row],[Czy ostatni dzień]]=1, SUM($F$2:F217) - SUM($G$2:G217) - SUM($L$2:L216), "")</f>
        <v/>
      </c>
      <c r="M217">
        <f>IF(AND(Tabela2[[#This Row],[Czy ostatni dzień]]=1, H216 &gt;= 2400), 3, 0)</f>
        <v>0</v>
      </c>
    </row>
    <row r="218" spans="1:13" x14ac:dyDescent="0.25">
      <c r="A218" s="2">
        <v>45143</v>
      </c>
      <c r="B218" t="s">
        <v>6</v>
      </c>
      <c r="C218">
        <f>WEEKDAY(Tabela2[[#This Row],[Data]],2)</f>
        <v>6</v>
      </c>
      <c r="D218">
        <f t="shared" si="3"/>
        <v>16</v>
      </c>
      <c r="E21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18">
        <f>Tabela2[[#This Row],[Ilośc wypożyczonych]]*$Q$5</f>
        <v>0</v>
      </c>
      <c r="G218">
        <f>IF(Tabela2[[#This Row],[Dzień]]=7, Tabela2[[#This Row],[Ilość rowerów]]*$Q$6 + Tabela2[[#This Row],[Czy dokupuje]]*800, Tabela2[[#This Row],[Czy dokupuje]]*800)</f>
        <v>0</v>
      </c>
      <c r="H218">
        <f>SUM($F$2:F218) -SUM($G$2:G218)</f>
        <v>6355</v>
      </c>
      <c r="I218">
        <f>SUM($F$2:F218)</f>
        <v>24030</v>
      </c>
      <c r="J218">
        <f>SUM($G$2:G218)</f>
        <v>17675</v>
      </c>
      <c r="K218">
        <f>IF(MONTH(Tabela2[[#This Row],[Data]]) &lt;&gt; MONTH(A219), 1,0)</f>
        <v>0</v>
      </c>
      <c r="L218" t="str">
        <f>IF(Tabela2[[#This Row],[Czy ostatni dzień]]=1, SUM($F$2:F218) - SUM($G$2:G218) - SUM($L$2:L217), "")</f>
        <v/>
      </c>
      <c r="M218">
        <f>IF(AND(Tabela2[[#This Row],[Czy ostatni dzień]]=1, H217 &gt;= 2400), 3, 0)</f>
        <v>0</v>
      </c>
    </row>
    <row r="219" spans="1:13" x14ac:dyDescent="0.25">
      <c r="A219" s="2">
        <v>45144</v>
      </c>
      <c r="B219" t="s">
        <v>6</v>
      </c>
      <c r="C219">
        <f>WEEKDAY(Tabela2[[#This Row],[Data]],2)</f>
        <v>7</v>
      </c>
      <c r="D219">
        <f t="shared" si="3"/>
        <v>16</v>
      </c>
      <c r="E21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19">
        <f>Tabela2[[#This Row],[Ilośc wypożyczonych]]*$Q$5</f>
        <v>0</v>
      </c>
      <c r="G219">
        <f>IF(Tabela2[[#This Row],[Dzień]]=7, Tabela2[[#This Row],[Ilość rowerów]]*$Q$6 + Tabela2[[#This Row],[Czy dokupuje]]*800, Tabela2[[#This Row],[Czy dokupuje]]*800)</f>
        <v>240</v>
      </c>
      <c r="H219">
        <f>SUM($F$2:F219) -SUM($G$2:G219)</f>
        <v>6115</v>
      </c>
      <c r="I219">
        <f>SUM($F$2:F219)</f>
        <v>24030</v>
      </c>
      <c r="J219">
        <f>SUM($G$2:G219)</f>
        <v>17915</v>
      </c>
      <c r="K219">
        <f>IF(MONTH(Tabela2[[#This Row],[Data]]) &lt;&gt; MONTH(A220), 1,0)</f>
        <v>0</v>
      </c>
      <c r="L219" t="str">
        <f>IF(Tabela2[[#This Row],[Czy ostatni dzień]]=1, SUM($F$2:F219) - SUM($G$2:G219) - SUM($L$2:L218), "")</f>
        <v/>
      </c>
      <c r="M219">
        <f>IF(AND(Tabela2[[#This Row],[Czy ostatni dzień]]=1, H218 &gt;= 2400), 3, 0)</f>
        <v>0</v>
      </c>
    </row>
    <row r="220" spans="1:13" x14ac:dyDescent="0.25">
      <c r="A220" s="2">
        <v>45145</v>
      </c>
      <c r="B220" t="s">
        <v>6</v>
      </c>
      <c r="C220">
        <f>WEEKDAY(Tabela2[[#This Row],[Data]],2)</f>
        <v>1</v>
      </c>
      <c r="D220">
        <f t="shared" si="3"/>
        <v>16</v>
      </c>
      <c r="E22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20">
        <f>Tabela2[[#This Row],[Ilośc wypożyczonych]]*$Q$5</f>
        <v>420</v>
      </c>
      <c r="G220">
        <f>IF(Tabela2[[#This Row],[Dzień]]=7, Tabela2[[#This Row],[Ilość rowerów]]*$Q$6 + Tabela2[[#This Row],[Czy dokupuje]]*800, Tabela2[[#This Row],[Czy dokupuje]]*800)</f>
        <v>0</v>
      </c>
      <c r="H220">
        <f>SUM($F$2:F220) -SUM($G$2:G220)</f>
        <v>6535</v>
      </c>
      <c r="I220">
        <f>SUM($F$2:F220)</f>
        <v>24450</v>
      </c>
      <c r="J220">
        <f>SUM($G$2:G220)</f>
        <v>17915</v>
      </c>
      <c r="K220">
        <f>IF(MONTH(Tabela2[[#This Row],[Data]]) &lt;&gt; MONTH(A221), 1,0)</f>
        <v>0</v>
      </c>
      <c r="L220" t="str">
        <f>IF(Tabela2[[#This Row],[Czy ostatni dzień]]=1, SUM($F$2:F220) - SUM($G$2:G220) - SUM($L$2:L219), "")</f>
        <v/>
      </c>
      <c r="M220">
        <f>IF(AND(Tabela2[[#This Row],[Czy ostatni dzień]]=1, H219 &gt;= 2400), 3, 0)</f>
        <v>0</v>
      </c>
    </row>
    <row r="221" spans="1:13" x14ac:dyDescent="0.25">
      <c r="A221" s="2">
        <v>45146</v>
      </c>
      <c r="B221" t="s">
        <v>6</v>
      </c>
      <c r="C221">
        <f>WEEKDAY(Tabela2[[#This Row],[Data]],2)</f>
        <v>2</v>
      </c>
      <c r="D221">
        <f t="shared" si="3"/>
        <v>16</v>
      </c>
      <c r="E22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21">
        <f>Tabela2[[#This Row],[Ilośc wypożyczonych]]*$Q$5</f>
        <v>420</v>
      </c>
      <c r="G221">
        <f>IF(Tabela2[[#This Row],[Dzień]]=7, Tabela2[[#This Row],[Ilość rowerów]]*$Q$6 + Tabela2[[#This Row],[Czy dokupuje]]*800, Tabela2[[#This Row],[Czy dokupuje]]*800)</f>
        <v>0</v>
      </c>
      <c r="H221">
        <f>SUM($F$2:F221) -SUM($G$2:G221)</f>
        <v>6955</v>
      </c>
      <c r="I221">
        <f>SUM($F$2:F221)</f>
        <v>24870</v>
      </c>
      <c r="J221">
        <f>SUM($G$2:G221)</f>
        <v>17915</v>
      </c>
      <c r="K221">
        <f>IF(MONTH(Tabela2[[#This Row],[Data]]) &lt;&gt; MONTH(A222), 1,0)</f>
        <v>0</v>
      </c>
      <c r="L221" t="str">
        <f>IF(Tabela2[[#This Row],[Czy ostatni dzień]]=1, SUM($F$2:F221) - SUM($G$2:G221) - SUM($L$2:L220), "")</f>
        <v/>
      </c>
      <c r="M221">
        <f>IF(AND(Tabela2[[#This Row],[Czy ostatni dzień]]=1, H220 &gt;= 2400), 3, 0)</f>
        <v>0</v>
      </c>
    </row>
    <row r="222" spans="1:13" x14ac:dyDescent="0.25">
      <c r="A222" s="2">
        <v>45147</v>
      </c>
      <c r="B222" t="s">
        <v>6</v>
      </c>
      <c r="C222">
        <f>WEEKDAY(Tabela2[[#This Row],[Data]],2)</f>
        <v>3</v>
      </c>
      <c r="D222">
        <f t="shared" si="3"/>
        <v>16</v>
      </c>
      <c r="E22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22">
        <f>Tabela2[[#This Row],[Ilośc wypożyczonych]]*$Q$5</f>
        <v>420</v>
      </c>
      <c r="G222">
        <f>IF(Tabela2[[#This Row],[Dzień]]=7, Tabela2[[#This Row],[Ilość rowerów]]*$Q$6 + Tabela2[[#This Row],[Czy dokupuje]]*800, Tabela2[[#This Row],[Czy dokupuje]]*800)</f>
        <v>0</v>
      </c>
      <c r="H222">
        <f>SUM($F$2:F222) -SUM($G$2:G222)</f>
        <v>7375</v>
      </c>
      <c r="I222">
        <f>SUM($F$2:F222)</f>
        <v>25290</v>
      </c>
      <c r="J222">
        <f>SUM($G$2:G222)</f>
        <v>17915</v>
      </c>
      <c r="K222">
        <f>IF(MONTH(Tabela2[[#This Row],[Data]]) &lt;&gt; MONTH(A223), 1,0)</f>
        <v>0</v>
      </c>
      <c r="L222" t="str">
        <f>IF(Tabela2[[#This Row],[Czy ostatni dzień]]=1, SUM($F$2:F222) - SUM($G$2:G222) - SUM($L$2:L221), "")</f>
        <v/>
      </c>
      <c r="M222">
        <f>IF(AND(Tabela2[[#This Row],[Czy ostatni dzień]]=1, H221 &gt;= 2400), 3, 0)</f>
        <v>0</v>
      </c>
    </row>
    <row r="223" spans="1:13" x14ac:dyDescent="0.25">
      <c r="A223" s="2">
        <v>45148</v>
      </c>
      <c r="B223" t="s">
        <v>6</v>
      </c>
      <c r="C223">
        <f>WEEKDAY(Tabela2[[#This Row],[Data]],2)</f>
        <v>4</v>
      </c>
      <c r="D223">
        <f t="shared" si="3"/>
        <v>16</v>
      </c>
      <c r="E22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23">
        <f>Tabela2[[#This Row],[Ilośc wypożyczonych]]*$Q$5</f>
        <v>420</v>
      </c>
      <c r="G223">
        <f>IF(Tabela2[[#This Row],[Dzień]]=7, Tabela2[[#This Row],[Ilość rowerów]]*$Q$6 + Tabela2[[#This Row],[Czy dokupuje]]*800, Tabela2[[#This Row],[Czy dokupuje]]*800)</f>
        <v>0</v>
      </c>
      <c r="H223">
        <f>SUM($F$2:F223) -SUM($G$2:G223)</f>
        <v>7795</v>
      </c>
      <c r="I223">
        <f>SUM($F$2:F223)</f>
        <v>25710</v>
      </c>
      <c r="J223">
        <f>SUM($G$2:G223)</f>
        <v>17915</v>
      </c>
      <c r="K223">
        <f>IF(MONTH(Tabela2[[#This Row],[Data]]) &lt;&gt; MONTH(A224), 1,0)</f>
        <v>0</v>
      </c>
      <c r="L223" t="str">
        <f>IF(Tabela2[[#This Row],[Czy ostatni dzień]]=1, SUM($F$2:F223) - SUM($G$2:G223) - SUM($L$2:L222), "")</f>
        <v/>
      </c>
      <c r="M223">
        <f>IF(AND(Tabela2[[#This Row],[Czy ostatni dzień]]=1, H222 &gt;= 2400), 3, 0)</f>
        <v>0</v>
      </c>
    </row>
    <row r="224" spans="1:13" x14ac:dyDescent="0.25">
      <c r="A224" s="2">
        <v>45149</v>
      </c>
      <c r="B224" t="s">
        <v>6</v>
      </c>
      <c r="C224">
        <f>WEEKDAY(Tabela2[[#This Row],[Data]],2)</f>
        <v>5</v>
      </c>
      <c r="D224">
        <f t="shared" si="3"/>
        <v>16</v>
      </c>
      <c r="E22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24">
        <f>Tabela2[[#This Row],[Ilośc wypożyczonych]]*$Q$5</f>
        <v>420</v>
      </c>
      <c r="G224">
        <f>IF(Tabela2[[#This Row],[Dzień]]=7, Tabela2[[#This Row],[Ilość rowerów]]*$Q$6 + Tabela2[[#This Row],[Czy dokupuje]]*800, Tabela2[[#This Row],[Czy dokupuje]]*800)</f>
        <v>0</v>
      </c>
      <c r="H224">
        <f>SUM($F$2:F224) -SUM($G$2:G224)</f>
        <v>8215</v>
      </c>
      <c r="I224">
        <f>SUM($F$2:F224)</f>
        <v>26130</v>
      </c>
      <c r="J224">
        <f>SUM($G$2:G224)</f>
        <v>17915</v>
      </c>
      <c r="K224">
        <f>IF(MONTH(Tabela2[[#This Row],[Data]]) &lt;&gt; MONTH(A225), 1,0)</f>
        <v>0</v>
      </c>
      <c r="L224" t="str">
        <f>IF(Tabela2[[#This Row],[Czy ostatni dzień]]=1, SUM($F$2:F224) - SUM($G$2:G224) - SUM($L$2:L223), "")</f>
        <v/>
      </c>
      <c r="M224">
        <f>IF(AND(Tabela2[[#This Row],[Czy ostatni dzień]]=1, H223 &gt;= 2400), 3, 0)</f>
        <v>0</v>
      </c>
    </row>
    <row r="225" spans="1:13" x14ac:dyDescent="0.25">
      <c r="A225" s="2">
        <v>45150</v>
      </c>
      <c r="B225" t="s">
        <v>6</v>
      </c>
      <c r="C225">
        <f>WEEKDAY(Tabela2[[#This Row],[Data]],2)</f>
        <v>6</v>
      </c>
      <c r="D225">
        <f t="shared" si="3"/>
        <v>16</v>
      </c>
      <c r="E22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25">
        <f>Tabela2[[#This Row],[Ilośc wypożyczonych]]*$Q$5</f>
        <v>0</v>
      </c>
      <c r="G225">
        <f>IF(Tabela2[[#This Row],[Dzień]]=7, Tabela2[[#This Row],[Ilość rowerów]]*$Q$6 + Tabela2[[#This Row],[Czy dokupuje]]*800, Tabela2[[#This Row],[Czy dokupuje]]*800)</f>
        <v>0</v>
      </c>
      <c r="H225">
        <f>SUM($F$2:F225) -SUM($G$2:G225)</f>
        <v>8215</v>
      </c>
      <c r="I225">
        <f>SUM($F$2:F225)</f>
        <v>26130</v>
      </c>
      <c r="J225">
        <f>SUM($G$2:G225)</f>
        <v>17915</v>
      </c>
      <c r="K225">
        <f>IF(MONTH(Tabela2[[#This Row],[Data]]) &lt;&gt; MONTH(A226), 1,0)</f>
        <v>0</v>
      </c>
      <c r="L225" t="str">
        <f>IF(Tabela2[[#This Row],[Czy ostatni dzień]]=1, SUM($F$2:F225) - SUM($G$2:G225) - SUM($L$2:L224), "")</f>
        <v/>
      </c>
      <c r="M225">
        <f>IF(AND(Tabela2[[#This Row],[Czy ostatni dzień]]=1, H224 &gt;= 2400), 3, 0)</f>
        <v>0</v>
      </c>
    </row>
    <row r="226" spans="1:13" x14ac:dyDescent="0.25">
      <c r="A226" s="2">
        <v>45151</v>
      </c>
      <c r="B226" t="s">
        <v>6</v>
      </c>
      <c r="C226">
        <f>WEEKDAY(Tabela2[[#This Row],[Data]],2)</f>
        <v>7</v>
      </c>
      <c r="D226">
        <f t="shared" si="3"/>
        <v>16</v>
      </c>
      <c r="E22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26">
        <f>Tabela2[[#This Row],[Ilośc wypożyczonych]]*$Q$5</f>
        <v>0</v>
      </c>
      <c r="G226">
        <f>IF(Tabela2[[#This Row],[Dzień]]=7, Tabela2[[#This Row],[Ilość rowerów]]*$Q$6 + Tabela2[[#This Row],[Czy dokupuje]]*800, Tabela2[[#This Row],[Czy dokupuje]]*800)</f>
        <v>240</v>
      </c>
      <c r="H226">
        <f>SUM($F$2:F226) -SUM($G$2:G226)</f>
        <v>7975</v>
      </c>
      <c r="I226">
        <f>SUM($F$2:F226)</f>
        <v>26130</v>
      </c>
      <c r="J226">
        <f>SUM($G$2:G226)</f>
        <v>18155</v>
      </c>
      <c r="K226">
        <f>IF(MONTH(Tabela2[[#This Row],[Data]]) &lt;&gt; MONTH(A227), 1,0)</f>
        <v>0</v>
      </c>
      <c r="L226" t="str">
        <f>IF(Tabela2[[#This Row],[Czy ostatni dzień]]=1, SUM($F$2:F226) - SUM($G$2:G226) - SUM($L$2:L225), "")</f>
        <v/>
      </c>
      <c r="M226">
        <f>IF(AND(Tabela2[[#This Row],[Czy ostatni dzień]]=1, H225 &gt;= 2400), 3, 0)</f>
        <v>0</v>
      </c>
    </row>
    <row r="227" spans="1:13" x14ac:dyDescent="0.25">
      <c r="A227" s="2">
        <v>45152</v>
      </c>
      <c r="B227" t="s">
        <v>6</v>
      </c>
      <c r="C227">
        <f>WEEKDAY(Tabela2[[#This Row],[Data]],2)</f>
        <v>1</v>
      </c>
      <c r="D227">
        <f t="shared" si="3"/>
        <v>16</v>
      </c>
      <c r="E22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27">
        <f>Tabela2[[#This Row],[Ilośc wypożyczonych]]*$Q$5</f>
        <v>420</v>
      </c>
      <c r="G227">
        <f>IF(Tabela2[[#This Row],[Dzień]]=7, Tabela2[[#This Row],[Ilość rowerów]]*$Q$6 + Tabela2[[#This Row],[Czy dokupuje]]*800, Tabela2[[#This Row],[Czy dokupuje]]*800)</f>
        <v>0</v>
      </c>
      <c r="H227">
        <f>SUM($F$2:F227) -SUM($G$2:G227)</f>
        <v>8395</v>
      </c>
      <c r="I227">
        <f>SUM($F$2:F227)</f>
        <v>26550</v>
      </c>
      <c r="J227">
        <f>SUM($G$2:G227)</f>
        <v>18155</v>
      </c>
      <c r="K227">
        <f>IF(MONTH(Tabela2[[#This Row],[Data]]) &lt;&gt; MONTH(A228), 1,0)</f>
        <v>0</v>
      </c>
      <c r="L227" t="str">
        <f>IF(Tabela2[[#This Row],[Czy ostatni dzień]]=1, SUM($F$2:F227) - SUM($G$2:G227) - SUM($L$2:L226), "")</f>
        <v/>
      </c>
      <c r="M227">
        <f>IF(AND(Tabela2[[#This Row],[Czy ostatni dzień]]=1, H226 &gt;= 2400), 3, 0)</f>
        <v>0</v>
      </c>
    </row>
    <row r="228" spans="1:13" x14ac:dyDescent="0.25">
      <c r="A228" s="2">
        <v>45153</v>
      </c>
      <c r="B228" t="s">
        <v>6</v>
      </c>
      <c r="C228">
        <f>WEEKDAY(Tabela2[[#This Row],[Data]],2)</f>
        <v>2</v>
      </c>
      <c r="D228">
        <f t="shared" si="3"/>
        <v>16</v>
      </c>
      <c r="E22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28">
        <f>Tabela2[[#This Row],[Ilośc wypożyczonych]]*$Q$5</f>
        <v>420</v>
      </c>
      <c r="G228">
        <f>IF(Tabela2[[#This Row],[Dzień]]=7, Tabela2[[#This Row],[Ilość rowerów]]*$Q$6 + Tabela2[[#This Row],[Czy dokupuje]]*800, Tabela2[[#This Row],[Czy dokupuje]]*800)</f>
        <v>0</v>
      </c>
      <c r="H228">
        <f>SUM($F$2:F228) -SUM($G$2:G228)</f>
        <v>8815</v>
      </c>
      <c r="I228">
        <f>SUM($F$2:F228)</f>
        <v>26970</v>
      </c>
      <c r="J228">
        <f>SUM($G$2:G228)</f>
        <v>18155</v>
      </c>
      <c r="K228">
        <f>IF(MONTH(Tabela2[[#This Row],[Data]]) &lt;&gt; MONTH(A229), 1,0)</f>
        <v>0</v>
      </c>
      <c r="L228" t="str">
        <f>IF(Tabela2[[#This Row],[Czy ostatni dzień]]=1, SUM($F$2:F228) - SUM($G$2:G228) - SUM($L$2:L227), "")</f>
        <v/>
      </c>
      <c r="M228">
        <f>IF(AND(Tabela2[[#This Row],[Czy ostatni dzień]]=1, H227 &gt;= 2400), 3, 0)</f>
        <v>0</v>
      </c>
    </row>
    <row r="229" spans="1:13" x14ac:dyDescent="0.25">
      <c r="A229" s="2">
        <v>45154</v>
      </c>
      <c r="B229" t="s">
        <v>6</v>
      </c>
      <c r="C229">
        <f>WEEKDAY(Tabela2[[#This Row],[Data]],2)</f>
        <v>3</v>
      </c>
      <c r="D229">
        <f t="shared" si="3"/>
        <v>16</v>
      </c>
      <c r="E22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29">
        <f>Tabela2[[#This Row],[Ilośc wypożyczonych]]*$Q$5</f>
        <v>420</v>
      </c>
      <c r="G229">
        <f>IF(Tabela2[[#This Row],[Dzień]]=7, Tabela2[[#This Row],[Ilość rowerów]]*$Q$6 + Tabela2[[#This Row],[Czy dokupuje]]*800, Tabela2[[#This Row],[Czy dokupuje]]*800)</f>
        <v>0</v>
      </c>
      <c r="H229">
        <f>SUM($F$2:F229) -SUM($G$2:G229)</f>
        <v>9235</v>
      </c>
      <c r="I229">
        <f>SUM($F$2:F229)</f>
        <v>27390</v>
      </c>
      <c r="J229">
        <f>SUM($G$2:G229)</f>
        <v>18155</v>
      </c>
      <c r="K229">
        <f>IF(MONTH(Tabela2[[#This Row],[Data]]) &lt;&gt; MONTH(A230), 1,0)</f>
        <v>0</v>
      </c>
      <c r="L229" t="str">
        <f>IF(Tabela2[[#This Row],[Czy ostatni dzień]]=1, SUM($F$2:F229) - SUM($G$2:G229) - SUM($L$2:L228), "")</f>
        <v/>
      </c>
      <c r="M229">
        <f>IF(AND(Tabela2[[#This Row],[Czy ostatni dzień]]=1, H228 &gt;= 2400), 3, 0)</f>
        <v>0</v>
      </c>
    </row>
    <row r="230" spans="1:13" x14ac:dyDescent="0.25">
      <c r="A230" s="2">
        <v>45155</v>
      </c>
      <c r="B230" t="s">
        <v>6</v>
      </c>
      <c r="C230">
        <f>WEEKDAY(Tabela2[[#This Row],[Data]],2)</f>
        <v>4</v>
      </c>
      <c r="D230">
        <f t="shared" si="3"/>
        <v>16</v>
      </c>
      <c r="E23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30">
        <f>Tabela2[[#This Row],[Ilośc wypożyczonych]]*$Q$5</f>
        <v>420</v>
      </c>
      <c r="G230">
        <f>IF(Tabela2[[#This Row],[Dzień]]=7, Tabela2[[#This Row],[Ilość rowerów]]*$Q$6 + Tabela2[[#This Row],[Czy dokupuje]]*800, Tabela2[[#This Row],[Czy dokupuje]]*800)</f>
        <v>0</v>
      </c>
      <c r="H230">
        <f>SUM($F$2:F230) -SUM($G$2:G230)</f>
        <v>9655</v>
      </c>
      <c r="I230">
        <f>SUM($F$2:F230)</f>
        <v>27810</v>
      </c>
      <c r="J230">
        <f>SUM($G$2:G230)</f>
        <v>18155</v>
      </c>
      <c r="K230">
        <f>IF(MONTH(Tabela2[[#This Row],[Data]]) &lt;&gt; MONTH(A231), 1,0)</f>
        <v>0</v>
      </c>
      <c r="L230" t="str">
        <f>IF(Tabela2[[#This Row],[Czy ostatni dzień]]=1, SUM($F$2:F230) - SUM($G$2:G230) - SUM($L$2:L229), "")</f>
        <v/>
      </c>
      <c r="M230">
        <f>IF(AND(Tabela2[[#This Row],[Czy ostatni dzień]]=1, H229 &gt;= 2400), 3, 0)</f>
        <v>0</v>
      </c>
    </row>
    <row r="231" spans="1:13" x14ac:dyDescent="0.25">
      <c r="A231" s="2">
        <v>45156</v>
      </c>
      <c r="B231" t="s">
        <v>6</v>
      </c>
      <c r="C231">
        <f>WEEKDAY(Tabela2[[#This Row],[Data]],2)</f>
        <v>5</v>
      </c>
      <c r="D231">
        <f t="shared" si="3"/>
        <v>16</v>
      </c>
      <c r="E23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31">
        <f>Tabela2[[#This Row],[Ilośc wypożyczonych]]*$Q$5</f>
        <v>420</v>
      </c>
      <c r="G231">
        <f>IF(Tabela2[[#This Row],[Dzień]]=7, Tabela2[[#This Row],[Ilość rowerów]]*$Q$6 + Tabela2[[#This Row],[Czy dokupuje]]*800, Tabela2[[#This Row],[Czy dokupuje]]*800)</f>
        <v>0</v>
      </c>
      <c r="H231">
        <f>SUM($F$2:F231) -SUM($G$2:G231)</f>
        <v>10075</v>
      </c>
      <c r="I231">
        <f>SUM($F$2:F231)</f>
        <v>28230</v>
      </c>
      <c r="J231">
        <f>SUM($G$2:G231)</f>
        <v>18155</v>
      </c>
      <c r="K231">
        <f>IF(MONTH(Tabela2[[#This Row],[Data]]) &lt;&gt; MONTH(A232), 1,0)</f>
        <v>0</v>
      </c>
      <c r="L231" t="str">
        <f>IF(Tabela2[[#This Row],[Czy ostatni dzień]]=1, SUM($F$2:F231) - SUM($G$2:G231) - SUM($L$2:L230), "")</f>
        <v/>
      </c>
      <c r="M231">
        <f>IF(AND(Tabela2[[#This Row],[Czy ostatni dzień]]=1, H230 &gt;= 2400), 3, 0)</f>
        <v>0</v>
      </c>
    </row>
    <row r="232" spans="1:13" x14ac:dyDescent="0.25">
      <c r="A232" s="2">
        <v>45157</v>
      </c>
      <c r="B232" t="s">
        <v>6</v>
      </c>
      <c r="C232">
        <f>WEEKDAY(Tabela2[[#This Row],[Data]],2)</f>
        <v>6</v>
      </c>
      <c r="D232">
        <f t="shared" si="3"/>
        <v>16</v>
      </c>
      <c r="E23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32">
        <f>Tabela2[[#This Row],[Ilośc wypożyczonych]]*$Q$5</f>
        <v>0</v>
      </c>
      <c r="G232">
        <f>IF(Tabela2[[#This Row],[Dzień]]=7, Tabela2[[#This Row],[Ilość rowerów]]*$Q$6 + Tabela2[[#This Row],[Czy dokupuje]]*800, Tabela2[[#This Row],[Czy dokupuje]]*800)</f>
        <v>0</v>
      </c>
      <c r="H232">
        <f>SUM($F$2:F232) -SUM($G$2:G232)</f>
        <v>10075</v>
      </c>
      <c r="I232">
        <f>SUM($F$2:F232)</f>
        <v>28230</v>
      </c>
      <c r="J232">
        <f>SUM($G$2:G232)</f>
        <v>18155</v>
      </c>
      <c r="K232">
        <f>IF(MONTH(Tabela2[[#This Row],[Data]]) &lt;&gt; MONTH(A233), 1,0)</f>
        <v>0</v>
      </c>
      <c r="L232" t="str">
        <f>IF(Tabela2[[#This Row],[Czy ostatni dzień]]=1, SUM($F$2:F232) - SUM($G$2:G232) - SUM($L$2:L231), "")</f>
        <v/>
      </c>
      <c r="M232">
        <f>IF(AND(Tabela2[[#This Row],[Czy ostatni dzień]]=1, H231 &gt;= 2400), 3, 0)</f>
        <v>0</v>
      </c>
    </row>
    <row r="233" spans="1:13" x14ac:dyDescent="0.25">
      <c r="A233" s="2">
        <v>45158</v>
      </c>
      <c r="B233" t="s">
        <v>6</v>
      </c>
      <c r="C233">
        <f>WEEKDAY(Tabela2[[#This Row],[Data]],2)</f>
        <v>7</v>
      </c>
      <c r="D233">
        <f t="shared" si="3"/>
        <v>16</v>
      </c>
      <c r="E23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33">
        <f>Tabela2[[#This Row],[Ilośc wypożyczonych]]*$Q$5</f>
        <v>0</v>
      </c>
      <c r="G233">
        <f>IF(Tabela2[[#This Row],[Dzień]]=7, Tabela2[[#This Row],[Ilość rowerów]]*$Q$6 + Tabela2[[#This Row],[Czy dokupuje]]*800, Tabela2[[#This Row],[Czy dokupuje]]*800)</f>
        <v>240</v>
      </c>
      <c r="H233">
        <f>SUM($F$2:F233) -SUM($G$2:G233)</f>
        <v>9835</v>
      </c>
      <c r="I233">
        <f>SUM($F$2:F233)</f>
        <v>28230</v>
      </c>
      <c r="J233">
        <f>SUM($G$2:G233)</f>
        <v>18395</v>
      </c>
      <c r="K233">
        <f>IF(MONTH(Tabela2[[#This Row],[Data]]) &lt;&gt; MONTH(A234), 1,0)</f>
        <v>0</v>
      </c>
      <c r="L233" t="str">
        <f>IF(Tabela2[[#This Row],[Czy ostatni dzień]]=1, SUM($F$2:F233) - SUM($G$2:G233) - SUM($L$2:L232), "")</f>
        <v/>
      </c>
      <c r="M233">
        <f>IF(AND(Tabela2[[#This Row],[Czy ostatni dzień]]=1, H232 &gt;= 2400), 3, 0)</f>
        <v>0</v>
      </c>
    </row>
    <row r="234" spans="1:13" x14ac:dyDescent="0.25">
      <c r="A234" s="2">
        <v>45159</v>
      </c>
      <c r="B234" t="s">
        <v>6</v>
      </c>
      <c r="C234">
        <f>WEEKDAY(Tabela2[[#This Row],[Data]],2)</f>
        <v>1</v>
      </c>
      <c r="D234">
        <f t="shared" si="3"/>
        <v>16</v>
      </c>
      <c r="E23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34">
        <f>Tabela2[[#This Row],[Ilośc wypożyczonych]]*$Q$5</f>
        <v>420</v>
      </c>
      <c r="G234">
        <f>IF(Tabela2[[#This Row],[Dzień]]=7, Tabela2[[#This Row],[Ilość rowerów]]*$Q$6 + Tabela2[[#This Row],[Czy dokupuje]]*800, Tabela2[[#This Row],[Czy dokupuje]]*800)</f>
        <v>0</v>
      </c>
      <c r="H234">
        <f>SUM($F$2:F234) -SUM($G$2:G234)</f>
        <v>10255</v>
      </c>
      <c r="I234">
        <f>SUM($F$2:F234)</f>
        <v>28650</v>
      </c>
      <c r="J234">
        <f>SUM($G$2:G234)</f>
        <v>18395</v>
      </c>
      <c r="K234">
        <f>IF(MONTH(Tabela2[[#This Row],[Data]]) &lt;&gt; MONTH(A235), 1,0)</f>
        <v>0</v>
      </c>
      <c r="L234" t="str">
        <f>IF(Tabela2[[#This Row],[Czy ostatni dzień]]=1, SUM($F$2:F234) - SUM($G$2:G234) - SUM($L$2:L233), "")</f>
        <v/>
      </c>
      <c r="M234">
        <f>IF(AND(Tabela2[[#This Row],[Czy ostatni dzień]]=1, H233 &gt;= 2400), 3, 0)</f>
        <v>0</v>
      </c>
    </row>
    <row r="235" spans="1:13" x14ac:dyDescent="0.25">
      <c r="A235" s="2">
        <v>45160</v>
      </c>
      <c r="B235" t="s">
        <v>6</v>
      </c>
      <c r="C235">
        <f>WEEKDAY(Tabela2[[#This Row],[Data]],2)</f>
        <v>2</v>
      </c>
      <c r="D235">
        <f t="shared" si="3"/>
        <v>16</v>
      </c>
      <c r="E23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35">
        <f>Tabela2[[#This Row],[Ilośc wypożyczonych]]*$Q$5</f>
        <v>420</v>
      </c>
      <c r="G235">
        <f>IF(Tabela2[[#This Row],[Dzień]]=7, Tabela2[[#This Row],[Ilość rowerów]]*$Q$6 + Tabela2[[#This Row],[Czy dokupuje]]*800, Tabela2[[#This Row],[Czy dokupuje]]*800)</f>
        <v>0</v>
      </c>
      <c r="H235">
        <f>SUM($F$2:F235) -SUM($G$2:G235)</f>
        <v>10675</v>
      </c>
      <c r="I235">
        <f>SUM($F$2:F235)</f>
        <v>29070</v>
      </c>
      <c r="J235">
        <f>SUM($G$2:G235)</f>
        <v>18395</v>
      </c>
      <c r="K235">
        <f>IF(MONTH(Tabela2[[#This Row],[Data]]) &lt;&gt; MONTH(A236), 1,0)</f>
        <v>0</v>
      </c>
      <c r="L235" t="str">
        <f>IF(Tabela2[[#This Row],[Czy ostatni dzień]]=1, SUM($F$2:F235) - SUM($G$2:G235) - SUM($L$2:L234), "")</f>
        <v/>
      </c>
      <c r="M235">
        <f>IF(AND(Tabela2[[#This Row],[Czy ostatni dzień]]=1, H234 &gt;= 2400), 3, 0)</f>
        <v>0</v>
      </c>
    </row>
    <row r="236" spans="1:13" x14ac:dyDescent="0.25">
      <c r="A236" s="2">
        <v>45161</v>
      </c>
      <c r="B236" t="s">
        <v>6</v>
      </c>
      <c r="C236">
        <f>WEEKDAY(Tabela2[[#This Row],[Data]],2)</f>
        <v>3</v>
      </c>
      <c r="D236">
        <f t="shared" si="3"/>
        <v>16</v>
      </c>
      <c r="E23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36">
        <f>Tabela2[[#This Row],[Ilośc wypożyczonych]]*$Q$5</f>
        <v>420</v>
      </c>
      <c r="G236">
        <f>IF(Tabela2[[#This Row],[Dzień]]=7, Tabela2[[#This Row],[Ilość rowerów]]*$Q$6 + Tabela2[[#This Row],[Czy dokupuje]]*800, Tabela2[[#This Row],[Czy dokupuje]]*800)</f>
        <v>0</v>
      </c>
      <c r="H236">
        <f>SUM($F$2:F236) -SUM($G$2:G236)</f>
        <v>11095</v>
      </c>
      <c r="I236">
        <f>SUM($F$2:F236)</f>
        <v>29490</v>
      </c>
      <c r="J236">
        <f>SUM($G$2:G236)</f>
        <v>18395</v>
      </c>
      <c r="K236">
        <f>IF(MONTH(Tabela2[[#This Row],[Data]]) &lt;&gt; MONTH(A237), 1,0)</f>
        <v>0</v>
      </c>
      <c r="L236" t="str">
        <f>IF(Tabela2[[#This Row],[Czy ostatni dzień]]=1, SUM($F$2:F236) - SUM($G$2:G236) - SUM($L$2:L235), "")</f>
        <v/>
      </c>
      <c r="M236">
        <f>IF(AND(Tabela2[[#This Row],[Czy ostatni dzień]]=1, H235 &gt;= 2400), 3, 0)</f>
        <v>0</v>
      </c>
    </row>
    <row r="237" spans="1:13" x14ac:dyDescent="0.25">
      <c r="A237" s="2">
        <v>45162</v>
      </c>
      <c r="B237" t="s">
        <v>6</v>
      </c>
      <c r="C237">
        <f>WEEKDAY(Tabela2[[#This Row],[Data]],2)</f>
        <v>4</v>
      </c>
      <c r="D237">
        <f t="shared" si="3"/>
        <v>16</v>
      </c>
      <c r="E23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37">
        <f>Tabela2[[#This Row],[Ilośc wypożyczonych]]*$Q$5</f>
        <v>420</v>
      </c>
      <c r="G237">
        <f>IF(Tabela2[[#This Row],[Dzień]]=7, Tabela2[[#This Row],[Ilość rowerów]]*$Q$6 + Tabela2[[#This Row],[Czy dokupuje]]*800, Tabela2[[#This Row],[Czy dokupuje]]*800)</f>
        <v>0</v>
      </c>
      <c r="H237">
        <f>SUM($F$2:F237) -SUM($G$2:G237)</f>
        <v>11515</v>
      </c>
      <c r="I237">
        <f>SUM($F$2:F237)</f>
        <v>29910</v>
      </c>
      <c r="J237">
        <f>SUM($G$2:G237)</f>
        <v>18395</v>
      </c>
      <c r="K237">
        <f>IF(MONTH(Tabela2[[#This Row],[Data]]) &lt;&gt; MONTH(A238), 1,0)</f>
        <v>0</v>
      </c>
      <c r="L237" t="str">
        <f>IF(Tabela2[[#This Row],[Czy ostatni dzień]]=1, SUM($F$2:F237) - SUM($G$2:G237) - SUM($L$2:L236), "")</f>
        <v/>
      </c>
      <c r="M237">
        <f>IF(AND(Tabela2[[#This Row],[Czy ostatni dzień]]=1, H236 &gt;= 2400), 3, 0)</f>
        <v>0</v>
      </c>
    </row>
    <row r="238" spans="1:13" x14ac:dyDescent="0.25">
      <c r="A238" s="2">
        <v>45163</v>
      </c>
      <c r="B238" t="s">
        <v>6</v>
      </c>
      <c r="C238">
        <f>WEEKDAY(Tabela2[[#This Row],[Data]],2)</f>
        <v>5</v>
      </c>
      <c r="D238">
        <f t="shared" si="3"/>
        <v>16</v>
      </c>
      <c r="E23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38">
        <f>Tabela2[[#This Row],[Ilośc wypożyczonych]]*$Q$5</f>
        <v>420</v>
      </c>
      <c r="G238">
        <f>IF(Tabela2[[#This Row],[Dzień]]=7, Tabela2[[#This Row],[Ilość rowerów]]*$Q$6 + Tabela2[[#This Row],[Czy dokupuje]]*800, Tabela2[[#This Row],[Czy dokupuje]]*800)</f>
        <v>0</v>
      </c>
      <c r="H238">
        <f>SUM($F$2:F238) -SUM($G$2:G238)</f>
        <v>11935</v>
      </c>
      <c r="I238">
        <f>SUM($F$2:F238)</f>
        <v>30330</v>
      </c>
      <c r="J238">
        <f>SUM($G$2:G238)</f>
        <v>18395</v>
      </c>
      <c r="K238">
        <f>IF(MONTH(Tabela2[[#This Row],[Data]]) &lt;&gt; MONTH(A239), 1,0)</f>
        <v>0</v>
      </c>
      <c r="L238" t="str">
        <f>IF(Tabela2[[#This Row],[Czy ostatni dzień]]=1, SUM($F$2:F238) - SUM($G$2:G238) - SUM($L$2:L237), "")</f>
        <v/>
      </c>
      <c r="M238">
        <f>IF(AND(Tabela2[[#This Row],[Czy ostatni dzień]]=1, H237 &gt;= 2400), 3, 0)</f>
        <v>0</v>
      </c>
    </row>
    <row r="239" spans="1:13" x14ac:dyDescent="0.25">
      <c r="A239" s="2">
        <v>45164</v>
      </c>
      <c r="B239" t="s">
        <v>6</v>
      </c>
      <c r="C239">
        <f>WEEKDAY(Tabela2[[#This Row],[Data]],2)</f>
        <v>6</v>
      </c>
      <c r="D239">
        <f t="shared" si="3"/>
        <v>16</v>
      </c>
      <c r="E23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39">
        <f>Tabela2[[#This Row],[Ilośc wypożyczonych]]*$Q$5</f>
        <v>0</v>
      </c>
      <c r="G239">
        <f>IF(Tabela2[[#This Row],[Dzień]]=7, Tabela2[[#This Row],[Ilość rowerów]]*$Q$6 + Tabela2[[#This Row],[Czy dokupuje]]*800, Tabela2[[#This Row],[Czy dokupuje]]*800)</f>
        <v>0</v>
      </c>
      <c r="H239">
        <f>SUM($F$2:F239) -SUM($G$2:G239)</f>
        <v>11935</v>
      </c>
      <c r="I239">
        <f>SUM($F$2:F239)</f>
        <v>30330</v>
      </c>
      <c r="J239">
        <f>SUM($G$2:G239)</f>
        <v>18395</v>
      </c>
      <c r="K239">
        <f>IF(MONTH(Tabela2[[#This Row],[Data]]) &lt;&gt; MONTH(A240), 1,0)</f>
        <v>0</v>
      </c>
      <c r="L239" t="str">
        <f>IF(Tabela2[[#This Row],[Czy ostatni dzień]]=1, SUM($F$2:F239) - SUM($G$2:G239) - SUM($L$2:L238), "")</f>
        <v/>
      </c>
      <c r="M239">
        <f>IF(AND(Tabela2[[#This Row],[Czy ostatni dzień]]=1, H238 &gt;= 2400), 3, 0)</f>
        <v>0</v>
      </c>
    </row>
    <row r="240" spans="1:13" x14ac:dyDescent="0.25">
      <c r="A240" s="2">
        <v>45165</v>
      </c>
      <c r="B240" t="s">
        <v>6</v>
      </c>
      <c r="C240">
        <f>WEEKDAY(Tabela2[[#This Row],[Data]],2)</f>
        <v>7</v>
      </c>
      <c r="D240">
        <f t="shared" si="3"/>
        <v>16</v>
      </c>
      <c r="E24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40">
        <f>Tabela2[[#This Row],[Ilośc wypożyczonych]]*$Q$5</f>
        <v>0</v>
      </c>
      <c r="G240">
        <f>IF(Tabela2[[#This Row],[Dzień]]=7, Tabela2[[#This Row],[Ilość rowerów]]*$Q$6 + Tabela2[[#This Row],[Czy dokupuje]]*800, Tabela2[[#This Row],[Czy dokupuje]]*800)</f>
        <v>240</v>
      </c>
      <c r="H240">
        <f>SUM($F$2:F240) -SUM($G$2:G240)</f>
        <v>11695</v>
      </c>
      <c r="I240">
        <f>SUM($F$2:F240)</f>
        <v>30330</v>
      </c>
      <c r="J240">
        <f>SUM($G$2:G240)</f>
        <v>18635</v>
      </c>
      <c r="K240">
        <f>IF(MONTH(Tabela2[[#This Row],[Data]]) &lt;&gt; MONTH(A241), 1,0)</f>
        <v>0</v>
      </c>
      <c r="L240" t="str">
        <f>IF(Tabela2[[#This Row],[Czy ostatni dzień]]=1, SUM($F$2:F240) - SUM($G$2:G240) - SUM($L$2:L239), "")</f>
        <v/>
      </c>
      <c r="M240">
        <f>IF(AND(Tabela2[[#This Row],[Czy ostatni dzień]]=1, H239 &gt;= 2400), 3, 0)</f>
        <v>0</v>
      </c>
    </row>
    <row r="241" spans="1:13" x14ac:dyDescent="0.25">
      <c r="A241" s="2">
        <v>45166</v>
      </c>
      <c r="B241" t="s">
        <v>6</v>
      </c>
      <c r="C241">
        <f>WEEKDAY(Tabela2[[#This Row],[Data]],2)</f>
        <v>1</v>
      </c>
      <c r="D241">
        <f t="shared" si="3"/>
        <v>16</v>
      </c>
      <c r="E24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41">
        <f>Tabela2[[#This Row],[Ilośc wypożyczonych]]*$Q$5</f>
        <v>420</v>
      </c>
      <c r="G241">
        <f>IF(Tabela2[[#This Row],[Dzień]]=7, Tabela2[[#This Row],[Ilość rowerów]]*$Q$6 + Tabela2[[#This Row],[Czy dokupuje]]*800, Tabela2[[#This Row],[Czy dokupuje]]*800)</f>
        <v>0</v>
      </c>
      <c r="H241">
        <f>SUM($F$2:F241) -SUM($G$2:G241)</f>
        <v>12115</v>
      </c>
      <c r="I241">
        <f>SUM($F$2:F241)</f>
        <v>30750</v>
      </c>
      <c r="J241">
        <f>SUM($G$2:G241)</f>
        <v>18635</v>
      </c>
      <c r="K241">
        <f>IF(MONTH(Tabela2[[#This Row],[Data]]) &lt;&gt; MONTH(A242), 1,0)</f>
        <v>0</v>
      </c>
      <c r="L241" t="str">
        <f>IF(Tabela2[[#This Row],[Czy ostatni dzień]]=1, SUM($F$2:F241) - SUM($G$2:G241) - SUM($L$2:L240), "")</f>
        <v/>
      </c>
      <c r="M241">
        <f>IF(AND(Tabela2[[#This Row],[Czy ostatni dzień]]=1, H240 &gt;= 2400), 3, 0)</f>
        <v>0</v>
      </c>
    </row>
    <row r="242" spans="1:13" x14ac:dyDescent="0.25">
      <c r="A242" s="2">
        <v>45167</v>
      </c>
      <c r="B242" t="s">
        <v>6</v>
      </c>
      <c r="C242">
        <f>WEEKDAY(Tabela2[[#This Row],[Data]],2)</f>
        <v>2</v>
      </c>
      <c r="D242">
        <f t="shared" si="3"/>
        <v>16</v>
      </c>
      <c r="E24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42">
        <f>Tabela2[[#This Row],[Ilośc wypożyczonych]]*$Q$5</f>
        <v>420</v>
      </c>
      <c r="G242">
        <f>IF(Tabela2[[#This Row],[Dzień]]=7, Tabela2[[#This Row],[Ilość rowerów]]*$Q$6 + Tabela2[[#This Row],[Czy dokupuje]]*800, Tabela2[[#This Row],[Czy dokupuje]]*800)</f>
        <v>0</v>
      </c>
      <c r="H242">
        <f>SUM($F$2:F242) -SUM($G$2:G242)</f>
        <v>12535</v>
      </c>
      <c r="I242">
        <f>SUM($F$2:F242)</f>
        <v>31170</v>
      </c>
      <c r="J242">
        <f>SUM($G$2:G242)</f>
        <v>18635</v>
      </c>
      <c r="K242">
        <f>IF(MONTH(Tabela2[[#This Row],[Data]]) &lt;&gt; MONTH(A243), 1,0)</f>
        <v>0</v>
      </c>
      <c r="L242" t="str">
        <f>IF(Tabela2[[#This Row],[Czy ostatni dzień]]=1, SUM($F$2:F242) - SUM($G$2:G242) - SUM($L$2:L241), "")</f>
        <v/>
      </c>
      <c r="M242">
        <f>IF(AND(Tabela2[[#This Row],[Czy ostatni dzień]]=1, H241 &gt;= 2400), 3, 0)</f>
        <v>0</v>
      </c>
    </row>
    <row r="243" spans="1:13" x14ac:dyDescent="0.25">
      <c r="A243" s="2">
        <v>45168</v>
      </c>
      <c r="B243" t="s">
        <v>6</v>
      </c>
      <c r="C243">
        <f>WEEKDAY(Tabela2[[#This Row],[Data]],2)</f>
        <v>3</v>
      </c>
      <c r="D243">
        <f t="shared" si="3"/>
        <v>16</v>
      </c>
      <c r="E24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43">
        <f>Tabela2[[#This Row],[Ilośc wypożyczonych]]*$Q$5</f>
        <v>420</v>
      </c>
      <c r="G243">
        <f>IF(Tabela2[[#This Row],[Dzień]]=7, Tabela2[[#This Row],[Ilość rowerów]]*$Q$6 + Tabela2[[#This Row],[Czy dokupuje]]*800, Tabela2[[#This Row],[Czy dokupuje]]*800)</f>
        <v>0</v>
      </c>
      <c r="H243">
        <f>SUM($F$2:F243) -SUM($G$2:G243)</f>
        <v>12955</v>
      </c>
      <c r="I243">
        <f>SUM($F$2:F243)</f>
        <v>31590</v>
      </c>
      <c r="J243">
        <f>SUM($G$2:G243)</f>
        <v>18635</v>
      </c>
      <c r="K243">
        <f>IF(MONTH(Tabela2[[#This Row],[Data]]) &lt;&gt; MONTH(A244), 1,0)</f>
        <v>0</v>
      </c>
      <c r="L243" t="str">
        <f>IF(Tabela2[[#This Row],[Czy ostatni dzień]]=1, SUM($F$2:F243) - SUM($G$2:G243) - SUM($L$2:L242), "")</f>
        <v/>
      </c>
      <c r="M243">
        <f>IF(AND(Tabela2[[#This Row],[Czy ostatni dzień]]=1, H242 &gt;= 2400), 3, 0)</f>
        <v>0</v>
      </c>
    </row>
    <row r="244" spans="1:13" x14ac:dyDescent="0.25">
      <c r="A244" s="2">
        <v>45169</v>
      </c>
      <c r="B244" t="s">
        <v>6</v>
      </c>
      <c r="C244">
        <f>WEEKDAY(Tabela2[[#This Row],[Data]],2)</f>
        <v>4</v>
      </c>
      <c r="D244">
        <f t="shared" si="3"/>
        <v>16</v>
      </c>
      <c r="E24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14</v>
      </c>
      <c r="F244">
        <f>Tabela2[[#This Row],[Ilośc wypożyczonych]]*$Q$5</f>
        <v>420</v>
      </c>
      <c r="G244">
        <f>IF(Tabela2[[#This Row],[Dzień]]=7, Tabela2[[#This Row],[Ilość rowerów]]*$Q$6 + Tabela2[[#This Row],[Czy dokupuje]]*800, Tabela2[[#This Row],[Czy dokupuje]]*800)</f>
        <v>2400</v>
      </c>
      <c r="H244">
        <f>SUM($F$2:F244) -SUM($G$2:G244)</f>
        <v>10975</v>
      </c>
      <c r="I244">
        <f>SUM($F$2:F244)</f>
        <v>32010</v>
      </c>
      <c r="J244">
        <f>SUM($G$2:G244)</f>
        <v>21035</v>
      </c>
      <c r="K244">
        <f>IF(MONTH(Tabela2[[#This Row],[Data]]) &lt;&gt; MONTH(A245), 1,0)</f>
        <v>1</v>
      </c>
      <c r="L244">
        <f>IF(Tabela2[[#This Row],[Czy ostatni dzień]]=1, SUM($F$2:F244) - SUM($G$2:G244) - SUM($L$2:L243), "")</f>
        <v>6300</v>
      </c>
      <c r="M244">
        <f>IF(AND(Tabela2[[#This Row],[Czy ostatni dzień]]=1, H243 &gt;= 2400), 3, 0)</f>
        <v>3</v>
      </c>
    </row>
    <row r="245" spans="1:13" x14ac:dyDescent="0.25">
      <c r="A245" s="2">
        <v>45170</v>
      </c>
      <c r="B245" t="s">
        <v>6</v>
      </c>
      <c r="C245">
        <f>WEEKDAY(Tabela2[[#This Row],[Data]],2)</f>
        <v>5</v>
      </c>
      <c r="D245">
        <f t="shared" si="3"/>
        <v>19</v>
      </c>
      <c r="E24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45">
        <f>Tabela2[[#This Row],[Ilośc wypożyczonych]]*$Q$5</f>
        <v>510</v>
      </c>
      <c r="G245">
        <f>IF(Tabela2[[#This Row],[Dzień]]=7, Tabela2[[#This Row],[Ilość rowerów]]*$Q$6 + Tabela2[[#This Row],[Czy dokupuje]]*800, Tabela2[[#This Row],[Czy dokupuje]]*800)</f>
        <v>0</v>
      </c>
      <c r="H245">
        <f>SUM($F$2:F245) -SUM($G$2:G245)</f>
        <v>11485</v>
      </c>
      <c r="I245">
        <f>SUM($F$2:F245)</f>
        <v>32520</v>
      </c>
      <c r="J245">
        <f>SUM($G$2:G245)</f>
        <v>21035</v>
      </c>
      <c r="K245">
        <f>IF(MONTH(Tabela2[[#This Row],[Data]]) &lt;&gt; MONTH(A246), 1,0)</f>
        <v>0</v>
      </c>
      <c r="L245" t="str">
        <f>IF(Tabela2[[#This Row],[Czy ostatni dzień]]=1, SUM($F$2:F245) - SUM($G$2:G245) - SUM($L$2:L244), "")</f>
        <v/>
      </c>
      <c r="M245">
        <f>IF(AND(Tabela2[[#This Row],[Czy ostatni dzień]]=1, H244 &gt;= 2400), 3, 0)</f>
        <v>0</v>
      </c>
    </row>
    <row r="246" spans="1:13" x14ac:dyDescent="0.25">
      <c r="A246" s="2">
        <v>45171</v>
      </c>
      <c r="B246" t="s">
        <v>6</v>
      </c>
      <c r="C246">
        <f>WEEKDAY(Tabela2[[#This Row],[Data]],2)</f>
        <v>6</v>
      </c>
      <c r="D246">
        <f t="shared" si="3"/>
        <v>19</v>
      </c>
      <c r="E24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46">
        <f>Tabela2[[#This Row],[Ilośc wypożyczonych]]*$Q$5</f>
        <v>0</v>
      </c>
      <c r="G246">
        <f>IF(Tabela2[[#This Row],[Dzień]]=7, Tabela2[[#This Row],[Ilość rowerów]]*$Q$6 + Tabela2[[#This Row],[Czy dokupuje]]*800, Tabela2[[#This Row],[Czy dokupuje]]*800)</f>
        <v>0</v>
      </c>
      <c r="H246">
        <f>SUM($F$2:F246) -SUM($G$2:G246)</f>
        <v>11485</v>
      </c>
      <c r="I246">
        <f>SUM($F$2:F246)</f>
        <v>32520</v>
      </c>
      <c r="J246">
        <f>SUM($G$2:G246)</f>
        <v>21035</v>
      </c>
      <c r="K246">
        <f>IF(MONTH(Tabela2[[#This Row],[Data]]) &lt;&gt; MONTH(A247), 1,0)</f>
        <v>0</v>
      </c>
      <c r="L246" t="str">
        <f>IF(Tabela2[[#This Row],[Czy ostatni dzień]]=1, SUM($F$2:F246) - SUM($G$2:G246) - SUM($L$2:L245), "")</f>
        <v/>
      </c>
      <c r="M246">
        <f>IF(AND(Tabela2[[#This Row],[Czy ostatni dzień]]=1, H245 &gt;= 2400), 3, 0)</f>
        <v>0</v>
      </c>
    </row>
    <row r="247" spans="1:13" x14ac:dyDescent="0.25">
      <c r="A247" s="2">
        <v>45172</v>
      </c>
      <c r="B247" t="s">
        <v>6</v>
      </c>
      <c r="C247">
        <f>WEEKDAY(Tabela2[[#This Row],[Data]],2)</f>
        <v>7</v>
      </c>
      <c r="D247">
        <f t="shared" si="3"/>
        <v>19</v>
      </c>
      <c r="E24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47">
        <f>Tabela2[[#This Row],[Ilośc wypożyczonych]]*$Q$5</f>
        <v>0</v>
      </c>
      <c r="G247">
        <f>IF(Tabela2[[#This Row],[Dzień]]=7, Tabela2[[#This Row],[Ilość rowerów]]*$Q$6 + Tabela2[[#This Row],[Czy dokupuje]]*800, Tabela2[[#This Row],[Czy dokupuje]]*800)</f>
        <v>285</v>
      </c>
      <c r="H247">
        <f>SUM($F$2:F247) -SUM($G$2:G247)</f>
        <v>11200</v>
      </c>
      <c r="I247">
        <f>SUM($F$2:F247)</f>
        <v>32520</v>
      </c>
      <c r="J247">
        <f>SUM($G$2:G247)</f>
        <v>21320</v>
      </c>
      <c r="K247">
        <f>IF(MONTH(Tabela2[[#This Row],[Data]]) &lt;&gt; MONTH(A248), 1,0)</f>
        <v>0</v>
      </c>
      <c r="L247" t="str">
        <f>IF(Tabela2[[#This Row],[Czy ostatni dzień]]=1, SUM($F$2:F247) - SUM($G$2:G247) - SUM($L$2:L246), "")</f>
        <v/>
      </c>
      <c r="M247">
        <f>IF(AND(Tabela2[[#This Row],[Czy ostatni dzień]]=1, H246 &gt;= 2400), 3, 0)</f>
        <v>0</v>
      </c>
    </row>
    <row r="248" spans="1:13" x14ac:dyDescent="0.25">
      <c r="A248" s="2">
        <v>45173</v>
      </c>
      <c r="B248" t="s">
        <v>6</v>
      </c>
      <c r="C248">
        <f>WEEKDAY(Tabela2[[#This Row],[Data]],2)</f>
        <v>1</v>
      </c>
      <c r="D248">
        <f t="shared" si="3"/>
        <v>19</v>
      </c>
      <c r="E24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48">
        <f>Tabela2[[#This Row],[Ilośc wypożyczonych]]*$Q$5</f>
        <v>510</v>
      </c>
      <c r="G248">
        <f>IF(Tabela2[[#This Row],[Dzień]]=7, Tabela2[[#This Row],[Ilość rowerów]]*$Q$6 + Tabela2[[#This Row],[Czy dokupuje]]*800, Tabela2[[#This Row],[Czy dokupuje]]*800)</f>
        <v>0</v>
      </c>
      <c r="H248">
        <f>SUM($F$2:F248) -SUM($G$2:G248)</f>
        <v>11710</v>
      </c>
      <c r="I248">
        <f>SUM($F$2:F248)</f>
        <v>33030</v>
      </c>
      <c r="J248">
        <f>SUM($G$2:G248)</f>
        <v>21320</v>
      </c>
      <c r="K248">
        <f>IF(MONTH(Tabela2[[#This Row],[Data]]) &lt;&gt; MONTH(A249), 1,0)</f>
        <v>0</v>
      </c>
      <c r="L248" t="str">
        <f>IF(Tabela2[[#This Row],[Czy ostatni dzień]]=1, SUM($F$2:F248) - SUM($G$2:G248) - SUM($L$2:L247), "")</f>
        <v/>
      </c>
      <c r="M248">
        <f>IF(AND(Tabela2[[#This Row],[Czy ostatni dzień]]=1, H247 &gt;= 2400), 3, 0)</f>
        <v>0</v>
      </c>
    </row>
    <row r="249" spans="1:13" x14ac:dyDescent="0.25">
      <c r="A249" s="2">
        <v>45174</v>
      </c>
      <c r="B249" t="s">
        <v>6</v>
      </c>
      <c r="C249">
        <f>WEEKDAY(Tabela2[[#This Row],[Data]],2)</f>
        <v>2</v>
      </c>
      <c r="D249">
        <f t="shared" si="3"/>
        <v>19</v>
      </c>
      <c r="E24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49">
        <f>Tabela2[[#This Row],[Ilośc wypożyczonych]]*$Q$5</f>
        <v>510</v>
      </c>
      <c r="G249">
        <f>IF(Tabela2[[#This Row],[Dzień]]=7, Tabela2[[#This Row],[Ilość rowerów]]*$Q$6 + Tabela2[[#This Row],[Czy dokupuje]]*800, Tabela2[[#This Row],[Czy dokupuje]]*800)</f>
        <v>0</v>
      </c>
      <c r="H249">
        <f>SUM($F$2:F249) -SUM($G$2:G249)</f>
        <v>12220</v>
      </c>
      <c r="I249">
        <f>SUM($F$2:F249)</f>
        <v>33540</v>
      </c>
      <c r="J249">
        <f>SUM($G$2:G249)</f>
        <v>21320</v>
      </c>
      <c r="K249">
        <f>IF(MONTH(Tabela2[[#This Row],[Data]]) &lt;&gt; MONTH(A250), 1,0)</f>
        <v>0</v>
      </c>
      <c r="L249" t="str">
        <f>IF(Tabela2[[#This Row],[Czy ostatni dzień]]=1, SUM($F$2:F249) - SUM($G$2:G249) - SUM($L$2:L248), "")</f>
        <v/>
      </c>
      <c r="M249">
        <f>IF(AND(Tabela2[[#This Row],[Czy ostatni dzień]]=1, H248 &gt;= 2400), 3, 0)</f>
        <v>0</v>
      </c>
    </row>
    <row r="250" spans="1:13" x14ac:dyDescent="0.25">
      <c r="A250" s="2">
        <v>45175</v>
      </c>
      <c r="B250" t="s">
        <v>6</v>
      </c>
      <c r="C250">
        <f>WEEKDAY(Tabela2[[#This Row],[Data]],2)</f>
        <v>3</v>
      </c>
      <c r="D250">
        <f t="shared" si="3"/>
        <v>19</v>
      </c>
      <c r="E25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50">
        <f>Tabela2[[#This Row],[Ilośc wypożyczonych]]*$Q$5</f>
        <v>510</v>
      </c>
      <c r="G250">
        <f>IF(Tabela2[[#This Row],[Dzień]]=7, Tabela2[[#This Row],[Ilość rowerów]]*$Q$6 + Tabela2[[#This Row],[Czy dokupuje]]*800, Tabela2[[#This Row],[Czy dokupuje]]*800)</f>
        <v>0</v>
      </c>
      <c r="H250">
        <f>SUM($F$2:F250) -SUM($G$2:G250)</f>
        <v>12730</v>
      </c>
      <c r="I250">
        <f>SUM($F$2:F250)</f>
        <v>34050</v>
      </c>
      <c r="J250">
        <f>SUM($G$2:G250)</f>
        <v>21320</v>
      </c>
      <c r="K250">
        <f>IF(MONTH(Tabela2[[#This Row],[Data]]) &lt;&gt; MONTH(A251), 1,0)</f>
        <v>0</v>
      </c>
      <c r="L250" t="str">
        <f>IF(Tabela2[[#This Row],[Czy ostatni dzień]]=1, SUM($F$2:F250) - SUM($G$2:G250) - SUM($L$2:L249), "")</f>
        <v/>
      </c>
      <c r="M250">
        <f>IF(AND(Tabela2[[#This Row],[Czy ostatni dzień]]=1, H249 &gt;= 2400), 3, 0)</f>
        <v>0</v>
      </c>
    </row>
    <row r="251" spans="1:13" x14ac:dyDescent="0.25">
      <c r="A251" s="2">
        <v>45176</v>
      </c>
      <c r="B251" t="s">
        <v>6</v>
      </c>
      <c r="C251">
        <f>WEEKDAY(Tabela2[[#This Row],[Data]],2)</f>
        <v>4</v>
      </c>
      <c r="D251">
        <f t="shared" si="3"/>
        <v>19</v>
      </c>
      <c r="E25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51">
        <f>Tabela2[[#This Row],[Ilośc wypożyczonych]]*$Q$5</f>
        <v>510</v>
      </c>
      <c r="G251">
        <f>IF(Tabela2[[#This Row],[Dzień]]=7, Tabela2[[#This Row],[Ilość rowerów]]*$Q$6 + Tabela2[[#This Row],[Czy dokupuje]]*800, Tabela2[[#This Row],[Czy dokupuje]]*800)</f>
        <v>0</v>
      </c>
      <c r="H251">
        <f>SUM($F$2:F251) -SUM($G$2:G251)</f>
        <v>13240</v>
      </c>
      <c r="I251">
        <f>SUM($F$2:F251)</f>
        <v>34560</v>
      </c>
      <c r="J251">
        <f>SUM($G$2:G251)</f>
        <v>21320</v>
      </c>
      <c r="K251">
        <f>IF(MONTH(Tabela2[[#This Row],[Data]]) &lt;&gt; MONTH(A252), 1,0)</f>
        <v>0</v>
      </c>
      <c r="L251" t="str">
        <f>IF(Tabela2[[#This Row],[Czy ostatni dzień]]=1, SUM($F$2:F251) - SUM($G$2:G251) - SUM($L$2:L250), "")</f>
        <v/>
      </c>
      <c r="M251">
        <f>IF(AND(Tabela2[[#This Row],[Czy ostatni dzień]]=1, H250 &gt;= 2400), 3, 0)</f>
        <v>0</v>
      </c>
    </row>
    <row r="252" spans="1:13" x14ac:dyDescent="0.25">
      <c r="A252" s="2">
        <v>45177</v>
      </c>
      <c r="B252" t="s">
        <v>6</v>
      </c>
      <c r="C252">
        <f>WEEKDAY(Tabela2[[#This Row],[Data]],2)</f>
        <v>5</v>
      </c>
      <c r="D252">
        <f t="shared" si="3"/>
        <v>19</v>
      </c>
      <c r="E25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52">
        <f>Tabela2[[#This Row],[Ilośc wypożyczonych]]*$Q$5</f>
        <v>510</v>
      </c>
      <c r="G252">
        <f>IF(Tabela2[[#This Row],[Dzień]]=7, Tabela2[[#This Row],[Ilość rowerów]]*$Q$6 + Tabela2[[#This Row],[Czy dokupuje]]*800, Tabela2[[#This Row],[Czy dokupuje]]*800)</f>
        <v>0</v>
      </c>
      <c r="H252">
        <f>SUM($F$2:F252) -SUM($G$2:G252)</f>
        <v>13750</v>
      </c>
      <c r="I252">
        <f>SUM($F$2:F252)</f>
        <v>35070</v>
      </c>
      <c r="J252">
        <f>SUM($G$2:G252)</f>
        <v>21320</v>
      </c>
      <c r="K252">
        <f>IF(MONTH(Tabela2[[#This Row],[Data]]) &lt;&gt; MONTH(A253), 1,0)</f>
        <v>0</v>
      </c>
      <c r="L252" t="str">
        <f>IF(Tabela2[[#This Row],[Czy ostatni dzień]]=1, SUM($F$2:F252) - SUM($G$2:G252) - SUM($L$2:L251), "")</f>
        <v/>
      </c>
      <c r="M252">
        <f>IF(AND(Tabela2[[#This Row],[Czy ostatni dzień]]=1, H251 &gt;= 2400), 3, 0)</f>
        <v>0</v>
      </c>
    </row>
    <row r="253" spans="1:13" x14ac:dyDescent="0.25">
      <c r="A253" s="2">
        <v>45178</v>
      </c>
      <c r="B253" t="s">
        <v>6</v>
      </c>
      <c r="C253">
        <f>WEEKDAY(Tabela2[[#This Row],[Data]],2)</f>
        <v>6</v>
      </c>
      <c r="D253">
        <f t="shared" si="3"/>
        <v>19</v>
      </c>
      <c r="E25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53">
        <f>Tabela2[[#This Row],[Ilośc wypożyczonych]]*$Q$5</f>
        <v>0</v>
      </c>
      <c r="G253">
        <f>IF(Tabela2[[#This Row],[Dzień]]=7, Tabela2[[#This Row],[Ilość rowerów]]*$Q$6 + Tabela2[[#This Row],[Czy dokupuje]]*800, Tabela2[[#This Row],[Czy dokupuje]]*800)</f>
        <v>0</v>
      </c>
      <c r="H253">
        <f>SUM($F$2:F253) -SUM($G$2:G253)</f>
        <v>13750</v>
      </c>
      <c r="I253">
        <f>SUM($F$2:F253)</f>
        <v>35070</v>
      </c>
      <c r="J253">
        <f>SUM($G$2:G253)</f>
        <v>21320</v>
      </c>
      <c r="K253">
        <f>IF(MONTH(Tabela2[[#This Row],[Data]]) &lt;&gt; MONTH(A254), 1,0)</f>
        <v>0</v>
      </c>
      <c r="L253" t="str">
        <f>IF(Tabela2[[#This Row],[Czy ostatni dzień]]=1, SUM($F$2:F253) - SUM($G$2:G253) - SUM($L$2:L252), "")</f>
        <v/>
      </c>
      <c r="M253">
        <f>IF(AND(Tabela2[[#This Row],[Czy ostatni dzień]]=1, H252 &gt;= 2400), 3, 0)</f>
        <v>0</v>
      </c>
    </row>
    <row r="254" spans="1:13" x14ac:dyDescent="0.25">
      <c r="A254" s="2">
        <v>45179</v>
      </c>
      <c r="B254" t="s">
        <v>6</v>
      </c>
      <c r="C254">
        <f>WEEKDAY(Tabela2[[#This Row],[Data]],2)</f>
        <v>7</v>
      </c>
      <c r="D254">
        <f t="shared" si="3"/>
        <v>19</v>
      </c>
      <c r="E25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54">
        <f>Tabela2[[#This Row],[Ilośc wypożyczonych]]*$Q$5</f>
        <v>0</v>
      </c>
      <c r="G254">
        <f>IF(Tabela2[[#This Row],[Dzień]]=7, Tabela2[[#This Row],[Ilość rowerów]]*$Q$6 + Tabela2[[#This Row],[Czy dokupuje]]*800, Tabela2[[#This Row],[Czy dokupuje]]*800)</f>
        <v>285</v>
      </c>
      <c r="H254">
        <f>SUM($F$2:F254) -SUM($G$2:G254)</f>
        <v>13465</v>
      </c>
      <c r="I254">
        <f>SUM($F$2:F254)</f>
        <v>35070</v>
      </c>
      <c r="J254">
        <f>SUM($G$2:G254)</f>
        <v>21605</v>
      </c>
      <c r="K254">
        <f>IF(MONTH(Tabela2[[#This Row],[Data]]) &lt;&gt; MONTH(A255), 1,0)</f>
        <v>0</v>
      </c>
      <c r="L254" t="str">
        <f>IF(Tabela2[[#This Row],[Czy ostatni dzień]]=1, SUM($F$2:F254) - SUM($G$2:G254) - SUM($L$2:L253), "")</f>
        <v/>
      </c>
      <c r="M254">
        <f>IF(AND(Tabela2[[#This Row],[Czy ostatni dzień]]=1, H253 &gt;= 2400), 3, 0)</f>
        <v>0</v>
      </c>
    </row>
    <row r="255" spans="1:13" x14ac:dyDescent="0.25">
      <c r="A255" s="2">
        <v>45180</v>
      </c>
      <c r="B255" t="s">
        <v>6</v>
      </c>
      <c r="C255">
        <f>WEEKDAY(Tabela2[[#This Row],[Data]],2)</f>
        <v>1</v>
      </c>
      <c r="D255">
        <f t="shared" si="3"/>
        <v>19</v>
      </c>
      <c r="E25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55">
        <f>Tabela2[[#This Row],[Ilośc wypożyczonych]]*$Q$5</f>
        <v>510</v>
      </c>
      <c r="G255">
        <f>IF(Tabela2[[#This Row],[Dzień]]=7, Tabela2[[#This Row],[Ilość rowerów]]*$Q$6 + Tabela2[[#This Row],[Czy dokupuje]]*800, Tabela2[[#This Row],[Czy dokupuje]]*800)</f>
        <v>0</v>
      </c>
      <c r="H255">
        <f>SUM($F$2:F255) -SUM($G$2:G255)</f>
        <v>13975</v>
      </c>
      <c r="I255">
        <f>SUM($F$2:F255)</f>
        <v>35580</v>
      </c>
      <c r="J255">
        <f>SUM($G$2:G255)</f>
        <v>21605</v>
      </c>
      <c r="K255">
        <f>IF(MONTH(Tabela2[[#This Row],[Data]]) &lt;&gt; MONTH(A256), 1,0)</f>
        <v>0</v>
      </c>
      <c r="L255" t="str">
        <f>IF(Tabela2[[#This Row],[Czy ostatni dzień]]=1, SUM($F$2:F255) - SUM($G$2:G255) - SUM($L$2:L254), "")</f>
        <v/>
      </c>
      <c r="M255">
        <f>IF(AND(Tabela2[[#This Row],[Czy ostatni dzień]]=1, H254 &gt;= 2400), 3, 0)</f>
        <v>0</v>
      </c>
    </row>
    <row r="256" spans="1:13" x14ac:dyDescent="0.25">
      <c r="A256" s="2">
        <v>45181</v>
      </c>
      <c r="B256" t="s">
        <v>6</v>
      </c>
      <c r="C256">
        <f>WEEKDAY(Tabela2[[#This Row],[Data]],2)</f>
        <v>2</v>
      </c>
      <c r="D256">
        <f t="shared" si="3"/>
        <v>19</v>
      </c>
      <c r="E25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56">
        <f>Tabela2[[#This Row],[Ilośc wypożyczonych]]*$Q$5</f>
        <v>510</v>
      </c>
      <c r="G256">
        <f>IF(Tabela2[[#This Row],[Dzień]]=7, Tabela2[[#This Row],[Ilość rowerów]]*$Q$6 + Tabela2[[#This Row],[Czy dokupuje]]*800, Tabela2[[#This Row],[Czy dokupuje]]*800)</f>
        <v>0</v>
      </c>
      <c r="H256">
        <f>SUM($F$2:F256) -SUM($G$2:G256)</f>
        <v>14485</v>
      </c>
      <c r="I256">
        <f>SUM($F$2:F256)</f>
        <v>36090</v>
      </c>
      <c r="J256">
        <f>SUM($G$2:G256)</f>
        <v>21605</v>
      </c>
      <c r="K256">
        <f>IF(MONTH(Tabela2[[#This Row],[Data]]) &lt;&gt; MONTH(A257), 1,0)</f>
        <v>0</v>
      </c>
      <c r="L256" t="str">
        <f>IF(Tabela2[[#This Row],[Czy ostatni dzień]]=1, SUM($F$2:F256) - SUM($G$2:G256) - SUM($L$2:L255), "")</f>
        <v/>
      </c>
      <c r="M256">
        <f>IF(AND(Tabela2[[#This Row],[Czy ostatni dzień]]=1, H255 &gt;= 2400), 3, 0)</f>
        <v>0</v>
      </c>
    </row>
    <row r="257" spans="1:13" x14ac:dyDescent="0.25">
      <c r="A257" s="2">
        <v>45182</v>
      </c>
      <c r="B257" t="s">
        <v>6</v>
      </c>
      <c r="C257">
        <f>WEEKDAY(Tabela2[[#This Row],[Data]],2)</f>
        <v>3</v>
      </c>
      <c r="D257">
        <f t="shared" si="3"/>
        <v>19</v>
      </c>
      <c r="E25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57">
        <f>Tabela2[[#This Row],[Ilośc wypożyczonych]]*$Q$5</f>
        <v>510</v>
      </c>
      <c r="G257">
        <f>IF(Tabela2[[#This Row],[Dzień]]=7, Tabela2[[#This Row],[Ilość rowerów]]*$Q$6 + Tabela2[[#This Row],[Czy dokupuje]]*800, Tabela2[[#This Row],[Czy dokupuje]]*800)</f>
        <v>0</v>
      </c>
      <c r="H257">
        <f>SUM($F$2:F257) -SUM($G$2:G257)</f>
        <v>14995</v>
      </c>
      <c r="I257">
        <f>SUM($F$2:F257)</f>
        <v>36600</v>
      </c>
      <c r="J257">
        <f>SUM($G$2:G257)</f>
        <v>21605</v>
      </c>
      <c r="K257">
        <f>IF(MONTH(Tabela2[[#This Row],[Data]]) &lt;&gt; MONTH(A258), 1,0)</f>
        <v>0</v>
      </c>
      <c r="L257" t="str">
        <f>IF(Tabela2[[#This Row],[Czy ostatni dzień]]=1, SUM($F$2:F257) - SUM($G$2:G257) - SUM($L$2:L256), "")</f>
        <v/>
      </c>
      <c r="M257">
        <f>IF(AND(Tabela2[[#This Row],[Czy ostatni dzień]]=1, H256 &gt;= 2400), 3, 0)</f>
        <v>0</v>
      </c>
    </row>
    <row r="258" spans="1:13" x14ac:dyDescent="0.25">
      <c r="A258" s="2">
        <v>45183</v>
      </c>
      <c r="B258" t="s">
        <v>6</v>
      </c>
      <c r="C258">
        <f>WEEKDAY(Tabela2[[#This Row],[Data]],2)</f>
        <v>4</v>
      </c>
      <c r="D258">
        <f t="shared" si="3"/>
        <v>19</v>
      </c>
      <c r="E25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58">
        <f>Tabela2[[#This Row],[Ilośc wypożyczonych]]*$Q$5</f>
        <v>510</v>
      </c>
      <c r="G258">
        <f>IF(Tabela2[[#This Row],[Dzień]]=7, Tabela2[[#This Row],[Ilość rowerów]]*$Q$6 + Tabela2[[#This Row],[Czy dokupuje]]*800, Tabela2[[#This Row],[Czy dokupuje]]*800)</f>
        <v>0</v>
      </c>
      <c r="H258">
        <f>SUM($F$2:F258) -SUM($G$2:G258)</f>
        <v>15505</v>
      </c>
      <c r="I258">
        <f>SUM($F$2:F258)</f>
        <v>37110</v>
      </c>
      <c r="J258">
        <f>SUM($G$2:G258)</f>
        <v>21605</v>
      </c>
      <c r="K258">
        <f>IF(MONTH(Tabela2[[#This Row],[Data]]) &lt;&gt; MONTH(A259), 1,0)</f>
        <v>0</v>
      </c>
      <c r="L258" t="str">
        <f>IF(Tabela2[[#This Row],[Czy ostatni dzień]]=1, SUM($F$2:F258) - SUM($G$2:G258) - SUM($L$2:L257), "")</f>
        <v/>
      </c>
      <c r="M258">
        <f>IF(AND(Tabela2[[#This Row],[Czy ostatni dzień]]=1, H257 &gt;= 2400), 3, 0)</f>
        <v>0</v>
      </c>
    </row>
    <row r="259" spans="1:13" x14ac:dyDescent="0.25">
      <c r="A259" s="2">
        <v>45184</v>
      </c>
      <c r="B259" t="s">
        <v>6</v>
      </c>
      <c r="C259">
        <f>WEEKDAY(Tabela2[[#This Row],[Data]],2)</f>
        <v>5</v>
      </c>
      <c r="D259">
        <f t="shared" si="3"/>
        <v>19</v>
      </c>
      <c r="E25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59">
        <f>Tabela2[[#This Row],[Ilośc wypożyczonych]]*$Q$5</f>
        <v>510</v>
      </c>
      <c r="G259">
        <f>IF(Tabela2[[#This Row],[Dzień]]=7, Tabela2[[#This Row],[Ilość rowerów]]*$Q$6 + Tabela2[[#This Row],[Czy dokupuje]]*800, Tabela2[[#This Row],[Czy dokupuje]]*800)</f>
        <v>0</v>
      </c>
      <c r="H259">
        <f>SUM($F$2:F259) -SUM($G$2:G259)</f>
        <v>16015</v>
      </c>
      <c r="I259">
        <f>SUM($F$2:F259)</f>
        <v>37620</v>
      </c>
      <c r="J259">
        <f>SUM($G$2:G259)</f>
        <v>21605</v>
      </c>
      <c r="K259">
        <f>IF(MONTH(Tabela2[[#This Row],[Data]]) &lt;&gt; MONTH(A260), 1,0)</f>
        <v>0</v>
      </c>
      <c r="L259" t="str">
        <f>IF(Tabela2[[#This Row],[Czy ostatni dzień]]=1, SUM($F$2:F259) - SUM($G$2:G259) - SUM($L$2:L258), "")</f>
        <v/>
      </c>
      <c r="M259">
        <f>IF(AND(Tabela2[[#This Row],[Czy ostatni dzień]]=1, H258 &gt;= 2400), 3, 0)</f>
        <v>0</v>
      </c>
    </row>
    <row r="260" spans="1:13" x14ac:dyDescent="0.25">
      <c r="A260" s="2">
        <v>45185</v>
      </c>
      <c r="B260" t="s">
        <v>6</v>
      </c>
      <c r="C260">
        <f>WEEKDAY(Tabela2[[#This Row],[Data]],2)</f>
        <v>6</v>
      </c>
      <c r="D260">
        <f t="shared" si="3"/>
        <v>19</v>
      </c>
      <c r="E26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60">
        <f>Tabela2[[#This Row],[Ilośc wypożyczonych]]*$Q$5</f>
        <v>0</v>
      </c>
      <c r="G260">
        <f>IF(Tabela2[[#This Row],[Dzień]]=7, Tabela2[[#This Row],[Ilość rowerów]]*$Q$6 + Tabela2[[#This Row],[Czy dokupuje]]*800, Tabela2[[#This Row],[Czy dokupuje]]*800)</f>
        <v>0</v>
      </c>
      <c r="H260">
        <f>SUM($F$2:F260) -SUM($G$2:G260)</f>
        <v>16015</v>
      </c>
      <c r="I260">
        <f>SUM($F$2:F260)</f>
        <v>37620</v>
      </c>
      <c r="J260">
        <f>SUM($G$2:G260)</f>
        <v>21605</v>
      </c>
      <c r="K260">
        <f>IF(MONTH(Tabela2[[#This Row],[Data]]) &lt;&gt; MONTH(A261), 1,0)</f>
        <v>0</v>
      </c>
      <c r="L260" t="str">
        <f>IF(Tabela2[[#This Row],[Czy ostatni dzień]]=1, SUM($F$2:F260) - SUM($G$2:G260) - SUM($L$2:L259), "")</f>
        <v/>
      </c>
      <c r="M260">
        <f>IF(AND(Tabela2[[#This Row],[Czy ostatni dzień]]=1, H259 &gt;= 2400), 3, 0)</f>
        <v>0</v>
      </c>
    </row>
    <row r="261" spans="1:13" x14ac:dyDescent="0.25">
      <c r="A261" s="2">
        <v>45186</v>
      </c>
      <c r="B261" t="s">
        <v>6</v>
      </c>
      <c r="C261">
        <f>WEEKDAY(Tabela2[[#This Row],[Data]],2)</f>
        <v>7</v>
      </c>
      <c r="D261">
        <f t="shared" si="3"/>
        <v>19</v>
      </c>
      <c r="E26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61">
        <f>Tabela2[[#This Row],[Ilośc wypożyczonych]]*$Q$5</f>
        <v>0</v>
      </c>
      <c r="G261">
        <f>IF(Tabela2[[#This Row],[Dzień]]=7, Tabela2[[#This Row],[Ilość rowerów]]*$Q$6 + Tabela2[[#This Row],[Czy dokupuje]]*800, Tabela2[[#This Row],[Czy dokupuje]]*800)</f>
        <v>285</v>
      </c>
      <c r="H261">
        <f>SUM($F$2:F261) -SUM($G$2:G261)</f>
        <v>15730</v>
      </c>
      <c r="I261">
        <f>SUM($F$2:F261)</f>
        <v>37620</v>
      </c>
      <c r="J261">
        <f>SUM($G$2:G261)</f>
        <v>21890</v>
      </c>
      <c r="K261">
        <f>IF(MONTH(Tabela2[[#This Row],[Data]]) &lt;&gt; MONTH(A262), 1,0)</f>
        <v>0</v>
      </c>
      <c r="L261" t="str">
        <f>IF(Tabela2[[#This Row],[Czy ostatni dzień]]=1, SUM($F$2:F261) - SUM($G$2:G261) - SUM($L$2:L260), "")</f>
        <v/>
      </c>
      <c r="M261">
        <f>IF(AND(Tabela2[[#This Row],[Czy ostatni dzień]]=1, H260 &gt;= 2400), 3, 0)</f>
        <v>0</v>
      </c>
    </row>
    <row r="262" spans="1:13" x14ac:dyDescent="0.25">
      <c r="A262" s="2">
        <v>45187</v>
      </c>
      <c r="B262" t="s">
        <v>6</v>
      </c>
      <c r="C262">
        <f>WEEKDAY(Tabela2[[#This Row],[Data]],2)</f>
        <v>1</v>
      </c>
      <c r="D262">
        <f t="shared" ref="D262:D325" si="4">D261+M261</f>
        <v>19</v>
      </c>
      <c r="E26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62">
        <f>Tabela2[[#This Row],[Ilośc wypożyczonych]]*$Q$5</f>
        <v>510</v>
      </c>
      <c r="G262">
        <f>IF(Tabela2[[#This Row],[Dzień]]=7, Tabela2[[#This Row],[Ilość rowerów]]*$Q$6 + Tabela2[[#This Row],[Czy dokupuje]]*800, Tabela2[[#This Row],[Czy dokupuje]]*800)</f>
        <v>0</v>
      </c>
      <c r="H262">
        <f>SUM($F$2:F262) -SUM($G$2:G262)</f>
        <v>16240</v>
      </c>
      <c r="I262">
        <f>SUM($F$2:F262)</f>
        <v>38130</v>
      </c>
      <c r="J262">
        <f>SUM($G$2:G262)</f>
        <v>21890</v>
      </c>
      <c r="K262">
        <f>IF(MONTH(Tabela2[[#This Row],[Data]]) &lt;&gt; MONTH(A263), 1,0)</f>
        <v>0</v>
      </c>
      <c r="L262" t="str">
        <f>IF(Tabela2[[#This Row],[Czy ostatni dzień]]=1, SUM($F$2:F262) - SUM($G$2:G262) - SUM($L$2:L261), "")</f>
        <v/>
      </c>
      <c r="M262">
        <f>IF(AND(Tabela2[[#This Row],[Czy ostatni dzień]]=1, H261 &gt;= 2400), 3, 0)</f>
        <v>0</v>
      </c>
    </row>
    <row r="263" spans="1:13" x14ac:dyDescent="0.25">
      <c r="A263" s="2">
        <v>45188</v>
      </c>
      <c r="B263" t="s">
        <v>6</v>
      </c>
      <c r="C263">
        <f>WEEKDAY(Tabela2[[#This Row],[Data]],2)</f>
        <v>2</v>
      </c>
      <c r="D263">
        <f t="shared" si="4"/>
        <v>19</v>
      </c>
      <c r="E26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63">
        <f>Tabela2[[#This Row],[Ilośc wypożyczonych]]*$Q$5</f>
        <v>510</v>
      </c>
      <c r="G263">
        <f>IF(Tabela2[[#This Row],[Dzień]]=7, Tabela2[[#This Row],[Ilość rowerów]]*$Q$6 + Tabela2[[#This Row],[Czy dokupuje]]*800, Tabela2[[#This Row],[Czy dokupuje]]*800)</f>
        <v>0</v>
      </c>
      <c r="H263">
        <f>SUM($F$2:F263) -SUM($G$2:G263)</f>
        <v>16750</v>
      </c>
      <c r="I263">
        <f>SUM($F$2:F263)</f>
        <v>38640</v>
      </c>
      <c r="J263">
        <f>SUM($G$2:G263)</f>
        <v>21890</v>
      </c>
      <c r="K263">
        <f>IF(MONTH(Tabela2[[#This Row],[Data]]) &lt;&gt; MONTH(A264), 1,0)</f>
        <v>0</v>
      </c>
      <c r="L263" t="str">
        <f>IF(Tabela2[[#This Row],[Czy ostatni dzień]]=1, SUM($F$2:F263) - SUM($G$2:G263) - SUM($L$2:L262), "")</f>
        <v/>
      </c>
      <c r="M263">
        <f>IF(AND(Tabela2[[#This Row],[Czy ostatni dzień]]=1, H262 &gt;= 2400), 3, 0)</f>
        <v>0</v>
      </c>
    </row>
    <row r="264" spans="1:13" x14ac:dyDescent="0.25">
      <c r="A264" s="2">
        <v>45189</v>
      </c>
      <c r="B264" t="s">
        <v>6</v>
      </c>
      <c r="C264">
        <f>WEEKDAY(Tabela2[[#This Row],[Data]],2)</f>
        <v>3</v>
      </c>
      <c r="D264">
        <f t="shared" si="4"/>
        <v>19</v>
      </c>
      <c r="E26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64">
        <f>Tabela2[[#This Row],[Ilośc wypożyczonych]]*$Q$5</f>
        <v>510</v>
      </c>
      <c r="G264">
        <f>IF(Tabela2[[#This Row],[Dzień]]=7, Tabela2[[#This Row],[Ilość rowerów]]*$Q$6 + Tabela2[[#This Row],[Czy dokupuje]]*800, Tabela2[[#This Row],[Czy dokupuje]]*800)</f>
        <v>0</v>
      </c>
      <c r="H264">
        <f>SUM($F$2:F264) -SUM($G$2:G264)</f>
        <v>17260</v>
      </c>
      <c r="I264">
        <f>SUM($F$2:F264)</f>
        <v>39150</v>
      </c>
      <c r="J264">
        <f>SUM($G$2:G264)</f>
        <v>21890</v>
      </c>
      <c r="K264">
        <f>IF(MONTH(Tabela2[[#This Row],[Data]]) &lt;&gt; MONTH(A265), 1,0)</f>
        <v>0</v>
      </c>
      <c r="L264" t="str">
        <f>IF(Tabela2[[#This Row],[Czy ostatni dzień]]=1, SUM($F$2:F264) - SUM($G$2:G264) - SUM($L$2:L263), "")</f>
        <v/>
      </c>
      <c r="M264">
        <f>IF(AND(Tabela2[[#This Row],[Czy ostatni dzień]]=1, H263 &gt;= 2400), 3, 0)</f>
        <v>0</v>
      </c>
    </row>
    <row r="265" spans="1:13" x14ac:dyDescent="0.25">
      <c r="A265" s="2">
        <v>45190</v>
      </c>
      <c r="B265" t="s">
        <v>6</v>
      </c>
      <c r="C265">
        <f>WEEKDAY(Tabela2[[#This Row],[Data]],2)</f>
        <v>4</v>
      </c>
      <c r="D265">
        <f t="shared" si="4"/>
        <v>19</v>
      </c>
      <c r="E26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65">
        <f>Tabela2[[#This Row],[Ilośc wypożyczonych]]*$Q$5</f>
        <v>510</v>
      </c>
      <c r="G265">
        <f>IF(Tabela2[[#This Row],[Dzień]]=7, Tabela2[[#This Row],[Ilość rowerów]]*$Q$6 + Tabela2[[#This Row],[Czy dokupuje]]*800, Tabela2[[#This Row],[Czy dokupuje]]*800)</f>
        <v>0</v>
      </c>
      <c r="H265">
        <f>SUM($F$2:F265) -SUM($G$2:G265)</f>
        <v>17770</v>
      </c>
      <c r="I265">
        <f>SUM($F$2:F265)</f>
        <v>39660</v>
      </c>
      <c r="J265">
        <f>SUM($G$2:G265)</f>
        <v>21890</v>
      </c>
      <c r="K265">
        <f>IF(MONTH(Tabela2[[#This Row],[Data]]) &lt;&gt; MONTH(A266), 1,0)</f>
        <v>0</v>
      </c>
      <c r="L265" t="str">
        <f>IF(Tabela2[[#This Row],[Czy ostatni dzień]]=1, SUM($F$2:F265) - SUM($G$2:G265) - SUM($L$2:L264), "")</f>
        <v/>
      </c>
      <c r="M265">
        <f>IF(AND(Tabela2[[#This Row],[Czy ostatni dzień]]=1, H264 &gt;= 2400), 3, 0)</f>
        <v>0</v>
      </c>
    </row>
    <row r="266" spans="1:13" x14ac:dyDescent="0.25">
      <c r="A266" s="2">
        <v>45191</v>
      </c>
      <c r="B266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lato</v>
      </c>
      <c r="C266">
        <f>WEEKDAY(Tabela2[[#This Row],[Data]],2)</f>
        <v>5</v>
      </c>
      <c r="D266">
        <f t="shared" si="4"/>
        <v>19</v>
      </c>
      <c r="E26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17</v>
      </c>
      <c r="F266">
        <f>Tabela2[[#This Row],[Ilośc wypożyczonych]]*$Q$5</f>
        <v>510</v>
      </c>
      <c r="G266">
        <f>IF(Tabela2[[#This Row],[Dzień]]=7, Tabela2[[#This Row],[Ilość rowerów]]*$Q$6 + Tabela2[[#This Row],[Czy dokupuje]]*800, Tabela2[[#This Row],[Czy dokupuje]]*800)</f>
        <v>0</v>
      </c>
      <c r="H266">
        <f>SUM($F$2:F266) -SUM($G$2:G266)</f>
        <v>18280</v>
      </c>
      <c r="I266">
        <f>SUM($F$2:F266)</f>
        <v>40170</v>
      </c>
      <c r="J266">
        <f>SUM($G$2:G266)</f>
        <v>21890</v>
      </c>
      <c r="K266">
        <f>IF(MONTH(Tabela2[[#This Row],[Data]]) &lt;&gt; MONTH(A267), 1,0)</f>
        <v>0</v>
      </c>
      <c r="L266" t="str">
        <f>IF(Tabela2[[#This Row],[Czy ostatni dzień]]=1, SUM($F$2:F266) - SUM($G$2:G266) - SUM($L$2:L265), "")</f>
        <v/>
      </c>
      <c r="M266">
        <f>IF(AND(Tabela2[[#This Row],[Czy ostatni dzień]]=1, H265 &gt;= 2400), 3, 0)</f>
        <v>0</v>
      </c>
    </row>
    <row r="267" spans="1:13" x14ac:dyDescent="0.25">
      <c r="A267" s="2">
        <v>45192</v>
      </c>
      <c r="B267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jesien</v>
      </c>
      <c r="C267">
        <f>WEEKDAY(Tabela2[[#This Row],[Data]],2)</f>
        <v>6</v>
      </c>
      <c r="D267">
        <f t="shared" si="4"/>
        <v>19</v>
      </c>
      <c r="E26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67">
        <f>Tabela2[[#This Row],[Ilośc wypożyczonych]]*$Q$5</f>
        <v>0</v>
      </c>
      <c r="G267">
        <f>IF(Tabela2[[#This Row],[Dzień]]=7, Tabela2[[#This Row],[Ilość rowerów]]*$Q$6 + Tabela2[[#This Row],[Czy dokupuje]]*800, Tabela2[[#This Row],[Czy dokupuje]]*800)</f>
        <v>0</v>
      </c>
      <c r="H267">
        <f>SUM($F$2:F267) -SUM($G$2:G267)</f>
        <v>18280</v>
      </c>
      <c r="I267">
        <f>SUM($F$2:F267)</f>
        <v>40170</v>
      </c>
      <c r="J267">
        <f>SUM($G$2:G267)</f>
        <v>21890</v>
      </c>
      <c r="K267">
        <f>IF(MONTH(Tabela2[[#This Row],[Data]]) &lt;&gt; MONTH(A268), 1,0)</f>
        <v>0</v>
      </c>
      <c r="L267" t="str">
        <f>IF(Tabela2[[#This Row],[Czy ostatni dzień]]=1, SUM($F$2:F267) - SUM($G$2:G267) - SUM($L$2:L266), "")</f>
        <v/>
      </c>
      <c r="M267">
        <f>IF(AND(Tabela2[[#This Row],[Czy ostatni dzień]]=1, H266 &gt;= 2400), 3, 0)</f>
        <v>0</v>
      </c>
    </row>
    <row r="268" spans="1:13" x14ac:dyDescent="0.25">
      <c r="A268" s="2">
        <v>45193</v>
      </c>
      <c r="B268" t="s">
        <v>7</v>
      </c>
      <c r="C268">
        <f>WEEKDAY(Tabela2[[#This Row],[Data]],2)</f>
        <v>7</v>
      </c>
      <c r="D268">
        <f t="shared" si="4"/>
        <v>19</v>
      </c>
      <c r="E26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68">
        <f>Tabela2[[#This Row],[Ilośc wypożyczonych]]*$Q$5</f>
        <v>0</v>
      </c>
      <c r="G268">
        <f>IF(Tabela2[[#This Row],[Dzień]]=7, Tabela2[[#This Row],[Ilość rowerów]]*$Q$6 + Tabela2[[#This Row],[Czy dokupuje]]*800, Tabela2[[#This Row],[Czy dokupuje]]*800)</f>
        <v>285</v>
      </c>
      <c r="H268">
        <f>SUM($F$2:F268) -SUM($G$2:G268)</f>
        <v>17995</v>
      </c>
      <c r="I268">
        <f>SUM($F$2:F268)</f>
        <v>40170</v>
      </c>
      <c r="J268">
        <f>SUM($G$2:G268)</f>
        <v>22175</v>
      </c>
      <c r="K268">
        <f>IF(MONTH(Tabela2[[#This Row],[Data]]) &lt;&gt; MONTH(A269), 1,0)</f>
        <v>0</v>
      </c>
      <c r="L268" t="str">
        <f>IF(Tabela2[[#This Row],[Czy ostatni dzień]]=1, SUM($F$2:F268) - SUM($G$2:G268) - SUM($L$2:L267), "")</f>
        <v/>
      </c>
      <c r="M268">
        <f>IF(AND(Tabela2[[#This Row],[Czy ostatni dzień]]=1, H267 &gt;= 2400), 3, 0)</f>
        <v>0</v>
      </c>
    </row>
    <row r="269" spans="1:13" x14ac:dyDescent="0.25">
      <c r="A269" s="2">
        <v>45194</v>
      </c>
      <c r="B269" t="s">
        <v>7</v>
      </c>
      <c r="C269">
        <f>WEEKDAY(Tabela2[[#This Row],[Data]],2)</f>
        <v>1</v>
      </c>
      <c r="D269">
        <f t="shared" si="4"/>
        <v>19</v>
      </c>
      <c r="E26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269">
        <f>Tabela2[[#This Row],[Ilośc wypożyczonych]]*$Q$5</f>
        <v>210</v>
      </c>
      <c r="G269">
        <f>IF(Tabela2[[#This Row],[Dzień]]=7, Tabela2[[#This Row],[Ilość rowerów]]*$Q$6 + Tabela2[[#This Row],[Czy dokupuje]]*800, Tabela2[[#This Row],[Czy dokupuje]]*800)</f>
        <v>0</v>
      </c>
      <c r="H269">
        <f>SUM($F$2:F269) -SUM($G$2:G269)</f>
        <v>18205</v>
      </c>
      <c r="I269">
        <f>SUM($F$2:F269)</f>
        <v>40380</v>
      </c>
      <c r="J269">
        <f>SUM($G$2:G269)</f>
        <v>22175</v>
      </c>
      <c r="K269">
        <f>IF(MONTH(Tabela2[[#This Row],[Data]]) &lt;&gt; MONTH(A270), 1,0)</f>
        <v>0</v>
      </c>
      <c r="L269" t="str">
        <f>IF(Tabela2[[#This Row],[Czy ostatni dzień]]=1, SUM($F$2:F269) - SUM($G$2:G269) - SUM($L$2:L268), "")</f>
        <v/>
      </c>
      <c r="M269">
        <f>IF(AND(Tabela2[[#This Row],[Czy ostatni dzień]]=1, H268 &gt;= 2400), 3, 0)</f>
        <v>0</v>
      </c>
    </row>
    <row r="270" spans="1:13" x14ac:dyDescent="0.25">
      <c r="A270" s="2">
        <v>45195</v>
      </c>
      <c r="B270" t="s">
        <v>7</v>
      </c>
      <c r="C270">
        <f>WEEKDAY(Tabela2[[#This Row],[Data]],2)</f>
        <v>2</v>
      </c>
      <c r="D270">
        <f t="shared" si="4"/>
        <v>19</v>
      </c>
      <c r="E27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270">
        <f>Tabela2[[#This Row],[Ilośc wypożyczonych]]*$Q$5</f>
        <v>210</v>
      </c>
      <c r="G270">
        <f>IF(Tabela2[[#This Row],[Dzień]]=7, Tabela2[[#This Row],[Ilość rowerów]]*$Q$6 + Tabela2[[#This Row],[Czy dokupuje]]*800, Tabela2[[#This Row],[Czy dokupuje]]*800)</f>
        <v>0</v>
      </c>
      <c r="H270">
        <f>SUM($F$2:F270) -SUM($G$2:G270)</f>
        <v>18415</v>
      </c>
      <c r="I270">
        <f>SUM($F$2:F270)</f>
        <v>40590</v>
      </c>
      <c r="J270">
        <f>SUM($G$2:G270)</f>
        <v>22175</v>
      </c>
      <c r="K270">
        <f>IF(MONTH(Tabela2[[#This Row],[Data]]) &lt;&gt; MONTH(A271), 1,0)</f>
        <v>0</v>
      </c>
      <c r="L270" t="str">
        <f>IF(Tabela2[[#This Row],[Czy ostatni dzień]]=1, SUM($F$2:F270) - SUM($G$2:G270) - SUM($L$2:L269), "")</f>
        <v/>
      </c>
      <c r="M270">
        <f>IF(AND(Tabela2[[#This Row],[Czy ostatni dzień]]=1, H269 &gt;= 2400), 3, 0)</f>
        <v>0</v>
      </c>
    </row>
    <row r="271" spans="1:13" x14ac:dyDescent="0.25">
      <c r="A271" s="2">
        <v>45196</v>
      </c>
      <c r="B271" t="s">
        <v>7</v>
      </c>
      <c r="C271">
        <f>WEEKDAY(Tabela2[[#This Row],[Data]],2)</f>
        <v>3</v>
      </c>
      <c r="D271">
        <f t="shared" si="4"/>
        <v>19</v>
      </c>
      <c r="E27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271">
        <f>Tabela2[[#This Row],[Ilośc wypożyczonych]]*$Q$5</f>
        <v>210</v>
      </c>
      <c r="G271">
        <f>IF(Tabela2[[#This Row],[Dzień]]=7, Tabela2[[#This Row],[Ilość rowerów]]*$Q$6 + Tabela2[[#This Row],[Czy dokupuje]]*800, Tabela2[[#This Row],[Czy dokupuje]]*800)</f>
        <v>0</v>
      </c>
      <c r="H271">
        <f>SUM($F$2:F271) -SUM($G$2:G271)</f>
        <v>18625</v>
      </c>
      <c r="I271">
        <f>SUM($F$2:F271)</f>
        <v>40800</v>
      </c>
      <c r="J271">
        <f>SUM($G$2:G271)</f>
        <v>22175</v>
      </c>
      <c r="K271">
        <f>IF(MONTH(Tabela2[[#This Row],[Data]]) &lt;&gt; MONTH(A272), 1,0)</f>
        <v>0</v>
      </c>
      <c r="L271" t="str">
        <f>IF(Tabela2[[#This Row],[Czy ostatni dzień]]=1, SUM($F$2:F271) - SUM($G$2:G271) - SUM($L$2:L270), "")</f>
        <v/>
      </c>
      <c r="M271">
        <f>IF(AND(Tabela2[[#This Row],[Czy ostatni dzień]]=1, H270 &gt;= 2400), 3, 0)</f>
        <v>0</v>
      </c>
    </row>
    <row r="272" spans="1:13" x14ac:dyDescent="0.25">
      <c r="A272" s="2">
        <v>45197</v>
      </c>
      <c r="B272" t="s">
        <v>7</v>
      </c>
      <c r="C272">
        <f>WEEKDAY(Tabela2[[#This Row],[Data]],2)</f>
        <v>4</v>
      </c>
      <c r="D272">
        <f t="shared" si="4"/>
        <v>19</v>
      </c>
      <c r="E27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272">
        <f>Tabela2[[#This Row],[Ilośc wypożyczonych]]*$Q$5</f>
        <v>210</v>
      </c>
      <c r="G272">
        <f>IF(Tabela2[[#This Row],[Dzień]]=7, Tabela2[[#This Row],[Ilość rowerów]]*$Q$6 + Tabela2[[#This Row],[Czy dokupuje]]*800, Tabela2[[#This Row],[Czy dokupuje]]*800)</f>
        <v>0</v>
      </c>
      <c r="H272">
        <f>SUM($F$2:F272) -SUM($G$2:G272)</f>
        <v>18835</v>
      </c>
      <c r="I272">
        <f>SUM($F$2:F272)</f>
        <v>41010</v>
      </c>
      <c r="J272">
        <f>SUM($G$2:G272)</f>
        <v>22175</v>
      </c>
      <c r="K272">
        <f>IF(MONTH(Tabela2[[#This Row],[Data]]) &lt;&gt; MONTH(A273), 1,0)</f>
        <v>0</v>
      </c>
      <c r="L272" t="str">
        <f>IF(Tabela2[[#This Row],[Czy ostatni dzień]]=1, SUM($F$2:F272) - SUM($G$2:G272) - SUM($L$2:L271), "")</f>
        <v/>
      </c>
      <c r="M272">
        <f>IF(AND(Tabela2[[#This Row],[Czy ostatni dzień]]=1, H271 &gt;= 2400), 3, 0)</f>
        <v>0</v>
      </c>
    </row>
    <row r="273" spans="1:13" x14ac:dyDescent="0.25">
      <c r="A273" s="2">
        <v>45198</v>
      </c>
      <c r="B273" t="s">
        <v>7</v>
      </c>
      <c r="C273">
        <f>WEEKDAY(Tabela2[[#This Row],[Data]],2)</f>
        <v>5</v>
      </c>
      <c r="D273">
        <f t="shared" si="4"/>
        <v>19</v>
      </c>
      <c r="E27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273">
        <f>Tabela2[[#This Row],[Ilośc wypożyczonych]]*$Q$5</f>
        <v>210</v>
      </c>
      <c r="G273">
        <f>IF(Tabela2[[#This Row],[Dzień]]=7, Tabela2[[#This Row],[Ilość rowerów]]*$Q$6 + Tabela2[[#This Row],[Czy dokupuje]]*800, Tabela2[[#This Row],[Czy dokupuje]]*800)</f>
        <v>0</v>
      </c>
      <c r="H273">
        <f>SUM($F$2:F273) -SUM($G$2:G273)</f>
        <v>19045</v>
      </c>
      <c r="I273">
        <f>SUM($F$2:F273)</f>
        <v>41220</v>
      </c>
      <c r="J273">
        <f>SUM($G$2:G273)</f>
        <v>22175</v>
      </c>
      <c r="K273">
        <f>IF(MONTH(Tabela2[[#This Row],[Data]]) &lt;&gt; MONTH(A274), 1,0)</f>
        <v>0</v>
      </c>
      <c r="L273" t="str">
        <f>IF(Tabela2[[#This Row],[Czy ostatni dzień]]=1, SUM($F$2:F273) - SUM($G$2:G273) - SUM($L$2:L272), "")</f>
        <v/>
      </c>
      <c r="M273">
        <f>IF(AND(Tabela2[[#This Row],[Czy ostatni dzień]]=1, H272 &gt;= 2400), 3, 0)</f>
        <v>0</v>
      </c>
    </row>
    <row r="274" spans="1:13" x14ac:dyDescent="0.25">
      <c r="A274" s="2">
        <v>45199</v>
      </c>
      <c r="B274" t="s">
        <v>7</v>
      </c>
      <c r="C274">
        <f>WEEKDAY(Tabela2[[#This Row],[Data]],2)</f>
        <v>6</v>
      </c>
      <c r="D274">
        <f t="shared" si="4"/>
        <v>19</v>
      </c>
      <c r="E27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74">
        <f>Tabela2[[#This Row],[Ilośc wypożyczonych]]*$Q$5</f>
        <v>0</v>
      </c>
      <c r="G274">
        <f>IF(Tabela2[[#This Row],[Dzień]]=7, Tabela2[[#This Row],[Ilość rowerów]]*$Q$6 + Tabela2[[#This Row],[Czy dokupuje]]*800, Tabela2[[#This Row],[Czy dokupuje]]*800)</f>
        <v>2400</v>
      </c>
      <c r="H274">
        <f>SUM($F$2:F274) -SUM($G$2:G274)</f>
        <v>16645</v>
      </c>
      <c r="I274">
        <f>SUM($F$2:F274)</f>
        <v>41220</v>
      </c>
      <c r="J274">
        <f>SUM($G$2:G274)</f>
        <v>24575</v>
      </c>
      <c r="K274">
        <f>IF(MONTH(Tabela2[[#This Row],[Data]]) &lt;&gt; MONTH(A275), 1,0)</f>
        <v>1</v>
      </c>
      <c r="L274">
        <f>IF(Tabela2[[#This Row],[Czy ostatni dzień]]=1, SUM($F$2:F274) - SUM($G$2:G274) - SUM($L$2:L273), "")</f>
        <v>5670</v>
      </c>
      <c r="M274">
        <f>IF(AND(Tabela2[[#This Row],[Czy ostatni dzień]]=1, H273 &gt;= 2400), 3, 0)</f>
        <v>3</v>
      </c>
    </row>
    <row r="275" spans="1:13" x14ac:dyDescent="0.25">
      <c r="A275" s="2">
        <v>45200</v>
      </c>
      <c r="B275" t="s">
        <v>7</v>
      </c>
      <c r="C275">
        <f>WEEKDAY(Tabela2[[#This Row],[Data]],2)</f>
        <v>7</v>
      </c>
      <c r="D275">
        <f t="shared" si="4"/>
        <v>22</v>
      </c>
      <c r="E27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75">
        <f>Tabela2[[#This Row],[Ilośc wypożyczonych]]*$Q$5</f>
        <v>0</v>
      </c>
      <c r="G275">
        <f>IF(Tabela2[[#This Row],[Dzień]]=7, Tabela2[[#This Row],[Ilość rowerów]]*$Q$6 + Tabela2[[#This Row],[Czy dokupuje]]*800, Tabela2[[#This Row],[Czy dokupuje]]*800)</f>
        <v>330</v>
      </c>
      <c r="H275">
        <f>SUM($F$2:F275) -SUM($G$2:G275)</f>
        <v>16315</v>
      </c>
      <c r="I275">
        <f>SUM($F$2:F275)</f>
        <v>41220</v>
      </c>
      <c r="J275">
        <f>SUM($G$2:G275)</f>
        <v>24905</v>
      </c>
      <c r="K275">
        <f>IF(MONTH(Tabela2[[#This Row],[Data]]) &lt;&gt; MONTH(A276), 1,0)</f>
        <v>0</v>
      </c>
      <c r="L275" t="str">
        <f>IF(Tabela2[[#This Row],[Czy ostatni dzień]]=1, SUM($F$2:F275) - SUM($G$2:G275) - SUM($L$2:L274), "")</f>
        <v/>
      </c>
      <c r="M275">
        <f>IF(AND(Tabela2[[#This Row],[Czy ostatni dzień]]=1, H274 &gt;= 2400), 3, 0)</f>
        <v>0</v>
      </c>
    </row>
    <row r="276" spans="1:13" x14ac:dyDescent="0.25">
      <c r="A276" s="2">
        <v>45201</v>
      </c>
      <c r="B276" t="s">
        <v>7</v>
      </c>
      <c r="C276">
        <f>WEEKDAY(Tabela2[[#This Row],[Data]],2)</f>
        <v>1</v>
      </c>
      <c r="D276">
        <f t="shared" si="4"/>
        <v>22</v>
      </c>
      <c r="E27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76">
        <f>Tabela2[[#This Row],[Ilośc wypożyczonych]]*$Q$5</f>
        <v>240</v>
      </c>
      <c r="G276">
        <f>IF(Tabela2[[#This Row],[Dzień]]=7, Tabela2[[#This Row],[Ilość rowerów]]*$Q$6 + Tabela2[[#This Row],[Czy dokupuje]]*800, Tabela2[[#This Row],[Czy dokupuje]]*800)</f>
        <v>0</v>
      </c>
      <c r="H276">
        <f>SUM($F$2:F276) -SUM($G$2:G276)</f>
        <v>16555</v>
      </c>
      <c r="I276">
        <f>SUM($F$2:F276)</f>
        <v>41460</v>
      </c>
      <c r="J276">
        <f>SUM($G$2:G276)</f>
        <v>24905</v>
      </c>
      <c r="K276">
        <f>IF(MONTH(Tabela2[[#This Row],[Data]]) &lt;&gt; MONTH(A277), 1,0)</f>
        <v>0</v>
      </c>
      <c r="L276" t="str">
        <f>IF(Tabela2[[#This Row],[Czy ostatni dzień]]=1, SUM($F$2:F276) - SUM($G$2:G276) - SUM($L$2:L275), "")</f>
        <v/>
      </c>
      <c r="M276">
        <f>IF(AND(Tabela2[[#This Row],[Czy ostatni dzień]]=1, H275 &gt;= 2400), 3, 0)</f>
        <v>0</v>
      </c>
    </row>
    <row r="277" spans="1:13" x14ac:dyDescent="0.25">
      <c r="A277" s="2">
        <v>45202</v>
      </c>
      <c r="B277" t="s">
        <v>7</v>
      </c>
      <c r="C277">
        <f>WEEKDAY(Tabela2[[#This Row],[Data]],2)</f>
        <v>2</v>
      </c>
      <c r="D277">
        <f t="shared" si="4"/>
        <v>22</v>
      </c>
      <c r="E27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77">
        <f>Tabela2[[#This Row],[Ilośc wypożyczonych]]*$Q$5</f>
        <v>240</v>
      </c>
      <c r="G277">
        <f>IF(Tabela2[[#This Row],[Dzień]]=7, Tabela2[[#This Row],[Ilość rowerów]]*$Q$6 + Tabela2[[#This Row],[Czy dokupuje]]*800, Tabela2[[#This Row],[Czy dokupuje]]*800)</f>
        <v>0</v>
      </c>
      <c r="H277">
        <f>SUM($F$2:F277) -SUM($G$2:G277)</f>
        <v>16795</v>
      </c>
      <c r="I277">
        <f>SUM($F$2:F277)</f>
        <v>41700</v>
      </c>
      <c r="J277">
        <f>SUM($G$2:G277)</f>
        <v>24905</v>
      </c>
      <c r="K277">
        <f>IF(MONTH(Tabela2[[#This Row],[Data]]) &lt;&gt; MONTH(A278), 1,0)</f>
        <v>0</v>
      </c>
      <c r="L277" t="str">
        <f>IF(Tabela2[[#This Row],[Czy ostatni dzień]]=1, SUM($F$2:F277) - SUM($G$2:G277) - SUM($L$2:L276), "")</f>
        <v/>
      </c>
      <c r="M277">
        <f>IF(AND(Tabela2[[#This Row],[Czy ostatni dzień]]=1, H276 &gt;= 2400), 3, 0)</f>
        <v>0</v>
      </c>
    </row>
    <row r="278" spans="1:13" x14ac:dyDescent="0.25">
      <c r="A278" s="2">
        <v>45203</v>
      </c>
      <c r="B278" t="s">
        <v>7</v>
      </c>
      <c r="C278">
        <f>WEEKDAY(Tabela2[[#This Row],[Data]],2)</f>
        <v>3</v>
      </c>
      <c r="D278">
        <f t="shared" si="4"/>
        <v>22</v>
      </c>
      <c r="E27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78">
        <f>Tabela2[[#This Row],[Ilośc wypożyczonych]]*$Q$5</f>
        <v>240</v>
      </c>
      <c r="G278">
        <f>IF(Tabela2[[#This Row],[Dzień]]=7, Tabela2[[#This Row],[Ilość rowerów]]*$Q$6 + Tabela2[[#This Row],[Czy dokupuje]]*800, Tabela2[[#This Row],[Czy dokupuje]]*800)</f>
        <v>0</v>
      </c>
      <c r="H278">
        <f>SUM($F$2:F278) -SUM($G$2:G278)</f>
        <v>17035</v>
      </c>
      <c r="I278">
        <f>SUM($F$2:F278)</f>
        <v>41940</v>
      </c>
      <c r="J278">
        <f>SUM($G$2:G278)</f>
        <v>24905</v>
      </c>
      <c r="K278">
        <f>IF(MONTH(Tabela2[[#This Row],[Data]]) &lt;&gt; MONTH(A279), 1,0)</f>
        <v>0</v>
      </c>
      <c r="L278" t="str">
        <f>IF(Tabela2[[#This Row],[Czy ostatni dzień]]=1, SUM($F$2:F278) - SUM($G$2:G278) - SUM($L$2:L277), "")</f>
        <v/>
      </c>
      <c r="M278">
        <f>IF(AND(Tabela2[[#This Row],[Czy ostatni dzień]]=1, H277 &gt;= 2400), 3, 0)</f>
        <v>0</v>
      </c>
    </row>
    <row r="279" spans="1:13" x14ac:dyDescent="0.25">
      <c r="A279" s="2">
        <v>45204</v>
      </c>
      <c r="B279" t="s">
        <v>7</v>
      </c>
      <c r="C279">
        <f>WEEKDAY(Tabela2[[#This Row],[Data]],2)</f>
        <v>4</v>
      </c>
      <c r="D279">
        <f t="shared" si="4"/>
        <v>22</v>
      </c>
      <c r="E27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79">
        <f>Tabela2[[#This Row],[Ilośc wypożyczonych]]*$Q$5</f>
        <v>240</v>
      </c>
      <c r="G279">
        <f>IF(Tabela2[[#This Row],[Dzień]]=7, Tabela2[[#This Row],[Ilość rowerów]]*$Q$6 + Tabela2[[#This Row],[Czy dokupuje]]*800, Tabela2[[#This Row],[Czy dokupuje]]*800)</f>
        <v>0</v>
      </c>
      <c r="H279">
        <f>SUM($F$2:F279) -SUM($G$2:G279)</f>
        <v>17275</v>
      </c>
      <c r="I279">
        <f>SUM($F$2:F279)</f>
        <v>42180</v>
      </c>
      <c r="J279">
        <f>SUM($G$2:G279)</f>
        <v>24905</v>
      </c>
      <c r="K279">
        <f>IF(MONTH(Tabela2[[#This Row],[Data]]) &lt;&gt; MONTH(A280), 1,0)</f>
        <v>0</v>
      </c>
      <c r="L279" t="str">
        <f>IF(Tabela2[[#This Row],[Czy ostatni dzień]]=1, SUM($F$2:F279) - SUM($G$2:G279) - SUM($L$2:L278), "")</f>
        <v/>
      </c>
      <c r="M279">
        <f>IF(AND(Tabela2[[#This Row],[Czy ostatni dzień]]=1, H278 &gt;= 2400), 3, 0)</f>
        <v>0</v>
      </c>
    </row>
    <row r="280" spans="1:13" x14ac:dyDescent="0.25">
      <c r="A280" s="2">
        <v>45205</v>
      </c>
      <c r="B280" t="s">
        <v>7</v>
      </c>
      <c r="C280">
        <f>WEEKDAY(Tabela2[[#This Row],[Data]],2)</f>
        <v>5</v>
      </c>
      <c r="D280">
        <f t="shared" si="4"/>
        <v>22</v>
      </c>
      <c r="E28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80">
        <f>Tabela2[[#This Row],[Ilośc wypożyczonych]]*$Q$5</f>
        <v>240</v>
      </c>
      <c r="G280">
        <f>IF(Tabela2[[#This Row],[Dzień]]=7, Tabela2[[#This Row],[Ilość rowerów]]*$Q$6 + Tabela2[[#This Row],[Czy dokupuje]]*800, Tabela2[[#This Row],[Czy dokupuje]]*800)</f>
        <v>0</v>
      </c>
      <c r="H280">
        <f>SUM($F$2:F280) -SUM($G$2:G280)</f>
        <v>17515</v>
      </c>
      <c r="I280">
        <f>SUM($F$2:F280)</f>
        <v>42420</v>
      </c>
      <c r="J280">
        <f>SUM($G$2:G280)</f>
        <v>24905</v>
      </c>
      <c r="K280">
        <f>IF(MONTH(Tabela2[[#This Row],[Data]]) &lt;&gt; MONTH(A281), 1,0)</f>
        <v>0</v>
      </c>
      <c r="L280" t="str">
        <f>IF(Tabela2[[#This Row],[Czy ostatni dzień]]=1, SUM($F$2:F280) - SUM($G$2:G280) - SUM($L$2:L279), "")</f>
        <v/>
      </c>
      <c r="M280">
        <f>IF(AND(Tabela2[[#This Row],[Czy ostatni dzień]]=1, H279 &gt;= 2400), 3, 0)</f>
        <v>0</v>
      </c>
    </row>
    <row r="281" spans="1:13" x14ac:dyDescent="0.25">
      <c r="A281" s="2">
        <v>45206</v>
      </c>
      <c r="B281" t="s">
        <v>7</v>
      </c>
      <c r="C281">
        <f>WEEKDAY(Tabela2[[#This Row],[Data]],2)</f>
        <v>6</v>
      </c>
      <c r="D281">
        <f t="shared" si="4"/>
        <v>22</v>
      </c>
      <c r="E28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81">
        <f>Tabela2[[#This Row],[Ilośc wypożyczonych]]*$Q$5</f>
        <v>0</v>
      </c>
      <c r="G281">
        <f>IF(Tabela2[[#This Row],[Dzień]]=7, Tabela2[[#This Row],[Ilość rowerów]]*$Q$6 + Tabela2[[#This Row],[Czy dokupuje]]*800, Tabela2[[#This Row],[Czy dokupuje]]*800)</f>
        <v>0</v>
      </c>
      <c r="H281">
        <f>SUM($F$2:F281) -SUM($G$2:G281)</f>
        <v>17515</v>
      </c>
      <c r="I281">
        <f>SUM($F$2:F281)</f>
        <v>42420</v>
      </c>
      <c r="J281">
        <f>SUM($G$2:G281)</f>
        <v>24905</v>
      </c>
      <c r="K281">
        <f>IF(MONTH(Tabela2[[#This Row],[Data]]) &lt;&gt; MONTH(A282), 1,0)</f>
        <v>0</v>
      </c>
      <c r="L281" t="str">
        <f>IF(Tabela2[[#This Row],[Czy ostatni dzień]]=1, SUM($F$2:F281) - SUM($G$2:G281) - SUM($L$2:L280), "")</f>
        <v/>
      </c>
      <c r="M281">
        <f>IF(AND(Tabela2[[#This Row],[Czy ostatni dzień]]=1, H280 &gt;= 2400), 3, 0)</f>
        <v>0</v>
      </c>
    </row>
    <row r="282" spans="1:13" x14ac:dyDescent="0.25">
      <c r="A282" s="2">
        <v>45207</v>
      </c>
      <c r="B282" t="s">
        <v>7</v>
      </c>
      <c r="C282">
        <f>WEEKDAY(Tabela2[[#This Row],[Data]],2)</f>
        <v>7</v>
      </c>
      <c r="D282">
        <f t="shared" si="4"/>
        <v>22</v>
      </c>
      <c r="E28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82">
        <f>Tabela2[[#This Row],[Ilośc wypożyczonych]]*$Q$5</f>
        <v>0</v>
      </c>
      <c r="G282">
        <f>IF(Tabela2[[#This Row],[Dzień]]=7, Tabela2[[#This Row],[Ilość rowerów]]*$Q$6 + Tabela2[[#This Row],[Czy dokupuje]]*800, Tabela2[[#This Row],[Czy dokupuje]]*800)</f>
        <v>330</v>
      </c>
      <c r="H282">
        <f>SUM($F$2:F282) -SUM($G$2:G282)</f>
        <v>17185</v>
      </c>
      <c r="I282">
        <f>SUM($F$2:F282)</f>
        <v>42420</v>
      </c>
      <c r="J282">
        <f>SUM($G$2:G282)</f>
        <v>25235</v>
      </c>
      <c r="K282">
        <f>IF(MONTH(Tabela2[[#This Row],[Data]]) &lt;&gt; MONTH(A283), 1,0)</f>
        <v>0</v>
      </c>
      <c r="L282" t="str">
        <f>IF(Tabela2[[#This Row],[Czy ostatni dzień]]=1, SUM($F$2:F282) - SUM($G$2:G282) - SUM($L$2:L281), "")</f>
        <v/>
      </c>
      <c r="M282">
        <f>IF(AND(Tabela2[[#This Row],[Czy ostatni dzień]]=1, H281 &gt;= 2400), 3, 0)</f>
        <v>0</v>
      </c>
    </row>
    <row r="283" spans="1:13" x14ac:dyDescent="0.25">
      <c r="A283" s="2">
        <v>45208</v>
      </c>
      <c r="B283" t="s">
        <v>7</v>
      </c>
      <c r="C283">
        <f>WEEKDAY(Tabela2[[#This Row],[Data]],2)</f>
        <v>1</v>
      </c>
      <c r="D283">
        <f t="shared" si="4"/>
        <v>22</v>
      </c>
      <c r="E28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83">
        <f>Tabela2[[#This Row],[Ilośc wypożyczonych]]*$Q$5</f>
        <v>240</v>
      </c>
      <c r="G283">
        <f>IF(Tabela2[[#This Row],[Dzień]]=7, Tabela2[[#This Row],[Ilość rowerów]]*$Q$6 + Tabela2[[#This Row],[Czy dokupuje]]*800, Tabela2[[#This Row],[Czy dokupuje]]*800)</f>
        <v>0</v>
      </c>
      <c r="H283">
        <f>SUM($F$2:F283) -SUM($G$2:G283)</f>
        <v>17425</v>
      </c>
      <c r="I283">
        <f>SUM($F$2:F283)</f>
        <v>42660</v>
      </c>
      <c r="J283">
        <f>SUM($G$2:G283)</f>
        <v>25235</v>
      </c>
      <c r="K283">
        <f>IF(MONTH(Tabela2[[#This Row],[Data]]) &lt;&gt; MONTH(A284), 1,0)</f>
        <v>0</v>
      </c>
      <c r="L283" t="str">
        <f>IF(Tabela2[[#This Row],[Czy ostatni dzień]]=1, SUM($F$2:F283) - SUM($G$2:G283) - SUM($L$2:L282), "")</f>
        <v/>
      </c>
      <c r="M283">
        <f>IF(AND(Tabela2[[#This Row],[Czy ostatni dzień]]=1, H282 &gt;= 2400), 3, 0)</f>
        <v>0</v>
      </c>
    </row>
    <row r="284" spans="1:13" x14ac:dyDescent="0.25">
      <c r="A284" s="2">
        <v>45209</v>
      </c>
      <c r="B284" t="s">
        <v>7</v>
      </c>
      <c r="C284">
        <f>WEEKDAY(Tabela2[[#This Row],[Data]],2)</f>
        <v>2</v>
      </c>
      <c r="D284">
        <f t="shared" si="4"/>
        <v>22</v>
      </c>
      <c r="E28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84">
        <f>Tabela2[[#This Row],[Ilośc wypożyczonych]]*$Q$5</f>
        <v>240</v>
      </c>
      <c r="G284">
        <f>IF(Tabela2[[#This Row],[Dzień]]=7, Tabela2[[#This Row],[Ilość rowerów]]*$Q$6 + Tabela2[[#This Row],[Czy dokupuje]]*800, Tabela2[[#This Row],[Czy dokupuje]]*800)</f>
        <v>0</v>
      </c>
      <c r="H284">
        <f>SUM($F$2:F284) -SUM($G$2:G284)</f>
        <v>17665</v>
      </c>
      <c r="I284">
        <f>SUM($F$2:F284)</f>
        <v>42900</v>
      </c>
      <c r="J284">
        <f>SUM($G$2:G284)</f>
        <v>25235</v>
      </c>
      <c r="K284">
        <f>IF(MONTH(Tabela2[[#This Row],[Data]]) &lt;&gt; MONTH(A285), 1,0)</f>
        <v>0</v>
      </c>
      <c r="L284" t="str">
        <f>IF(Tabela2[[#This Row],[Czy ostatni dzień]]=1, SUM($F$2:F284) - SUM($G$2:G284) - SUM($L$2:L283), "")</f>
        <v/>
      </c>
      <c r="M284">
        <f>IF(AND(Tabela2[[#This Row],[Czy ostatni dzień]]=1, H283 &gt;= 2400), 3, 0)</f>
        <v>0</v>
      </c>
    </row>
    <row r="285" spans="1:13" x14ac:dyDescent="0.25">
      <c r="A285" s="2">
        <v>45210</v>
      </c>
      <c r="B285" t="s">
        <v>7</v>
      </c>
      <c r="C285">
        <f>WEEKDAY(Tabela2[[#This Row],[Data]],2)</f>
        <v>3</v>
      </c>
      <c r="D285">
        <f t="shared" si="4"/>
        <v>22</v>
      </c>
      <c r="E28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85">
        <f>Tabela2[[#This Row],[Ilośc wypożyczonych]]*$Q$5</f>
        <v>240</v>
      </c>
      <c r="G285">
        <f>IF(Tabela2[[#This Row],[Dzień]]=7, Tabela2[[#This Row],[Ilość rowerów]]*$Q$6 + Tabela2[[#This Row],[Czy dokupuje]]*800, Tabela2[[#This Row],[Czy dokupuje]]*800)</f>
        <v>0</v>
      </c>
      <c r="H285">
        <f>SUM($F$2:F285) -SUM($G$2:G285)</f>
        <v>17905</v>
      </c>
      <c r="I285">
        <f>SUM($F$2:F285)</f>
        <v>43140</v>
      </c>
      <c r="J285">
        <f>SUM($G$2:G285)</f>
        <v>25235</v>
      </c>
      <c r="K285">
        <f>IF(MONTH(Tabela2[[#This Row],[Data]]) &lt;&gt; MONTH(A286), 1,0)</f>
        <v>0</v>
      </c>
      <c r="L285" t="str">
        <f>IF(Tabela2[[#This Row],[Czy ostatni dzień]]=1, SUM($F$2:F285) - SUM($G$2:G285) - SUM($L$2:L284), "")</f>
        <v/>
      </c>
      <c r="M285">
        <f>IF(AND(Tabela2[[#This Row],[Czy ostatni dzień]]=1, H284 &gt;= 2400), 3, 0)</f>
        <v>0</v>
      </c>
    </row>
    <row r="286" spans="1:13" x14ac:dyDescent="0.25">
      <c r="A286" s="2">
        <v>45211</v>
      </c>
      <c r="B286" t="s">
        <v>7</v>
      </c>
      <c r="C286">
        <f>WEEKDAY(Tabela2[[#This Row],[Data]],2)</f>
        <v>4</v>
      </c>
      <c r="D286">
        <f t="shared" si="4"/>
        <v>22</v>
      </c>
      <c r="E28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86">
        <f>Tabela2[[#This Row],[Ilośc wypożyczonych]]*$Q$5</f>
        <v>240</v>
      </c>
      <c r="G286">
        <f>IF(Tabela2[[#This Row],[Dzień]]=7, Tabela2[[#This Row],[Ilość rowerów]]*$Q$6 + Tabela2[[#This Row],[Czy dokupuje]]*800, Tabela2[[#This Row],[Czy dokupuje]]*800)</f>
        <v>0</v>
      </c>
      <c r="H286">
        <f>SUM($F$2:F286) -SUM($G$2:G286)</f>
        <v>18145</v>
      </c>
      <c r="I286">
        <f>SUM($F$2:F286)</f>
        <v>43380</v>
      </c>
      <c r="J286">
        <f>SUM($G$2:G286)</f>
        <v>25235</v>
      </c>
      <c r="K286">
        <f>IF(MONTH(Tabela2[[#This Row],[Data]]) &lt;&gt; MONTH(A287), 1,0)</f>
        <v>0</v>
      </c>
      <c r="L286" t="str">
        <f>IF(Tabela2[[#This Row],[Czy ostatni dzień]]=1, SUM($F$2:F286) - SUM($G$2:G286) - SUM($L$2:L285), "")</f>
        <v/>
      </c>
      <c r="M286">
        <f>IF(AND(Tabela2[[#This Row],[Czy ostatni dzień]]=1, H285 &gt;= 2400), 3, 0)</f>
        <v>0</v>
      </c>
    </row>
    <row r="287" spans="1:13" x14ac:dyDescent="0.25">
      <c r="A287" s="2">
        <v>45212</v>
      </c>
      <c r="B287" t="s">
        <v>7</v>
      </c>
      <c r="C287">
        <f>WEEKDAY(Tabela2[[#This Row],[Data]],2)</f>
        <v>5</v>
      </c>
      <c r="D287">
        <f t="shared" si="4"/>
        <v>22</v>
      </c>
      <c r="E28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87">
        <f>Tabela2[[#This Row],[Ilośc wypożyczonych]]*$Q$5</f>
        <v>240</v>
      </c>
      <c r="G287">
        <f>IF(Tabela2[[#This Row],[Dzień]]=7, Tabela2[[#This Row],[Ilość rowerów]]*$Q$6 + Tabela2[[#This Row],[Czy dokupuje]]*800, Tabela2[[#This Row],[Czy dokupuje]]*800)</f>
        <v>0</v>
      </c>
      <c r="H287">
        <f>SUM($F$2:F287) -SUM($G$2:G287)</f>
        <v>18385</v>
      </c>
      <c r="I287">
        <f>SUM($F$2:F287)</f>
        <v>43620</v>
      </c>
      <c r="J287">
        <f>SUM($G$2:G287)</f>
        <v>25235</v>
      </c>
      <c r="K287">
        <f>IF(MONTH(Tabela2[[#This Row],[Data]]) &lt;&gt; MONTH(A288), 1,0)</f>
        <v>0</v>
      </c>
      <c r="L287" t="str">
        <f>IF(Tabela2[[#This Row],[Czy ostatni dzień]]=1, SUM($F$2:F287) - SUM($G$2:G287) - SUM($L$2:L286), "")</f>
        <v/>
      </c>
      <c r="M287">
        <f>IF(AND(Tabela2[[#This Row],[Czy ostatni dzień]]=1, H286 &gt;= 2400), 3, 0)</f>
        <v>0</v>
      </c>
    </row>
    <row r="288" spans="1:13" x14ac:dyDescent="0.25">
      <c r="A288" s="2">
        <v>45213</v>
      </c>
      <c r="B288" t="s">
        <v>7</v>
      </c>
      <c r="C288">
        <f>WEEKDAY(Tabela2[[#This Row],[Data]],2)</f>
        <v>6</v>
      </c>
      <c r="D288">
        <f t="shared" si="4"/>
        <v>22</v>
      </c>
      <c r="E28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88">
        <f>Tabela2[[#This Row],[Ilośc wypożyczonych]]*$Q$5</f>
        <v>0</v>
      </c>
      <c r="G288">
        <f>IF(Tabela2[[#This Row],[Dzień]]=7, Tabela2[[#This Row],[Ilość rowerów]]*$Q$6 + Tabela2[[#This Row],[Czy dokupuje]]*800, Tabela2[[#This Row],[Czy dokupuje]]*800)</f>
        <v>0</v>
      </c>
      <c r="H288">
        <f>SUM($F$2:F288) -SUM($G$2:G288)</f>
        <v>18385</v>
      </c>
      <c r="I288">
        <f>SUM($F$2:F288)</f>
        <v>43620</v>
      </c>
      <c r="J288">
        <f>SUM($G$2:G288)</f>
        <v>25235</v>
      </c>
      <c r="K288">
        <f>IF(MONTH(Tabela2[[#This Row],[Data]]) &lt;&gt; MONTH(A289), 1,0)</f>
        <v>0</v>
      </c>
      <c r="L288" t="str">
        <f>IF(Tabela2[[#This Row],[Czy ostatni dzień]]=1, SUM($F$2:F288) - SUM($G$2:G288) - SUM($L$2:L287), "")</f>
        <v/>
      </c>
      <c r="M288">
        <f>IF(AND(Tabela2[[#This Row],[Czy ostatni dzień]]=1, H287 &gt;= 2400), 3, 0)</f>
        <v>0</v>
      </c>
    </row>
    <row r="289" spans="1:13" x14ac:dyDescent="0.25">
      <c r="A289" s="2">
        <v>45214</v>
      </c>
      <c r="B289" t="s">
        <v>7</v>
      </c>
      <c r="C289">
        <f>WEEKDAY(Tabela2[[#This Row],[Data]],2)</f>
        <v>7</v>
      </c>
      <c r="D289">
        <f t="shared" si="4"/>
        <v>22</v>
      </c>
      <c r="E28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89">
        <f>Tabela2[[#This Row],[Ilośc wypożyczonych]]*$Q$5</f>
        <v>0</v>
      </c>
      <c r="G289">
        <f>IF(Tabela2[[#This Row],[Dzień]]=7, Tabela2[[#This Row],[Ilość rowerów]]*$Q$6 + Tabela2[[#This Row],[Czy dokupuje]]*800, Tabela2[[#This Row],[Czy dokupuje]]*800)</f>
        <v>330</v>
      </c>
      <c r="H289">
        <f>SUM($F$2:F289) -SUM($G$2:G289)</f>
        <v>18055</v>
      </c>
      <c r="I289">
        <f>SUM($F$2:F289)</f>
        <v>43620</v>
      </c>
      <c r="J289">
        <f>SUM($G$2:G289)</f>
        <v>25565</v>
      </c>
      <c r="K289">
        <f>IF(MONTH(Tabela2[[#This Row],[Data]]) &lt;&gt; MONTH(A290), 1,0)</f>
        <v>0</v>
      </c>
      <c r="L289" t="str">
        <f>IF(Tabela2[[#This Row],[Czy ostatni dzień]]=1, SUM($F$2:F289) - SUM($G$2:G289) - SUM($L$2:L288), "")</f>
        <v/>
      </c>
      <c r="M289">
        <f>IF(AND(Tabela2[[#This Row],[Czy ostatni dzień]]=1, H288 &gt;= 2400), 3, 0)</f>
        <v>0</v>
      </c>
    </row>
    <row r="290" spans="1:13" x14ac:dyDescent="0.25">
      <c r="A290" s="2">
        <v>45215</v>
      </c>
      <c r="B290" t="s">
        <v>7</v>
      </c>
      <c r="C290">
        <f>WEEKDAY(Tabela2[[#This Row],[Data]],2)</f>
        <v>1</v>
      </c>
      <c r="D290">
        <f t="shared" si="4"/>
        <v>22</v>
      </c>
      <c r="E29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90">
        <f>Tabela2[[#This Row],[Ilośc wypożyczonych]]*$Q$5</f>
        <v>240</v>
      </c>
      <c r="G290">
        <f>IF(Tabela2[[#This Row],[Dzień]]=7, Tabela2[[#This Row],[Ilość rowerów]]*$Q$6 + Tabela2[[#This Row],[Czy dokupuje]]*800, Tabela2[[#This Row],[Czy dokupuje]]*800)</f>
        <v>0</v>
      </c>
      <c r="H290">
        <f>SUM($F$2:F290) -SUM($G$2:G290)</f>
        <v>18295</v>
      </c>
      <c r="I290">
        <f>SUM($F$2:F290)</f>
        <v>43860</v>
      </c>
      <c r="J290">
        <f>SUM($G$2:G290)</f>
        <v>25565</v>
      </c>
      <c r="K290">
        <f>IF(MONTH(Tabela2[[#This Row],[Data]]) &lt;&gt; MONTH(A291), 1,0)</f>
        <v>0</v>
      </c>
      <c r="L290" t="str">
        <f>IF(Tabela2[[#This Row],[Czy ostatni dzień]]=1, SUM($F$2:F290) - SUM($G$2:G290) - SUM($L$2:L289), "")</f>
        <v/>
      </c>
      <c r="M290">
        <f>IF(AND(Tabela2[[#This Row],[Czy ostatni dzień]]=1, H289 &gt;= 2400), 3, 0)</f>
        <v>0</v>
      </c>
    </row>
    <row r="291" spans="1:13" x14ac:dyDescent="0.25">
      <c r="A291" s="2">
        <v>45216</v>
      </c>
      <c r="B291" t="s">
        <v>7</v>
      </c>
      <c r="C291">
        <f>WEEKDAY(Tabela2[[#This Row],[Data]],2)</f>
        <v>2</v>
      </c>
      <c r="D291">
        <f t="shared" si="4"/>
        <v>22</v>
      </c>
      <c r="E29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91">
        <f>Tabela2[[#This Row],[Ilośc wypożyczonych]]*$Q$5</f>
        <v>240</v>
      </c>
      <c r="G291">
        <f>IF(Tabela2[[#This Row],[Dzień]]=7, Tabela2[[#This Row],[Ilość rowerów]]*$Q$6 + Tabela2[[#This Row],[Czy dokupuje]]*800, Tabela2[[#This Row],[Czy dokupuje]]*800)</f>
        <v>0</v>
      </c>
      <c r="H291">
        <f>SUM($F$2:F291) -SUM($G$2:G291)</f>
        <v>18535</v>
      </c>
      <c r="I291">
        <f>SUM($F$2:F291)</f>
        <v>44100</v>
      </c>
      <c r="J291">
        <f>SUM($G$2:G291)</f>
        <v>25565</v>
      </c>
      <c r="K291">
        <f>IF(MONTH(Tabela2[[#This Row],[Data]]) &lt;&gt; MONTH(A292), 1,0)</f>
        <v>0</v>
      </c>
      <c r="L291" t="str">
        <f>IF(Tabela2[[#This Row],[Czy ostatni dzień]]=1, SUM($F$2:F291) - SUM($G$2:G291) - SUM($L$2:L290), "")</f>
        <v/>
      </c>
      <c r="M291">
        <f>IF(AND(Tabela2[[#This Row],[Czy ostatni dzień]]=1, H290 &gt;= 2400), 3, 0)</f>
        <v>0</v>
      </c>
    </row>
    <row r="292" spans="1:13" x14ac:dyDescent="0.25">
      <c r="A292" s="2">
        <v>45217</v>
      </c>
      <c r="B292" t="s">
        <v>7</v>
      </c>
      <c r="C292">
        <f>WEEKDAY(Tabela2[[#This Row],[Data]],2)</f>
        <v>3</v>
      </c>
      <c r="D292">
        <f t="shared" si="4"/>
        <v>22</v>
      </c>
      <c r="E29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92">
        <f>Tabela2[[#This Row],[Ilośc wypożyczonych]]*$Q$5</f>
        <v>240</v>
      </c>
      <c r="G292">
        <f>IF(Tabela2[[#This Row],[Dzień]]=7, Tabela2[[#This Row],[Ilość rowerów]]*$Q$6 + Tabela2[[#This Row],[Czy dokupuje]]*800, Tabela2[[#This Row],[Czy dokupuje]]*800)</f>
        <v>0</v>
      </c>
      <c r="H292">
        <f>SUM($F$2:F292) -SUM($G$2:G292)</f>
        <v>18775</v>
      </c>
      <c r="I292">
        <f>SUM($F$2:F292)</f>
        <v>44340</v>
      </c>
      <c r="J292">
        <f>SUM($G$2:G292)</f>
        <v>25565</v>
      </c>
      <c r="K292">
        <f>IF(MONTH(Tabela2[[#This Row],[Data]]) &lt;&gt; MONTH(A293), 1,0)</f>
        <v>0</v>
      </c>
      <c r="L292" t="str">
        <f>IF(Tabela2[[#This Row],[Czy ostatni dzień]]=1, SUM($F$2:F292) - SUM($G$2:G292) - SUM($L$2:L291), "")</f>
        <v/>
      </c>
      <c r="M292">
        <f>IF(AND(Tabela2[[#This Row],[Czy ostatni dzień]]=1, H291 &gt;= 2400), 3, 0)</f>
        <v>0</v>
      </c>
    </row>
    <row r="293" spans="1:13" x14ac:dyDescent="0.25">
      <c r="A293" s="2">
        <v>45218</v>
      </c>
      <c r="B293" t="s">
        <v>7</v>
      </c>
      <c r="C293">
        <f>WEEKDAY(Tabela2[[#This Row],[Data]],2)</f>
        <v>4</v>
      </c>
      <c r="D293">
        <f t="shared" si="4"/>
        <v>22</v>
      </c>
      <c r="E29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93">
        <f>Tabela2[[#This Row],[Ilośc wypożyczonych]]*$Q$5</f>
        <v>240</v>
      </c>
      <c r="G293">
        <f>IF(Tabela2[[#This Row],[Dzień]]=7, Tabela2[[#This Row],[Ilość rowerów]]*$Q$6 + Tabela2[[#This Row],[Czy dokupuje]]*800, Tabela2[[#This Row],[Czy dokupuje]]*800)</f>
        <v>0</v>
      </c>
      <c r="H293">
        <f>SUM($F$2:F293) -SUM($G$2:G293)</f>
        <v>19015</v>
      </c>
      <c r="I293">
        <f>SUM($F$2:F293)</f>
        <v>44580</v>
      </c>
      <c r="J293">
        <f>SUM($G$2:G293)</f>
        <v>25565</v>
      </c>
      <c r="K293">
        <f>IF(MONTH(Tabela2[[#This Row],[Data]]) &lt;&gt; MONTH(A294), 1,0)</f>
        <v>0</v>
      </c>
      <c r="L293" t="str">
        <f>IF(Tabela2[[#This Row],[Czy ostatni dzień]]=1, SUM($F$2:F293) - SUM($G$2:G293) - SUM($L$2:L292), "")</f>
        <v/>
      </c>
      <c r="M293">
        <f>IF(AND(Tabela2[[#This Row],[Czy ostatni dzień]]=1, H292 &gt;= 2400), 3, 0)</f>
        <v>0</v>
      </c>
    </row>
    <row r="294" spans="1:13" x14ac:dyDescent="0.25">
      <c r="A294" s="2">
        <v>45219</v>
      </c>
      <c r="B294" t="s">
        <v>7</v>
      </c>
      <c r="C294">
        <f>WEEKDAY(Tabela2[[#This Row],[Data]],2)</f>
        <v>5</v>
      </c>
      <c r="D294">
        <f t="shared" si="4"/>
        <v>22</v>
      </c>
      <c r="E29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94">
        <f>Tabela2[[#This Row],[Ilośc wypożyczonych]]*$Q$5</f>
        <v>240</v>
      </c>
      <c r="G294">
        <f>IF(Tabela2[[#This Row],[Dzień]]=7, Tabela2[[#This Row],[Ilość rowerów]]*$Q$6 + Tabela2[[#This Row],[Czy dokupuje]]*800, Tabela2[[#This Row],[Czy dokupuje]]*800)</f>
        <v>0</v>
      </c>
      <c r="H294">
        <f>SUM($F$2:F294) -SUM($G$2:G294)</f>
        <v>19255</v>
      </c>
      <c r="I294">
        <f>SUM($F$2:F294)</f>
        <v>44820</v>
      </c>
      <c r="J294">
        <f>SUM($G$2:G294)</f>
        <v>25565</v>
      </c>
      <c r="K294">
        <f>IF(MONTH(Tabela2[[#This Row],[Data]]) &lt;&gt; MONTH(A295), 1,0)</f>
        <v>0</v>
      </c>
      <c r="L294" t="str">
        <f>IF(Tabela2[[#This Row],[Czy ostatni dzień]]=1, SUM($F$2:F294) - SUM($G$2:G294) - SUM($L$2:L293), "")</f>
        <v/>
      </c>
      <c r="M294">
        <f>IF(AND(Tabela2[[#This Row],[Czy ostatni dzień]]=1, H293 &gt;= 2400), 3, 0)</f>
        <v>0</v>
      </c>
    </row>
    <row r="295" spans="1:13" x14ac:dyDescent="0.25">
      <c r="A295" s="2">
        <v>45220</v>
      </c>
      <c r="B295" t="s">
        <v>7</v>
      </c>
      <c r="C295">
        <f>WEEKDAY(Tabela2[[#This Row],[Data]],2)</f>
        <v>6</v>
      </c>
      <c r="D295">
        <f t="shared" si="4"/>
        <v>22</v>
      </c>
      <c r="E29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95">
        <f>Tabela2[[#This Row],[Ilośc wypożyczonych]]*$Q$5</f>
        <v>0</v>
      </c>
      <c r="G295">
        <f>IF(Tabela2[[#This Row],[Dzień]]=7, Tabela2[[#This Row],[Ilość rowerów]]*$Q$6 + Tabela2[[#This Row],[Czy dokupuje]]*800, Tabela2[[#This Row],[Czy dokupuje]]*800)</f>
        <v>0</v>
      </c>
      <c r="H295">
        <f>SUM($F$2:F295) -SUM($G$2:G295)</f>
        <v>19255</v>
      </c>
      <c r="I295">
        <f>SUM($F$2:F295)</f>
        <v>44820</v>
      </c>
      <c r="J295">
        <f>SUM($G$2:G295)</f>
        <v>25565</v>
      </c>
      <c r="K295">
        <f>IF(MONTH(Tabela2[[#This Row],[Data]]) &lt;&gt; MONTH(A296), 1,0)</f>
        <v>0</v>
      </c>
      <c r="L295" t="str">
        <f>IF(Tabela2[[#This Row],[Czy ostatni dzień]]=1, SUM($F$2:F295) - SUM($G$2:G295) - SUM($L$2:L294), "")</f>
        <v/>
      </c>
      <c r="M295">
        <f>IF(AND(Tabela2[[#This Row],[Czy ostatni dzień]]=1, H294 &gt;= 2400), 3, 0)</f>
        <v>0</v>
      </c>
    </row>
    <row r="296" spans="1:13" x14ac:dyDescent="0.25">
      <c r="A296" s="2">
        <v>45221</v>
      </c>
      <c r="B296" t="s">
        <v>7</v>
      </c>
      <c r="C296">
        <f>WEEKDAY(Tabela2[[#This Row],[Data]],2)</f>
        <v>7</v>
      </c>
      <c r="D296">
        <f t="shared" si="4"/>
        <v>22</v>
      </c>
      <c r="E29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296">
        <f>Tabela2[[#This Row],[Ilośc wypożyczonych]]*$Q$5</f>
        <v>0</v>
      </c>
      <c r="G296">
        <f>IF(Tabela2[[#This Row],[Dzień]]=7, Tabela2[[#This Row],[Ilość rowerów]]*$Q$6 + Tabela2[[#This Row],[Czy dokupuje]]*800, Tabela2[[#This Row],[Czy dokupuje]]*800)</f>
        <v>330</v>
      </c>
      <c r="H296">
        <f>SUM($F$2:F296) -SUM($G$2:G296)</f>
        <v>18925</v>
      </c>
      <c r="I296">
        <f>SUM($F$2:F296)</f>
        <v>44820</v>
      </c>
      <c r="J296">
        <f>SUM($G$2:G296)</f>
        <v>25895</v>
      </c>
      <c r="K296">
        <f>IF(MONTH(Tabela2[[#This Row],[Data]]) &lt;&gt; MONTH(A297), 1,0)</f>
        <v>0</v>
      </c>
      <c r="L296" t="str">
        <f>IF(Tabela2[[#This Row],[Czy ostatni dzień]]=1, SUM($F$2:F296) - SUM($G$2:G296) - SUM($L$2:L295), "")</f>
        <v/>
      </c>
      <c r="M296">
        <f>IF(AND(Tabela2[[#This Row],[Czy ostatni dzień]]=1, H295 &gt;= 2400), 3, 0)</f>
        <v>0</v>
      </c>
    </row>
    <row r="297" spans="1:13" x14ac:dyDescent="0.25">
      <c r="A297" s="2">
        <v>45222</v>
      </c>
      <c r="B297" t="s">
        <v>7</v>
      </c>
      <c r="C297">
        <f>WEEKDAY(Tabela2[[#This Row],[Data]],2)</f>
        <v>1</v>
      </c>
      <c r="D297">
        <f t="shared" si="4"/>
        <v>22</v>
      </c>
      <c r="E29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97">
        <f>Tabela2[[#This Row],[Ilośc wypożyczonych]]*$Q$5</f>
        <v>240</v>
      </c>
      <c r="G297">
        <f>IF(Tabela2[[#This Row],[Dzień]]=7, Tabela2[[#This Row],[Ilość rowerów]]*$Q$6 + Tabela2[[#This Row],[Czy dokupuje]]*800, Tabela2[[#This Row],[Czy dokupuje]]*800)</f>
        <v>0</v>
      </c>
      <c r="H297">
        <f>SUM($F$2:F297) -SUM($G$2:G297)</f>
        <v>19165</v>
      </c>
      <c r="I297">
        <f>SUM($F$2:F297)</f>
        <v>45060</v>
      </c>
      <c r="J297">
        <f>SUM($G$2:G297)</f>
        <v>25895</v>
      </c>
      <c r="K297">
        <f>IF(MONTH(Tabela2[[#This Row],[Data]]) &lt;&gt; MONTH(A298), 1,0)</f>
        <v>0</v>
      </c>
      <c r="L297" t="str">
        <f>IF(Tabela2[[#This Row],[Czy ostatni dzień]]=1, SUM($F$2:F297) - SUM($G$2:G297) - SUM($L$2:L296), "")</f>
        <v/>
      </c>
      <c r="M297">
        <f>IF(AND(Tabela2[[#This Row],[Czy ostatni dzień]]=1, H296 &gt;= 2400), 3, 0)</f>
        <v>0</v>
      </c>
    </row>
    <row r="298" spans="1:13" x14ac:dyDescent="0.25">
      <c r="A298" s="2">
        <v>45223</v>
      </c>
      <c r="B298" t="s">
        <v>7</v>
      </c>
      <c r="C298">
        <f>WEEKDAY(Tabela2[[#This Row],[Data]],2)</f>
        <v>2</v>
      </c>
      <c r="D298">
        <f t="shared" si="4"/>
        <v>22</v>
      </c>
      <c r="E29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98">
        <f>Tabela2[[#This Row],[Ilośc wypożyczonych]]*$Q$5</f>
        <v>240</v>
      </c>
      <c r="G298">
        <f>IF(Tabela2[[#This Row],[Dzień]]=7, Tabela2[[#This Row],[Ilość rowerów]]*$Q$6 + Tabela2[[#This Row],[Czy dokupuje]]*800, Tabela2[[#This Row],[Czy dokupuje]]*800)</f>
        <v>0</v>
      </c>
      <c r="H298">
        <f>SUM($F$2:F298) -SUM($G$2:G298)</f>
        <v>19405</v>
      </c>
      <c r="I298">
        <f>SUM($F$2:F298)</f>
        <v>45300</v>
      </c>
      <c r="J298">
        <f>SUM($G$2:G298)</f>
        <v>25895</v>
      </c>
      <c r="K298">
        <f>IF(MONTH(Tabela2[[#This Row],[Data]]) &lt;&gt; MONTH(A299), 1,0)</f>
        <v>0</v>
      </c>
      <c r="L298" t="str">
        <f>IF(Tabela2[[#This Row],[Czy ostatni dzień]]=1, SUM($F$2:F298) - SUM($G$2:G298) - SUM($L$2:L297), "")</f>
        <v/>
      </c>
      <c r="M298">
        <f>IF(AND(Tabela2[[#This Row],[Czy ostatni dzień]]=1, H297 &gt;= 2400), 3, 0)</f>
        <v>0</v>
      </c>
    </row>
    <row r="299" spans="1:13" x14ac:dyDescent="0.25">
      <c r="A299" s="2">
        <v>45224</v>
      </c>
      <c r="B299" t="s">
        <v>7</v>
      </c>
      <c r="C299">
        <f>WEEKDAY(Tabela2[[#This Row],[Data]],2)</f>
        <v>3</v>
      </c>
      <c r="D299">
        <f t="shared" si="4"/>
        <v>22</v>
      </c>
      <c r="E29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299">
        <f>Tabela2[[#This Row],[Ilośc wypożyczonych]]*$Q$5</f>
        <v>240</v>
      </c>
      <c r="G299">
        <f>IF(Tabela2[[#This Row],[Dzień]]=7, Tabela2[[#This Row],[Ilość rowerów]]*$Q$6 + Tabela2[[#This Row],[Czy dokupuje]]*800, Tabela2[[#This Row],[Czy dokupuje]]*800)</f>
        <v>0</v>
      </c>
      <c r="H299">
        <f>SUM($F$2:F299) -SUM($G$2:G299)</f>
        <v>19645</v>
      </c>
      <c r="I299">
        <f>SUM($F$2:F299)</f>
        <v>45540</v>
      </c>
      <c r="J299">
        <f>SUM($G$2:G299)</f>
        <v>25895</v>
      </c>
      <c r="K299">
        <f>IF(MONTH(Tabela2[[#This Row],[Data]]) &lt;&gt; MONTH(A300), 1,0)</f>
        <v>0</v>
      </c>
      <c r="L299" t="str">
        <f>IF(Tabela2[[#This Row],[Czy ostatni dzień]]=1, SUM($F$2:F299) - SUM($G$2:G299) - SUM($L$2:L298), "")</f>
        <v/>
      </c>
      <c r="M299">
        <f>IF(AND(Tabela2[[#This Row],[Czy ostatni dzień]]=1, H298 &gt;= 2400), 3, 0)</f>
        <v>0</v>
      </c>
    </row>
    <row r="300" spans="1:13" x14ac:dyDescent="0.25">
      <c r="A300" s="2">
        <v>45225</v>
      </c>
      <c r="B300" t="s">
        <v>7</v>
      </c>
      <c r="C300">
        <f>WEEKDAY(Tabela2[[#This Row],[Data]],2)</f>
        <v>4</v>
      </c>
      <c r="D300">
        <f t="shared" si="4"/>
        <v>22</v>
      </c>
      <c r="E30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300">
        <f>Tabela2[[#This Row],[Ilośc wypożyczonych]]*$Q$5</f>
        <v>240</v>
      </c>
      <c r="G300">
        <f>IF(Tabela2[[#This Row],[Dzień]]=7, Tabela2[[#This Row],[Ilość rowerów]]*$Q$6 + Tabela2[[#This Row],[Czy dokupuje]]*800, Tabela2[[#This Row],[Czy dokupuje]]*800)</f>
        <v>0</v>
      </c>
      <c r="H300">
        <f>SUM($F$2:F300) -SUM($G$2:G300)</f>
        <v>19885</v>
      </c>
      <c r="I300">
        <f>SUM($F$2:F300)</f>
        <v>45780</v>
      </c>
      <c r="J300">
        <f>SUM($G$2:G300)</f>
        <v>25895</v>
      </c>
      <c r="K300">
        <f>IF(MONTH(Tabela2[[#This Row],[Data]]) &lt;&gt; MONTH(A301), 1,0)</f>
        <v>0</v>
      </c>
      <c r="L300" t="str">
        <f>IF(Tabela2[[#This Row],[Czy ostatni dzień]]=1, SUM($F$2:F300) - SUM($G$2:G300) - SUM($L$2:L299), "")</f>
        <v/>
      </c>
      <c r="M300">
        <f>IF(AND(Tabela2[[#This Row],[Czy ostatni dzień]]=1, H299 &gt;= 2400), 3, 0)</f>
        <v>0</v>
      </c>
    </row>
    <row r="301" spans="1:13" x14ac:dyDescent="0.25">
      <c r="A301" s="2">
        <v>45226</v>
      </c>
      <c r="B301" t="s">
        <v>7</v>
      </c>
      <c r="C301">
        <f>WEEKDAY(Tabela2[[#This Row],[Data]],2)</f>
        <v>5</v>
      </c>
      <c r="D301">
        <f t="shared" si="4"/>
        <v>22</v>
      </c>
      <c r="E30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301">
        <f>Tabela2[[#This Row],[Ilośc wypożyczonych]]*$Q$5</f>
        <v>240</v>
      </c>
      <c r="G301">
        <f>IF(Tabela2[[#This Row],[Dzień]]=7, Tabela2[[#This Row],[Ilość rowerów]]*$Q$6 + Tabela2[[#This Row],[Czy dokupuje]]*800, Tabela2[[#This Row],[Czy dokupuje]]*800)</f>
        <v>0</v>
      </c>
      <c r="H301">
        <f>SUM($F$2:F301) -SUM($G$2:G301)</f>
        <v>20125</v>
      </c>
      <c r="I301">
        <f>SUM($F$2:F301)</f>
        <v>46020</v>
      </c>
      <c r="J301">
        <f>SUM($G$2:G301)</f>
        <v>25895</v>
      </c>
      <c r="K301">
        <f>IF(MONTH(Tabela2[[#This Row],[Data]]) &lt;&gt; MONTH(A302), 1,0)</f>
        <v>0</v>
      </c>
      <c r="L301" t="str">
        <f>IF(Tabela2[[#This Row],[Czy ostatni dzień]]=1, SUM($F$2:F301) - SUM($G$2:G301) - SUM($L$2:L300), "")</f>
        <v/>
      </c>
      <c r="M301">
        <f>IF(AND(Tabela2[[#This Row],[Czy ostatni dzień]]=1, H300 &gt;= 2400), 3, 0)</f>
        <v>0</v>
      </c>
    </row>
    <row r="302" spans="1:13" x14ac:dyDescent="0.25">
      <c r="A302" s="2">
        <v>45227</v>
      </c>
      <c r="B302" t="s">
        <v>7</v>
      </c>
      <c r="C302">
        <f>WEEKDAY(Tabela2[[#This Row],[Data]],2)</f>
        <v>6</v>
      </c>
      <c r="D302">
        <f t="shared" si="4"/>
        <v>22</v>
      </c>
      <c r="E30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02">
        <f>Tabela2[[#This Row],[Ilośc wypożyczonych]]*$Q$5</f>
        <v>0</v>
      </c>
      <c r="G302">
        <f>IF(Tabela2[[#This Row],[Dzień]]=7, Tabela2[[#This Row],[Ilość rowerów]]*$Q$6 + Tabela2[[#This Row],[Czy dokupuje]]*800, Tabela2[[#This Row],[Czy dokupuje]]*800)</f>
        <v>0</v>
      </c>
      <c r="H302">
        <f>SUM($F$2:F302) -SUM($G$2:G302)</f>
        <v>20125</v>
      </c>
      <c r="I302">
        <f>SUM($F$2:F302)</f>
        <v>46020</v>
      </c>
      <c r="J302">
        <f>SUM($G$2:G302)</f>
        <v>25895</v>
      </c>
      <c r="K302">
        <f>IF(MONTH(Tabela2[[#This Row],[Data]]) &lt;&gt; MONTH(A303), 1,0)</f>
        <v>0</v>
      </c>
      <c r="L302" t="str">
        <f>IF(Tabela2[[#This Row],[Czy ostatni dzień]]=1, SUM($F$2:F302) - SUM($G$2:G302) - SUM($L$2:L301), "")</f>
        <v/>
      </c>
      <c r="M302">
        <f>IF(AND(Tabela2[[#This Row],[Czy ostatni dzień]]=1, H301 &gt;= 2400), 3, 0)</f>
        <v>0</v>
      </c>
    </row>
    <row r="303" spans="1:13" x14ac:dyDescent="0.25">
      <c r="A303" s="2">
        <v>45228</v>
      </c>
      <c r="B303" t="s">
        <v>7</v>
      </c>
      <c r="C303">
        <f>WEEKDAY(Tabela2[[#This Row],[Data]],2)</f>
        <v>7</v>
      </c>
      <c r="D303">
        <f t="shared" si="4"/>
        <v>22</v>
      </c>
      <c r="E30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03">
        <f>Tabela2[[#This Row],[Ilośc wypożyczonych]]*$Q$5</f>
        <v>0</v>
      </c>
      <c r="G303">
        <f>IF(Tabela2[[#This Row],[Dzień]]=7, Tabela2[[#This Row],[Ilość rowerów]]*$Q$6 + Tabela2[[#This Row],[Czy dokupuje]]*800, Tabela2[[#This Row],[Czy dokupuje]]*800)</f>
        <v>330</v>
      </c>
      <c r="H303">
        <f>SUM($F$2:F303) -SUM($G$2:G303)</f>
        <v>19795</v>
      </c>
      <c r="I303">
        <f>SUM($F$2:F303)</f>
        <v>46020</v>
      </c>
      <c r="J303">
        <f>SUM($G$2:G303)</f>
        <v>26225</v>
      </c>
      <c r="K303">
        <f>IF(MONTH(Tabela2[[#This Row],[Data]]) &lt;&gt; MONTH(A304), 1,0)</f>
        <v>0</v>
      </c>
      <c r="L303" t="str">
        <f>IF(Tabela2[[#This Row],[Czy ostatni dzień]]=1, SUM($F$2:F303) - SUM($G$2:G303) - SUM($L$2:L302), "")</f>
        <v/>
      </c>
      <c r="M303">
        <f>IF(AND(Tabela2[[#This Row],[Czy ostatni dzień]]=1, H302 &gt;= 2400), 3, 0)</f>
        <v>0</v>
      </c>
    </row>
    <row r="304" spans="1:13" x14ac:dyDescent="0.25">
      <c r="A304" s="2">
        <v>45229</v>
      </c>
      <c r="B304" t="s">
        <v>7</v>
      </c>
      <c r="C304">
        <f>WEEKDAY(Tabela2[[#This Row],[Data]],2)</f>
        <v>1</v>
      </c>
      <c r="D304">
        <f t="shared" si="4"/>
        <v>22</v>
      </c>
      <c r="E30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304">
        <f>Tabela2[[#This Row],[Ilośc wypożyczonych]]*$Q$5</f>
        <v>240</v>
      </c>
      <c r="G304">
        <f>IF(Tabela2[[#This Row],[Dzień]]=7, Tabela2[[#This Row],[Ilość rowerów]]*$Q$6 + Tabela2[[#This Row],[Czy dokupuje]]*800, Tabela2[[#This Row],[Czy dokupuje]]*800)</f>
        <v>0</v>
      </c>
      <c r="H304">
        <f>SUM($F$2:F304) -SUM($G$2:G304)</f>
        <v>20035</v>
      </c>
      <c r="I304">
        <f>SUM($F$2:F304)</f>
        <v>46260</v>
      </c>
      <c r="J304">
        <f>SUM($G$2:G304)</f>
        <v>26225</v>
      </c>
      <c r="K304">
        <f>IF(MONTH(Tabela2[[#This Row],[Data]]) &lt;&gt; MONTH(A305), 1,0)</f>
        <v>0</v>
      </c>
      <c r="L304" t="str">
        <f>IF(Tabela2[[#This Row],[Czy ostatni dzień]]=1, SUM($F$2:F304) - SUM($G$2:G304) - SUM($L$2:L303), "")</f>
        <v/>
      </c>
      <c r="M304">
        <f>IF(AND(Tabela2[[#This Row],[Czy ostatni dzień]]=1, H303 &gt;= 2400), 3, 0)</f>
        <v>0</v>
      </c>
    </row>
    <row r="305" spans="1:13" x14ac:dyDescent="0.25">
      <c r="A305" s="2">
        <v>45230</v>
      </c>
      <c r="B305" t="s">
        <v>7</v>
      </c>
      <c r="C305">
        <f>WEEKDAY(Tabela2[[#This Row],[Data]],2)</f>
        <v>2</v>
      </c>
      <c r="D305">
        <f t="shared" si="4"/>
        <v>22</v>
      </c>
      <c r="E30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8</v>
      </c>
      <c r="F305">
        <f>Tabela2[[#This Row],[Ilośc wypożyczonych]]*$Q$5</f>
        <v>240</v>
      </c>
      <c r="G305">
        <f>IF(Tabela2[[#This Row],[Dzień]]=7, Tabela2[[#This Row],[Ilość rowerów]]*$Q$6 + Tabela2[[#This Row],[Czy dokupuje]]*800, Tabela2[[#This Row],[Czy dokupuje]]*800)</f>
        <v>2400</v>
      </c>
      <c r="H305">
        <f>SUM($F$2:F305) -SUM($G$2:G305)</f>
        <v>17875</v>
      </c>
      <c r="I305">
        <f>SUM($F$2:F305)</f>
        <v>46500</v>
      </c>
      <c r="J305">
        <f>SUM($G$2:G305)</f>
        <v>28625</v>
      </c>
      <c r="K305">
        <f>IF(MONTH(Tabela2[[#This Row],[Data]]) &lt;&gt; MONTH(A306), 1,0)</f>
        <v>1</v>
      </c>
      <c r="L305">
        <f>IF(Tabela2[[#This Row],[Czy ostatni dzień]]=1, SUM($F$2:F305) - SUM($G$2:G305) - SUM($L$2:L304), "")</f>
        <v>1230</v>
      </c>
      <c r="M305">
        <f>IF(AND(Tabela2[[#This Row],[Czy ostatni dzień]]=1, H304 &gt;= 2400), 3, 0)</f>
        <v>3</v>
      </c>
    </row>
    <row r="306" spans="1:13" x14ac:dyDescent="0.25">
      <c r="A306" s="2">
        <v>45231</v>
      </c>
      <c r="B306" t="s">
        <v>7</v>
      </c>
      <c r="C306">
        <f>WEEKDAY(Tabela2[[#This Row],[Data]],2)</f>
        <v>3</v>
      </c>
      <c r="D306">
        <f t="shared" si="4"/>
        <v>25</v>
      </c>
      <c r="E30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06">
        <f>Tabela2[[#This Row],[Ilośc wypożyczonych]]*$Q$5</f>
        <v>300</v>
      </c>
      <c r="G306">
        <f>IF(Tabela2[[#This Row],[Dzień]]=7, Tabela2[[#This Row],[Ilość rowerów]]*$Q$6 + Tabela2[[#This Row],[Czy dokupuje]]*800, Tabela2[[#This Row],[Czy dokupuje]]*800)</f>
        <v>0</v>
      </c>
      <c r="H306">
        <f>SUM($F$2:F306) -SUM($G$2:G306)</f>
        <v>18175</v>
      </c>
      <c r="I306">
        <f>SUM($F$2:F306)</f>
        <v>46800</v>
      </c>
      <c r="J306">
        <f>SUM($G$2:G306)</f>
        <v>28625</v>
      </c>
      <c r="K306">
        <f>IF(MONTH(Tabela2[[#This Row],[Data]]) &lt;&gt; MONTH(A307), 1,0)</f>
        <v>0</v>
      </c>
      <c r="L306" t="str">
        <f>IF(Tabela2[[#This Row],[Czy ostatni dzień]]=1, SUM($F$2:F306) - SUM($G$2:G306) - SUM($L$2:L305), "")</f>
        <v/>
      </c>
      <c r="M306">
        <f>IF(AND(Tabela2[[#This Row],[Czy ostatni dzień]]=1, H305 &gt;= 2400), 3, 0)</f>
        <v>0</v>
      </c>
    </row>
    <row r="307" spans="1:13" x14ac:dyDescent="0.25">
      <c r="A307" s="2">
        <v>45232</v>
      </c>
      <c r="B307" t="s">
        <v>7</v>
      </c>
      <c r="C307">
        <f>WEEKDAY(Tabela2[[#This Row],[Data]],2)</f>
        <v>4</v>
      </c>
      <c r="D307">
        <f t="shared" si="4"/>
        <v>25</v>
      </c>
      <c r="E30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07">
        <f>Tabela2[[#This Row],[Ilośc wypożyczonych]]*$Q$5</f>
        <v>300</v>
      </c>
      <c r="G307">
        <f>IF(Tabela2[[#This Row],[Dzień]]=7, Tabela2[[#This Row],[Ilość rowerów]]*$Q$6 + Tabela2[[#This Row],[Czy dokupuje]]*800, Tabela2[[#This Row],[Czy dokupuje]]*800)</f>
        <v>0</v>
      </c>
      <c r="H307">
        <f>SUM($F$2:F307) -SUM($G$2:G307)</f>
        <v>18475</v>
      </c>
      <c r="I307">
        <f>SUM($F$2:F307)</f>
        <v>47100</v>
      </c>
      <c r="J307">
        <f>SUM($G$2:G307)</f>
        <v>28625</v>
      </c>
      <c r="K307">
        <f>IF(MONTH(Tabela2[[#This Row],[Data]]) &lt;&gt; MONTH(A308), 1,0)</f>
        <v>0</v>
      </c>
      <c r="L307" t="str">
        <f>IF(Tabela2[[#This Row],[Czy ostatni dzień]]=1, SUM($F$2:F307) - SUM($G$2:G307) - SUM($L$2:L306), "")</f>
        <v/>
      </c>
      <c r="M307">
        <f>IF(AND(Tabela2[[#This Row],[Czy ostatni dzień]]=1, H306 &gt;= 2400), 3, 0)</f>
        <v>0</v>
      </c>
    </row>
    <row r="308" spans="1:13" x14ac:dyDescent="0.25">
      <c r="A308" s="2">
        <v>45233</v>
      </c>
      <c r="B308" t="s">
        <v>7</v>
      </c>
      <c r="C308">
        <f>WEEKDAY(Tabela2[[#This Row],[Data]],2)</f>
        <v>5</v>
      </c>
      <c r="D308">
        <f t="shared" si="4"/>
        <v>25</v>
      </c>
      <c r="E30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08">
        <f>Tabela2[[#This Row],[Ilośc wypożyczonych]]*$Q$5</f>
        <v>300</v>
      </c>
      <c r="G308">
        <f>IF(Tabela2[[#This Row],[Dzień]]=7, Tabela2[[#This Row],[Ilość rowerów]]*$Q$6 + Tabela2[[#This Row],[Czy dokupuje]]*800, Tabela2[[#This Row],[Czy dokupuje]]*800)</f>
        <v>0</v>
      </c>
      <c r="H308">
        <f>SUM($F$2:F308) -SUM($G$2:G308)</f>
        <v>18775</v>
      </c>
      <c r="I308">
        <f>SUM($F$2:F308)</f>
        <v>47400</v>
      </c>
      <c r="J308">
        <f>SUM($G$2:G308)</f>
        <v>28625</v>
      </c>
      <c r="K308">
        <f>IF(MONTH(Tabela2[[#This Row],[Data]]) &lt;&gt; MONTH(A309), 1,0)</f>
        <v>0</v>
      </c>
      <c r="L308" t="str">
        <f>IF(Tabela2[[#This Row],[Czy ostatni dzień]]=1, SUM($F$2:F308) - SUM($G$2:G308) - SUM($L$2:L307), "")</f>
        <v/>
      </c>
      <c r="M308">
        <f>IF(AND(Tabela2[[#This Row],[Czy ostatni dzień]]=1, H307 &gt;= 2400), 3, 0)</f>
        <v>0</v>
      </c>
    </row>
    <row r="309" spans="1:13" x14ac:dyDescent="0.25">
      <c r="A309" s="2">
        <v>45234</v>
      </c>
      <c r="B309" t="s">
        <v>7</v>
      </c>
      <c r="C309">
        <f>WEEKDAY(Tabela2[[#This Row],[Data]],2)</f>
        <v>6</v>
      </c>
      <c r="D309">
        <f t="shared" si="4"/>
        <v>25</v>
      </c>
      <c r="E30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09">
        <f>Tabela2[[#This Row],[Ilośc wypożyczonych]]*$Q$5</f>
        <v>0</v>
      </c>
      <c r="G309">
        <f>IF(Tabela2[[#This Row],[Dzień]]=7, Tabela2[[#This Row],[Ilość rowerów]]*$Q$6 + Tabela2[[#This Row],[Czy dokupuje]]*800, Tabela2[[#This Row],[Czy dokupuje]]*800)</f>
        <v>0</v>
      </c>
      <c r="H309">
        <f>SUM($F$2:F309) -SUM($G$2:G309)</f>
        <v>18775</v>
      </c>
      <c r="I309">
        <f>SUM($F$2:F309)</f>
        <v>47400</v>
      </c>
      <c r="J309">
        <f>SUM($G$2:G309)</f>
        <v>28625</v>
      </c>
      <c r="K309">
        <f>IF(MONTH(Tabela2[[#This Row],[Data]]) &lt;&gt; MONTH(A310), 1,0)</f>
        <v>0</v>
      </c>
      <c r="L309" t="str">
        <f>IF(Tabela2[[#This Row],[Czy ostatni dzień]]=1, SUM($F$2:F309) - SUM($G$2:G309) - SUM($L$2:L308), "")</f>
        <v/>
      </c>
      <c r="M309">
        <f>IF(AND(Tabela2[[#This Row],[Czy ostatni dzień]]=1, H308 &gt;= 2400), 3, 0)</f>
        <v>0</v>
      </c>
    </row>
    <row r="310" spans="1:13" x14ac:dyDescent="0.25">
      <c r="A310" s="2">
        <v>45235</v>
      </c>
      <c r="B310" t="s">
        <v>7</v>
      </c>
      <c r="C310">
        <f>WEEKDAY(Tabela2[[#This Row],[Data]],2)</f>
        <v>7</v>
      </c>
      <c r="D310">
        <f t="shared" si="4"/>
        <v>25</v>
      </c>
      <c r="E31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10">
        <f>Tabela2[[#This Row],[Ilośc wypożyczonych]]*$Q$5</f>
        <v>0</v>
      </c>
      <c r="G310">
        <f>IF(Tabela2[[#This Row],[Dzień]]=7, Tabela2[[#This Row],[Ilość rowerów]]*$Q$6 + Tabela2[[#This Row],[Czy dokupuje]]*800, Tabela2[[#This Row],[Czy dokupuje]]*800)</f>
        <v>375</v>
      </c>
      <c r="H310">
        <f>SUM($F$2:F310) -SUM($G$2:G310)</f>
        <v>18400</v>
      </c>
      <c r="I310">
        <f>SUM($F$2:F310)</f>
        <v>47400</v>
      </c>
      <c r="J310">
        <f>SUM($G$2:G310)</f>
        <v>29000</v>
      </c>
      <c r="K310">
        <f>IF(MONTH(Tabela2[[#This Row],[Data]]) &lt;&gt; MONTH(A311), 1,0)</f>
        <v>0</v>
      </c>
      <c r="L310" t="str">
        <f>IF(Tabela2[[#This Row],[Czy ostatni dzień]]=1, SUM($F$2:F310) - SUM($G$2:G310) - SUM($L$2:L309), "")</f>
        <v/>
      </c>
      <c r="M310">
        <f>IF(AND(Tabela2[[#This Row],[Czy ostatni dzień]]=1, H309 &gt;= 2400), 3, 0)</f>
        <v>0</v>
      </c>
    </row>
    <row r="311" spans="1:13" x14ac:dyDescent="0.25">
      <c r="A311" s="2">
        <v>45236</v>
      </c>
      <c r="B311" t="s">
        <v>7</v>
      </c>
      <c r="C311">
        <f>WEEKDAY(Tabela2[[#This Row],[Data]],2)</f>
        <v>1</v>
      </c>
      <c r="D311">
        <f t="shared" si="4"/>
        <v>25</v>
      </c>
      <c r="E31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11">
        <f>Tabela2[[#This Row],[Ilośc wypożyczonych]]*$Q$5</f>
        <v>300</v>
      </c>
      <c r="G311">
        <f>IF(Tabela2[[#This Row],[Dzień]]=7, Tabela2[[#This Row],[Ilość rowerów]]*$Q$6 + Tabela2[[#This Row],[Czy dokupuje]]*800, Tabela2[[#This Row],[Czy dokupuje]]*800)</f>
        <v>0</v>
      </c>
      <c r="H311">
        <f>SUM($F$2:F311) -SUM($G$2:G311)</f>
        <v>18700</v>
      </c>
      <c r="I311">
        <f>SUM($F$2:F311)</f>
        <v>47700</v>
      </c>
      <c r="J311">
        <f>SUM($G$2:G311)</f>
        <v>29000</v>
      </c>
      <c r="K311">
        <f>IF(MONTH(Tabela2[[#This Row],[Data]]) &lt;&gt; MONTH(A312), 1,0)</f>
        <v>0</v>
      </c>
      <c r="L311" t="str">
        <f>IF(Tabela2[[#This Row],[Czy ostatni dzień]]=1, SUM($F$2:F311) - SUM($G$2:G311) - SUM($L$2:L310), "")</f>
        <v/>
      </c>
      <c r="M311">
        <f>IF(AND(Tabela2[[#This Row],[Czy ostatni dzień]]=1, H310 &gt;= 2400), 3, 0)</f>
        <v>0</v>
      </c>
    </row>
    <row r="312" spans="1:13" x14ac:dyDescent="0.25">
      <c r="A312" s="2">
        <v>45237</v>
      </c>
      <c r="B312" t="s">
        <v>7</v>
      </c>
      <c r="C312">
        <f>WEEKDAY(Tabela2[[#This Row],[Data]],2)</f>
        <v>2</v>
      </c>
      <c r="D312">
        <f t="shared" si="4"/>
        <v>25</v>
      </c>
      <c r="E31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12">
        <f>Tabela2[[#This Row],[Ilośc wypożyczonych]]*$Q$5</f>
        <v>300</v>
      </c>
      <c r="G312">
        <f>IF(Tabela2[[#This Row],[Dzień]]=7, Tabela2[[#This Row],[Ilość rowerów]]*$Q$6 + Tabela2[[#This Row],[Czy dokupuje]]*800, Tabela2[[#This Row],[Czy dokupuje]]*800)</f>
        <v>0</v>
      </c>
      <c r="H312">
        <f>SUM($F$2:F312) -SUM($G$2:G312)</f>
        <v>19000</v>
      </c>
      <c r="I312">
        <f>SUM($F$2:F312)</f>
        <v>48000</v>
      </c>
      <c r="J312">
        <f>SUM($G$2:G312)</f>
        <v>29000</v>
      </c>
      <c r="K312">
        <f>IF(MONTH(Tabela2[[#This Row],[Data]]) &lt;&gt; MONTH(A313), 1,0)</f>
        <v>0</v>
      </c>
      <c r="L312" t="str">
        <f>IF(Tabela2[[#This Row],[Czy ostatni dzień]]=1, SUM($F$2:F312) - SUM($G$2:G312) - SUM($L$2:L311), "")</f>
        <v/>
      </c>
      <c r="M312">
        <f>IF(AND(Tabela2[[#This Row],[Czy ostatni dzień]]=1, H311 &gt;= 2400), 3, 0)</f>
        <v>0</v>
      </c>
    </row>
    <row r="313" spans="1:13" x14ac:dyDescent="0.25">
      <c r="A313" s="2">
        <v>45238</v>
      </c>
      <c r="B313" t="s">
        <v>7</v>
      </c>
      <c r="C313">
        <f>WEEKDAY(Tabela2[[#This Row],[Data]],2)</f>
        <v>3</v>
      </c>
      <c r="D313">
        <f t="shared" si="4"/>
        <v>25</v>
      </c>
      <c r="E31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13">
        <f>Tabela2[[#This Row],[Ilośc wypożyczonych]]*$Q$5</f>
        <v>300</v>
      </c>
      <c r="G313">
        <f>IF(Tabela2[[#This Row],[Dzień]]=7, Tabela2[[#This Row],[Ilość rowerów]]*$Q$6 + Tabela2[[#This Row],[Czy dokupuje]]*800, Tabela2[[#This Row],[Czy dokupuje]]*800)</f>
        <v>0</v>
      </c>
      <c r="H313">
        <f>SUM($F$2:F313) -SUM($G$2:G313)</f>
        <v>19300</v>
      </c>
      <c r="I313">
        <f>SUM($F$2:F313)</f>
        <v>48300</v>
      </c>
      <c r="J313">
        <f>SUM($G$2:G313)</f>
        <v>29000</v>
      </c>
      <c r="K313">
        <f>IF(MONTH(Tabela2[[#This Row],[Data]]) &lt;&gt; MONTH(A314), 1,0)</f>
        <v>0</v>
      </c>
      <c r="L313" t="str">
        <f>IF(Tabela2[[#This Row],[Czy ostatni dzień]]=1, SUM($F$2:F313) - SUM($G$2:G313) - SUM($L$2:L312), "")</f>
        <v/>
      </c>
      <c r="M313">
        <f>IF(AND(Tabela2[[#This Row],[Czy ostatni dzień]]=1, H312 &gt;= 2400), 3, 0)</f>
        <v>0</v>
      </c>
    </row>
    <row r="314" spans="1:13" x14ac:dyDescent="0.25">
      <c r="A314" s="2">
        <v>45239</v>
      </c>
      <c r="B314" t="s">
        <v>7</v>
      </c>
      <c r="C314">
        <f>WEEKDAY(Tabela2[[#This Row],[Data]],2)</f>
        <v>4</v>
      </c>
      <c r="D314">
        <f t="shared" si="4"/>
        <v>25</v>
      </c>
      <c r="E31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14">
        <f>Tabela2[[#This Row],[Ilośc wypożyczonych]]*$Q$5</f>
        <v>300</v>
      </c>
      <c r="G314">
        <f>IF(Tabela2[[#This Row],[Dzień]]=7, Tabela2[[#This Row],[Ilość rowerów]]*$Q$6 + Tabela2[[#This Row],[Czy dokupuje]]*800, Tabela2[[#This Row],[Czy dokupuje]]*800)</f>
        <v>0</v>
      </c>
      <c r="H314">
        <f>SUM($F$2:F314) -SUM($G$2:G314)</f>
        <v>19600</v>
      </c>
      <c r="I314">
        <f>SUM($F$2:F314)</f>
        <v>48600</v>
      </c>
      <c r="J314">
        <f>SUM($G$2:G314)</f>
        <v>29000</v>
      </c>
      <c r="K314">
        <f>IF(MONTH(Tabela2[[#This Row],[Data]]) &lt;&gt; MONTH(A315), 1,0)</f>
        <v>0</v>
      </c>
      <c r="L314" t="str">
        <f>IF(Tabela2[[#This Row],[Czy ostatni dzień]]=1, SUM($F$2:F314) - SUM($G$2:G314) - SUM($L$2:L313), "")</f>
        <v/>
      </c>
      <c r="M314">
        <f>IF(AND(Tabela2[[#This Row],[Czy ostatni dzień]]=1, H313 &gt;= 2400), 3, 0)</f>
        <v>0</v>
      </c>
    </row>
    <row r="315" spans="1:13" x14ac:dyDescent="0.25">
      <c r="A315" s="2">
        <v>45240</v>
      </c>
      <c r="B315" t="s">
        <v>7</v>
      </c>
      <c r="C315">
        <f>WEEKDAY(Tabela2[[#This Row],[Data]],2)</f>
        <v>5</v>
      </c>
      <c r="D315">
        <f t="shared" si="4"/>
        <v>25</v>
      </c>
      <c r="E31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15">
        <f>Tabela2[[#This Row],[Ilośc wypożyczonych]]*$Q$5</f>
        <v>300</v>
      </c>
      <c r="G315">
        <f>IF(Tabela2[[#This Row],[Dzień]]=7, Tabela2[[#This Row],[Ilość rowerów]]*$Q$6 + Tabela2[[#This Row],[Czy dokupuje]]*800, Tabela2[[#This Row],[Czy dokupuje]]*800)</f>
        <v>0</v>
      </c>
      <c r="H315">
        <f>SUM($F$2:F315) -SUM($G$2:G315)</f>
        <v>19900</v>
      </c>
      <c r="I315">
        <f>SUM($F$2:F315)</f>
        <v>48900</v>
      </c>
      <c r="J315">
        <f>SUM($G$2:G315)</f>
        <v>29000</v>
      </c>
      <c r="K315">
        <f>IF(MONTH(Tabela2[[#This Row],[Data]]) &lt;&gt; MONTH(A316), 1,0)</f>
        <v>0</v>
      </c>
      <c r="L315" t="str">
        <f>IF(Tabela2[[#This Row],[Czy ostatni dzień]]=1, SUM($F$2:F315) - SUM($G$2:G315) - SUM($L$2:L314), "")</f>
        <v/>
      </c>
      <c r="M315">
        <f>IF(AND(Tabela2[[#This Row],[Czy ostatni dzień]]=1, H314 &gt;= 2400), 3, 0)</f>
        <v>0</v>
      </c>
    </row>
    <row r="316" spans="1:13" x14ac:dyDescent="0.25">
      <c r="A316" s="2">
        <v>45241</v>
      </c>
      <c r="B316" t="s">
        <v>7</v>
      </c>
      <c r="C316">
        <f>WEEKDAY(Tabela2[[#This Row],[Data]],2)</f>
        <v>6</v>
      </c>
      <c r="D316">
        <f t="shared" si="4"/>
        <v>25</v>
      </c>
      <c r="E31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16">
        <f>Tabela2[[#This Row],[Ilośc wypożyczonych]]*$Q$5</f>
        <v>0</v>
      </c>
      <c r="G316">
        <f>IF(Tabela2[[#This Row],[Dzień]]=7, Tabela2[[#This Row],[Ilość rowerów]]*$Q$6 + Tabela2[[#This Row],[Czy dokupuje]]*800, Tabela2[[#This Row],[Czy dokupuje]]*800)</f>
        <v>0</v>
      </c>
      <c r="H316">
        <f>SUM($F$2:F316) -SUM($G$2:G316)</f>
        <v>19900</v>
      </c>
      <c r="I316">
        <f>SUM($F$2:F316)</f>
        <v>48900</v>
      </c>
      <c r="J316">
        <f>SUM($G$2:G316)</f>
        <v>29000</v>
      </c>
      <c r="K316">
        <f>IF(MONTH(Tabela2[[#This Row],[Data]]) &lt;&gt; MONTH(A317), 1,0)</f>
        <v>0</v>
      </c>
      <c r="L316" t="str">
        <f>IF(Tabela2[[#This Row],[Czy ostatni dzień]]=1, SUM($F$2:F316) - SUM($G$2:G316) - SUM($L$2:L315), "")</f>
        <v/>
      </c>
      <c r="M316">
        <f>IF(AND(Tabela2[[#This Row],[Czy ostatni dzień]]=1, H315 &gt;= 2400), 3, 0)</f>
        <v>0</v>
      </c>
    </row>
    <row r="317" spans="1:13" x14ac:dyDescent="0.25">
      <c r="A317" s="2">
        <v>45242</v>
      </c>
      <c r="B317" t="s">
        <v>7</v>
      </c>
      <c r="C317">
        <f>WEEKDAY(Tabela2[[#This Row],[Data]],2)</f>
        <v>7</v>
      </c>
      <c r="D317">
        <f t="shared" si="4"/>
        <v>25</v>
      </c>
      <c r="E31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17">
        <f>Tabela2[[#This Row],[Ilośc wypożyczonych]]*$Q$5</f>
        <v>0</v>
      </c>
      <c r="G317">
        <f>IF(Tabela2[[#This Row],[Dzień]]=7, Tabela2[[#This Row],[Ilość rowerów]]*$Q$6 + Tabela2[[#This Row],[Czy dokupuje]]*800, Tabela2[[#This Row],[Czy dokupuje]]*800)</f>
        <v>375</v>
      </c>
      <c r="H317">
        <f>SUM($F$2:F317) -SUM($G$2:G317)</f>
        <v>19525</v>
      </c>
      <c r="I317">
        <f>SUM($F$2:F317)</f>
        <v>48900</v>
      </c>
      <c r="J317">
        <f>SUM($G$2:G317)</f>
        <v>29375</v>
      </c>
      <c r="K317">
        <f>IF(MONTH(Tabela2[[#This Row],[Data]]) &lt;&gt; MONTH(A318), 1,0)</f>
        <v>0</v>
      </c>
      <c r="L317" t="str">
        <f>IF(Tabela2[[#This Row],[Czy ostatni dzień]]=1, SUM($F$2:F317) - SUM($G$2:G317) - SUM($L$2:L316), "")</f>
        <v/>
      </c>
      <c r="M317">
        <f>IF(AND(Tabela2[[#This Row],[Czy ostatni dzień]]=1, H316 &gt;= 2400), 3, 0)</f>
        <v>0</v>
      </c>
    </row>
    <row r="318" spans="1:13" x14ac:dyDescent="0.25">
      <c r="A318" s="2">
        <v>45243</v>
      </c>
      <c r="B318" t="s">
        <v>7</v>
      </c>
      <c r="C318">
        <f>WEEKDAY(Tabela2[[#This Row],[Data]],2)</f>
        <v>1</v>
      </c>
      <c r="D318">
        <f t="shared" si="4"/>
        <v>25</v>
      </c>
      <c r="E31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18">
        <f>Tabela2[[#This Row],[Ilośc wypożyczonych]]*$Q$5</f>
        <v>300</v>
      </c>
      <c r="G318">
        <f>IF(Tabela2[[#This Row],[Dzień]]=7, Tabela2[[#This Row],[Ilość rowerów]]*$Q$6 + Tabela2[[#This Row],[Czy dokupuje]]*800, Tabela2[[#This Row],[Czy dokupuje]]*800)</f>
        <v>0</v>
      </c>
      <c r="H318">
        <f>SUM($F$2:F318) -SUM($G$2:G318)</f>
        <v>19825</v>
      </c>
      <c r="I318">
        <f>SUM($F$2:F318)</f>
        <v>49200</v>
      </c>
      <c r="J318">
        <f>SUM($G$2:G318)</f>
        <v>29375</v>
      </c>
      <c r="K318">
        <f>IF(MONTH(Tabela2[[#This Row],[Data]]) &lt;&gt; MONTH(A319), 1,0)</f>
        <v>0</v>
      </c>
      <c r="L318" t="str">
        <f>IF(Tabela2[[#This Row],[Czy ostatni dzień]]=1, SUM($F$2:F318) - SUM($G$2:G318) - SUM($L$2:L317), "")</f>
        <v/>
      </c>
      <c r="M318">
        <f>IF(AND(Tabela2[[#This Row],[Czy ostatni dzień]]=1, H317 &gt;= 2400), 3, 0)</f>
        <v>0</v>
      </c>
    </row>
    <row r="319" spans="1:13" x14ac:dyDescent="0.25">
      <c r="A319" s="2">
        <v>45244</v>
      </c>
      <c r="B319" t="s">
        <v>7</v>
      </c>
      <c r="C319">
        <f>WEEKDAY(Tabela2[[#This Row],[Data]],2)</f>
        <v>2</v>
      </c>
      <c r="D319">
        <f t="shared" si="4"/>
        <v>25</v>
      </c>
      <c r="E31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19">
        <f>Tabela2[[#This Row],[Ilośc wypożyczonych]]*$Q$5</f>
        <v>300</v>
      </c>
      <c r="G319">
        <f>IF(Tabela2[[#This Row],[Dzień]]=7, Tabela2[[#This Row],[Ilość rowerów]]*$Q$6 + Tabela2[[#This Row],[Czy dokupuje]]*800, Tabela2[[#This Row],[Czy dokupuje]]*800)</f>
        <v>0</v>
      </c>
      <c r="H319">
        <f>SUM($F$2:F319) -SUM($G$2:G319)</f>
        <v>20125</v>
      </c>
      <c r="I319">
        <f>SUM($F$2:F319)</f>
        <v>49500</v>
      </c>
      <c r="J319">
        <f>SUM($G$2:G319)</f>
        <v>29375</v>
      </c>
      <c r="K319">
        <f>IF(MONTH(Tabela2[[#This Row],[Data]]) &lt;&gt; MONTH(A320), 1,0)</f>
        <v>0</v>
      </c>
      <c r="L319" t="str">
        <f>IF(Tabela2[[#This Row],[Czy ostatni dzień]]=1, SUM($F$2:F319) - SUM($G$2:G319) - SUM($L$2:L318), "")</f>
        <v/>
      </c>
      <c r="M319">
        <f>IF(AND(Tabela2[[#This Row],[Czy ostatni dzień]]=1, H318 &gt;= 2400), 3, 0)</f>
        <v>0</v>
      </c>
    </row>
    <row r="320" spans="1:13" x14ac:dyDescent="0.25">
      <c r="A320" s="2">
        <v>45245</v>
      </c>
      <c r="B320" t="s">
        <v>7</v>
      </c>
      <c r="C320">
        <f>WEEKDAY(Tabela2[[#This Row],[Data]],2)</f>
        <v>3</v>
      </c>
      <c r="D320">
        <f t="shared" si="4"/>
        <v>25</v>
      </c>
      <c r="E32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20">
        <f>Tabela2[[#This Row],[Ilośc wypożyczonych]]*$Q$5</f>
        <v>300</v>
      </c>
      <c r="G320">
        <f>IF(Tabela2[[#This Row],[Dzień]]=7, Tabela2[[#This Row],[Ilość rowerów]]*$Q$6 + Tabela2[[#This Row],[Czy dokupuje]]*800, Tabela2[[#This Row],[Czy dokupuje]]*800)</f>
        <v>0</v>
      </c>
      <c r="H320">
        <f>SUM($F$2:F320) -SUM($G$2:G320)</f>
        <v>20425</v>
      </c>
      <c r="I320">
        <f>SUM($F$2:F320)</f>
        <v>49800</v>
      </c>
      <c r="J320">
        <f>SUM($G$2:G320)</f>
        <v>29375</v>
      </c>
      <c r="K320">
        <f>IF(MONTH(Tabela2[[#This Row],[Data]]) &lt;&gt; MONTH(A321), 1,0)</f>
        <v>0</v>
      </c>
      <c r="L320" t="str">
        <f>IF(Tabela2[[#This Row],[Czy ostatni dzień]]=1, SUM($F$2:F320) - SUM($G$2:G320) - SUM($L$2:L319), "")</f>
        <v/>
      </c>
      <c r="M320">
        <f>IF(AND(Tabela2[[#This Row],[Czy ostatni dzień]]=1, H319 &gt;= 2400), 3, 0)</f>
        <v>0</v>
      </c>
    </row>
    <row r="321" spans="1:13" x14ac:dyDescent="0.25">
      <c r="A321" s="2">
        <v>45246</v>
      </c>
      <c r="B321" t="s">
        <v>7</v>
      </c>
      <c r="C321">
        <f>WEEKDAY(Tabela2[[#This Row],[Data]],2)</f>
        <v>4</v>
      </c>
      <c r="D321">
        <f t="shared" si="4"/>
        <v>25</v>
      </c>
      <c r="E32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21">
        <f>Tabela2[[#This Row],[Ilośc wypożyczonych]]*$Q$5</f>
        <v>300</v>
      </c>
      <c r="G321">
        <f>IF(Tabela2[[#This Row],[Dzień]]=7, Tabela2[[#This Row],[Ilość rowerów]]*$Q$6 + Tabela2[[#This Row],[Czy dokupuje]]*800, Tabela2[[#This Row],[Czy dokupuje]]*800)</f>
        <v>0</v>
      </c>
      <c r="H321">
        <f>SUM($F$2:F321) -SUM($G$2:G321)</f>
        <v>20725</v>
      </c>
      <c r="I321">
        <f>SUM($F$2:F321)</f>
        <v>50100</v>
      </c>
      <c r="J321">
        <f>SUM($G$2:G321)</f>
        <v>29375</v>
      </c>
      <c r="K321">
        <f>IF(MONTH(Tabela2[[#This Row],[Data]]) &lt;&gt; MONTH(A322), 1,0)</f>
        <v>0</v>
      </c>
      <c r="L321" t="str">
        <f>IF(Tabela2[[#This Row],[Czy ostatni dzień]]=1, SUM($F$2:F321) - SUM($G$2:G321) - SUM($L$2:L320), "")</f>
        <v/>
      </c>
      <c r="M321">
        <f>IF(AND(Tabela2[[#This Row],[Czy ostatni dzień]]=1, H320 &gt;= 2400), 3, 0)</f>
        <v>0</v>
      </c>
    </row>
    <row r="322" spans="1:13" x14ac:dyDescent="0.25">
      <c r="A322" s="2">
        <v>45247</v>
      </c>
      <c r="B322" t="s">
        <v>7</v>
      </c>
      <c r="C322">
        <f>WEEKDAY(Tabela2[[#This Row],[Data]],2)</f>
        <v>5</v>
      </c>
      <c r="D322">
        <f t="shared" si="4"/>
        <v>25</v>
      </c>
      <c r="E32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22">
        <f>Tabela2[[#This Row],[Ilośc wypożyczonych]]*$Q$5</f>
        <v>300</v>
      </c>
      <c r="G322">
        <f>IF(Tabela2[[#This Row],[Dzień]]=7, Tabela2[[#This Row],[Ilość rowerów]]*$Q$6 + Tabela2[[#This Row],[Czy dokupuje]]*800, Tabela2[[#This Row],[Czy dokupuje]]*800)</f>
        <v>0</v>
      </c>
      <c r="H322">
        <f>SUM($F$2:F322) -SUM($G$2:G322)</f>
        <v>21025</v>
      </c>
      <c r="I322">
        <f>SUM($F$2:F322)</f>
        <v>50400</v>
      </c>
      <c r="J322">
        <f>SUM($G$2:G322)</f>
        <v>29375</v>
      </c>
      <c r="K322">
        <f>IF(MONTH(Tabela2[[#This Row],[Data]]) &lt;&gt; MONTH(A323), 1,0)</f>
        <v>0</v>
      </c>
      <c r="L322" t="str">
        <f>IF(Tabela2[[#This Row],[Czy ostatni dzień]]=1, SUM($F$2:F322) - SUM($G$2:G322) - SUM($L$2:L321), "")</f>
        <v/>
      </c>
      <c r="M322">
        <f>IF(AND(Tabela2[[#This Row],[Czy ostatni dzień]]=1, H321 &gt;= 2400), 3, 0)</f>
        <v>0</v>
      </c>
    </row>
    <row r="323" spans="1:13" x14ac:dyDescent="0.25">
      <c r="A323" s="2">
        <v>45248</v>
      </c>
      <c r="B323" t="s">
        <v>7</v>
      </c>
      <c r="C323">
        <f>WEEKDAY(Tabela2[[#This Row],[Data]],2)</f>
        <v>6</v>
      </c>
      <c r="D323">
        <f t="shared" si="4"/>
        <v>25</v>
      </c>
      <c r="E32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23">
        <f>Tabela2[[#This Row],[Ilośc wypożyczonych]]*$Q$5</f>
        <v>0</v>
      </c>
      <c r="G323">
        <f>IF(Tabela2[[#This Row],[Dzień]]=7, Tabela2[[#This Row],[Ilość rowerów]]*$Q$6 + Tabela2[[#This Row],[Czy dokupuje]]*800, Tabela2[[#This Row],[Czy dokupuje]]*800)</f>
        <v>0</v>
      </c>
      <c r="H323">
        <f>SUM($F$2:F323) -SUM($G$2:G323)</f>
        <v>21025</v>
      </c>
      <c r="I323">
        <f>SUM($F$2:F323)</f>
        <v>50400</v>
      </c>
      <c r="J323">
        <f>SUM($G$2:G323)</f>
        <v>29375</v>
      </c>
      <c r="K323">
        <f>IF(MONTH(Tabela2[[#This Row],[Data]]) &lt;&gt; MONTH(A324), 1,0)</f>
        <v>0</v>
      </c>
      <c r="L323" t="str">
        <f>IF(Tabela2[[#This Row],[Czy ostatni dzień]]=1, SUM($F$2:F323) - SUM($G$2:G323) - SUM($L$2:L322), "")</f>
        <v/>
      </c>
      <c r="M323">
        <f>IF(AND(Tabela2[[#This Row],[Czy ostatni dzień]]=1, H322 &gt;= 2400), 3, 0)</f>
        <v>0</v>
      </c>
    </row>
    <row r="324" spans="1:13" x14ac:dyDescent="0.25">
      <c r="A324" s="2">
        <v>45249</v>
      </c>
      <c r="B324" t="s">
        <v>7</v>
      </c>
      <c r="C324">
        <f>WEEKDAY(Tabela2[[#This Row],[Data]],2)</f>
        <v>7</v>
      </c>
      <c r="D324">
        <f t="shared" si="4"/>
        <v>25</v>
      </c>
      <c r="E32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24">
        <f>Tabela2[[#This Row],[Ilośc wypożyczonych]]*$Q$5</f>
        <v>0</v>
      </c>
      <c r="G324">
        <f>IF(Tabela2[[#This Row],[Dzień]]=7, Tabela2[[#This Row],[Ilość rowerów]]*$Q$6 + Tabela2[[#This Row],[Czy dokupuje]]*800, Tabela2[[#This Row],[Czy dokupuje]]*800)</f>
        <v>375</v>
      </c>
      <c r="H324">
        <f>SUM($F$2:F324) -SUM($G$2:G324)</f>
        <v>20650</v>
      </c>
      <c r="I324">
        <f>SUM($F$2:F324)</f>
        <v>50400</v>
      </c>
      <c r="J324">
        <f>SUM($G$2:G324)</f>
        <v>29750</v>
      </c>
      <c r="K324">
        <f>IF(MONTH(Tabela2[[#This Row],[Data]]) &lt;&gt; MONTH(A325), 1,0)</f>
        <v>0</v>
      </c>
      <c r="L324" t="str">
        <f>IF(Tabela2[[#This Row],[Czy ostatni dzień]]=1, SUM($F$2:F324) - SUM($G$2:G324) - SUM($L$2:L323), "")</f>
        <v/>
      </c>
      <c r="M324">
        <f>IF(AND(Tabela2[[#This Row],[Czy ostatni dzień]]=1, H323 &gt;= 2400), 3, 0)</f>
        <v>0</v>
      </c>
    </row>
    <row r="325" spans="1:13" x14ac:dyDescent="0.25">
      <c r="A325" s="2">
        <v>45250</v>
      </c>
      <c r="B325" t="s">
        <v>7</v>
      </c>
      <c r="C325">
        <f>WEEKDAY(Tabela2[[#This Row],[Data]],2)</f>
        <v>1</v>
      </c>
      <c r="D325">
        <f t="shared" si="4"/>
        <v>25</v>
      </c>
      <c r="E32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25">
        <f>Tabela2[[#This Row],[Ilośc wypożyczonych]]*$Q$5</f>
        <v>300</v>
      </c>
      <c r="G325">
        <f>IF(Tabela2[[#This Row],[Dzień]]=7, Tabela2[[#This Row],[Ilość rowerów]]*$Q$6 + Tabela2[[#This Row],[Czy dokupuje]]*800, Tabela2[[#This Row],[Czy dokupuje]]*800)</f>
        <v>0</v>
      </c>
      <c r="H325">
        <f>SUM($F$2:F325) -SUM($G$2:G325)</f>
        <v>20950</v>
      </c>
      <c r="I325">
        <f>SUM($F$2:F325)</f>
        <v>50700</v>
      </c>
      <c r="J325">
        <f>SUM($G$2:G325)</f>
        <v>29750</v>
      </c>
      <c r="K325">
        <f>IF(MONTH(Tabela2[[#This Row],[Data]]) &lt;&gt; MONTH(A326), 1,0)</f>
        <v>0</v>
      </c>
      <c r="L325" t="str">
        <f>IF(Tabela2[[#This Row],[Czy ostatni dzień]]=1, SUM($F$2:F325) - SUM($G$2:G325) - SUM($L$2:L324), "")</f>
        <v/>
      </c>
      <c r="M325">
        <f>IF(AND(Tabela2[[#This Row],[Czy ostatni dzień]]=1, H324 &gt;= 2400), 3, 0)</f>
        <v>0</v>
      </c>
    </row>
    <row r="326" spans="1:13" x14ac:dyDescent="0.25">
      <c r="A326" s="2">
        <v>45251</v>
      </c>
      <c r="B326" t="s">
        <v>7</v>
      </c>
      <c r="C326">
        <f>WEEKDAY(Tabela2[[#This Row],[Data]],2)</f>
        <v>2</v>
      </c>
      <c r="D326">
        <f t="shared" ref="D326:D389" si="5">D325+M325</f>
        <v>25</v>
      </c>
      <c r="E32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26">
        <f>Tabela2[[#This Row],[Ilośc wypożyczonych]]*$Q$5</f>
        <v>300</v>
      </c>
      <c r="G326">
        <f>IF(Tabela2[[#This Row],[Dzień]]=7, Tabela2[[#This Row],[Ilość rowerów]]*$Q$6 + Tabela2[[#This Row],[Czy dokupuje]]*800, Tabela2[[#This Row],[Czy dokupuje]]*800)</f>
        <v>0</v>
      </c>
      <c r="H326">
        <f>SUM($F$2:F326) -SUM($G$2:G326)</f>
        <v>21250</v>
      </c>
      <c r="I326">
        <f>SUM($F$2:F326)</f>
        <v>51000</v>
      </c>
      <c r="J326">
        <f>SUM($G$2:G326)</f>
        <v>29750</v>
      </c>
      <c r="K326">
        <f>IF(MONTH(Tabela2[[#This Row],[Data]]) &lt;&gt; MONTH(A327), 1,0)</f>
        <v>0</v>
      </c>
      <c r="L326" t="str">
        <f>IF(Tabela2[[#This Row],[Czy ostatni dzień]]=1, SUM($F$2:F326) - SUM($G$2:G326) - SUM($L$2:L325), "")</f>
        <v/>
      </c>
      <c r="M326">
        <f>IF(AND(Tabela2[[#This Row],[Czy ostatni dzień]]=1, H325 &gt;= 2400), 3, 0)</f>
        <v>0</v>
      </c>
    </row>
    <row r="327" spans="1:13" x14ac:dyDescent="0.25">
      <c r="A327" s="2">
        <v>45252</v>
      </c>
      <c r="B327" t="s">
        <v>7</v>
      </c>
      <c r="C327">
        <f>WEEKDAY(Tabela2[[#This Row],[Data]],2)</f>
        <v>3</v>
      </c>
      <c r="D327">
        <f t="shared" si="5"/>
        <v>25</v>
      </c>
      <c r="E32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27">
        <f>Tabela2[[#This Row],[Ilośc wypożyczonych]]*$Q$5</f>
        <v>300</v>
      </c>
      <c r="G327">
        <f>IF(Tabela2[[#This Row],[Dzień]]=7, Tabela2[[#This Row],[Ilość rowerów]]*$Q$6 + Tabela2[[#This Row],[Czy dokupuje]]*800, Tabela2[[#This Row],[Czy dokupuje]]*800)</f>
        <v>0</v>
      </c>
      <c r="H327">
        <f>SUM($F$2:F327) -SUM($G$2:G327)</f>
        <v>21550</v>
      </c>
      <c r="I327">
        <f>SUM($F$2:F327)</f>
        <v>51300</v>
      </c>
      <c r="J327">
        <f>SUM($G$2:G327)</f>
        <v>29750</v>
      </c>
      <c r="K327">
        <f>IF(MONTH(Tabela2[[#This Row],[Data]]) &lt;&gt; MONTH(A328), 1,0)</f>
        <v>0</v>
      </c>
      <c r="L327" t="str">
        <f>IF(Tabela2[[#This Row],[Czy ostatni dzień]]=1, SUM($F$2:F327) - SUM($G$2:G327) - SUM($L$2:L326), "")</f>
        <v/>
      </c>
      <c r="M327">
        <f>IF(AND(Tabela2[[#This Row],[Czy ostatni dzień]]=1, H326 &gt;= 2400), 3, 0)</f>
        <v>0</v>
      </c>
    </row>
    <row r="328" spans="1:13" x14ac:dyDescent="0.25">
      <c r="A328" s="2">
        <v>45253</v>
      </c>
      <c r="B328" t="s">
        <v>7</v>
      </c>
      <c r="C328">
        <f>WEEKDAY(Tabela2[[#This Row],[Data]],2)</f>
        <v>4</v>
      </c>
      <c r="D328">
        <f t="shared" si="5"/>
        <v>25</v>
      </c>
      <c r="E32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28">
        <f>Tabela2[[#This Row],[Ilośc wypożyczonych]]*$Q$5</f>
        <v>300</v>
      </c>
      <c r="G328">
        <f>IF(Tabela2[[#This Row],[Dzień]]=7, Tabela2[[#This Row],[Ilość rowerów]]*$Q$6 + Tabela2[[#This Row],[Czy dokupuje]]*800, Tabela2[[#This Row],[Czy dokupuje]]*800)</f>
        <v>0</v>
      </c>
      <c r="H328">
        <f>SUM($F$2:F328) -SUM($G$2:G328)</f>
        <v>21850</v>
      </c>
      <c r="I328">
        <f>SUM($F$2:F328)</f>
        <v>51600</v>
      </c>
      <c r="J328">
        <f>SUM($G$2:G328)</f>
        <v>29750</v>
      </c>
      <c r="K328">
        <f>IF(MONTH(Tabela2[[#This Row],[Data]]) &lt;&gt; MONTH(A329), 1,0)</f>
        <v>0</v>
      </c>
      <c r="L328" t="str">
        <f>IF(Tabela2[[#This Row],[Czy ostatni dzień]]=1, SUM($F$2:F328) - SUM($G$2:G328) - SUM($L$2:L327), "")</f>
        <v/>
      </c>
      <c r="M328">
        <f>IF(AND(Tabela2[[#This Row],[Czy ostatni dzień]]=1, H327 &gt;= 2400), 3, 0)</f>
        <v>0</v>
      </c>
    </row>
    <row r="329" spans="1:13" x14ac:dyDescent="0.25">
      <c r="A329" s="2">
        <v>45254</v>
      </c>
      <c r="B329" t="s">
        <v>7</v>
      </c>
      <c r="C329">
        <f>WEEKDAY(Tabela2[[#This Row],[Data]],2)</f>
        <v>5</v>
      </c>
      <c r="D329">
        <f t="shared" si="5"/>
        <v>25</v>
      </c>
      <c r="E32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29">
        <f>Tabela2[[#This Row],[Ilośc wypożyczonych]]*$Q$5</f>
        <v>300</v>
      </c>
      <c r="G329">
        <f>IF(Tabela2[[#This Row],[Dzień]]=7, Tabela2[[#This Row],[Ilość rowerów]]*$Q$6 + Tabela2[[#This Row],[Czy dokupuje]]*800, Tabela2[[#This Row],[Czy dokupuje]]*800)</f>
        <v>0</v>
      </c>
      <c r="H329">
        <f>SUM($F$2:F329) -SUM($G$2:G329)</f>
        <v>22150</v>
      </c>
      <c r="I329">
        <f>SUM($F$2:F329)</f>
        <v>51900</v>
      </c>
      <c r="J329">
        <f>SUM($G$2:G329)</f>
        <v>29750</v>
      </c>
      <c r="K329">
        <f>IF(MONTH(Tabela2[[#This Row],[Data]]) &lt;&gt; MONTH(A330), 1,0)</f>
        <v>0</v>
      </c>
      <c r="L329" t="str">
        <f>IF(Tabela2[[#This Row],[Czy ostatni dzień]]=1, SUM($F$2:F329) - SUM($G$2:G329) - SUM($L$2:L328), "")</f>
        <v/>
      </c>
      <c r="M329">
        <f>IF(AND(Tabela2[[#This Row],[Czy ostatni dzień]]=1, H328 &gt;= 2400), 3, 0)</f>
        <v>0</v>
      </c>
    </row>
    <row r="330" spans="1:13" x14ac:dyDescent="0.25">
      <c r="A330" s="2">
        <v>45255</v>
      </c>
      <c r="B330" t="s">
        <v>7</v>
      </c>
      <c r="C330">
        <f>WEEKDAY(Tabela2[[#This Row],[Data]],2)</f>
        <v>6</v>
      </c>
      <c r="D330">
        <f t="shared" si="5"/>
        <v>25</v>
      </c>
      <c r="E33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30">
        <f>Tabela2[[#This Row],[Ilośc wypożyczonych]]*$Q$5</f>
        <v>0</v>
      </c>
      <c r="G330">
        <f>IF(Tabela2[[#This Row],[Dzień]]=7, Tabela2[[#This Row],[Ilość rowerów]]*$Q$6 + Tabela2[[#This Row],[Czy dokupuje]]*800, Tabela2[[#This Row],[Czy dokupuje]]*800)</f>
        <v>0</v>
      </c>
      <c r="H330">
        <f>SUM($F$2:F330) -SUM($G$2:G330)</f>
        <v>22150</v>
      </c>
      <c r="I330">
        <f>SUM($F$2:F330)</f>
        <v>51900</v>
      </c>
      <c r="J330">
        <f>SUM($G$2:G330)</f>
        <v>29750</v>
      </c>
      <c r="K330">
        <f>IF(MONTH(Tabela2[[#This Row],[Data]]) &lt;&gt; MONTH(A331), 1,0)</f>
        <v>0</v>
      </c>
      <c r="L330" t="str">
        <f>IF(Tabela2[[#This Row],[Czy ostatni dzień]]=1, SUM($F$2:F330) - SUM($G$2:G330) - SUM($L$2:L329), "")</f>
        <v/>
      </c>
      <c r="M330">
        <f>IF(AND(Tabela2[[#This Row],[Czy ostatni dzień]]=1, H329 &gt;= 2400), 3, 0)</f>
        <v>0</v>
      </c>
    </row>
    <row r="331" spans="1:13" x14ac:dyDescent="0.25">
      <c r="A331" s="2">
        <v>45256</v>
      </c>
      <c r="B331" t="s">
        <v>7</v>
      </c>
      <c r="C331">
        <f>WEEKDAY(Tabela2[[#This Row],[Data]],2)</f>
        <v>7</v>
      </c>
      <c r="D331">
        <f t="shared" si="5"/>
        <v>25</v>
      </c>
      <c r="E33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31">
        <f>Tabela2[[#This Row],[Ilośc wypożyczonych]]*$Q$5</f>
        <v>0</v>
      </c>
      <c r="G331">
        <f>IF(Tabela2[[#This Row],[Dzień]]=7, Tabela2[[#This Row],[Ilość rowerów]]*$Q$6 + Tabela2[[#This Row],[Czy dokupuje]]*800, Tabela2[[#This Row],[Czy dokupuje]]*800)</f>
        <v>375</v>
      </c>
      <c r="H331">
        <f>SUM($F$2:F331) -SUM($G$2:G331)</f>
        <v>21775</v>
      </c>
      <c r="I331">
        <f>SUM($F$2:F331)</f>
        <v>51900</v>
      </c>
      <c r="J331">
        <f>SUM($G$2:G331)</f>
        <v>30125</v>
      </c>
      <c r="K331">
        <f>IF(MONTH(Tabela2[[#This Row],[Data]]) &lt;&gt; MONTH(A332), 1,0)</f>
        <v>0</v>
      </c>
      <c r="L331" t="str">
        <f>IF(Tabela2[[#This Row],[Czy ostatni dzień]]=1, SUM($F$2:F331) - SUM($G$2:G331) - SUM($L$2:L330), "")</f>
        <v/>
      </c>
      <c r="M331">
        <f>IF(AND(Tabela2[[#This Row],[Czy ostatni dzień]]=1, H330 &gt;= 2400), 3, 0)</f>
        <v>0</v>
      </c>
    </row>
    <row r="332" spans="1:13" x14ac:dyDescent="0.25">
      <c r="A332" s="2">
        <v>45257</v>
      </c>
      <c r="B332" t="s">
        <v>7</v>
      </c>
      <c r="C332">
        <f>WEEKDAY(Tabela2[[#This Row],[Data]],2)</f>
        <v>1</v>
      </c>
      <c r="D332">
        <f t="shared" si="5"/>
        <v>25</v>
      </c>
      <c r="E33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32">
        <f>Tabela2[[#This Row],[Ilośc wypożyczonych]]*$Q$5</f>
        <v>300</v>
      </c>
      <c r="G332">
        <f>IF(Tabela2[[#This Row],[Dzień]]=7, Tabela2[[#This Row],[Ilość rowerów]]*$Q$6 + Tabela2[[#This Row],[Czy dokupuje]]*800, Tabela2[[#This Row],[Czy dokupuje]]*800)</f>
        <v>0</v>
      </c>
      <c r="H332">
        <f>SUM($F$2:F332) -SUM($G$2:G332)</f>
        <v>22075</v>
      </c>
      <c r="I332">
        <f>SUM($F$2:F332)</f>
        <v>52200</v>
      </c>
      <c r="J332">
        <f>SUM($G$2:G332)</f>
        <v>30125</v>
      </c>
      <c r="K332">
        <f>IF(MONTH(Tabela2[[#This Row],[Data]]) &lt;&gt; MONTH(A333), 1,0)</f>
        <v>0</v>
      </c>
      <c r="L332" t="str">
        <f>IF(Tabela2[[#This Row],[Czy ostatni dzień]]=1, SUM($F$2:F332) - SUM($G$2:G332) - SUM($L$2:L331), "")</f>
        <v/>
      </c>
      <c r="M332">
        <f>IF(AND(Tabela2[[#This Row],[Czy ostatni dzień]]=1, H331 &gt;= 2400), 3, 0)</f>
        <v>0</v>
      </c>
    </row>
    <row r="333" spans="1:13" x14ac:dyDescent="0.25">
      <c r="A333" s="2">
        <v>45258</v>
      </c>
      <c r="B333" t="s">
        <v>7</v>
      </c>
      <c r="C333">
        <f>WEEKDAY(Tabela2[[#This Row],[Data]],2)</f>
        <v>2</v>
      </c>
      <c r="D333">
        <f t="shared" si="5"/>
        <v>25</v>
      </c>
      <c r="E33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33">
        <f>Tabela2[[#This Row],[Ilośc wypożyczonych]]*$Q$5</f>
        <v>300</v>
      </c>
      <c r="G333">
        <f>IF(Tabela2[[#This Row],[Dzień]]=7, Tabela2[[#This Row],[Ilość rowerów]]*$Q$6 + Tabela2[[#This Row],[Czy dokupuje]]*800, Tabela2[[#This Row],[Czy dokupuje]]*800)</f>
        <v>0</v>
      </c>
      <c r="H333">
        <f>SUM($F$2:F333) -SUM($G$2:G333)</f>
        <v>22375</v>
      </c>
      <c r="I333">
        <f>SUM($F$2:F333)</f>
        <v>52500</v>
      </c>
      <c r="J333">
        <f>SUM($G$2:G333)</f>
        <v>30125</v>
      </c>
      <c r="K333">
        <f>IF(MONTH(Tabela2[[#This Row],[Data]]) &lt;&gt; MONTH(A334), 1,0)</f>
        <v>0</v>
      </c>
      <c r="L333" t="str">
        <f>IF(Tabela2[[#This Row],[Czy ostatni dzień]]=1, SUM($F$2:F333) - SUM($G$2:G333) - SUM($L$2:L332), "")</f>
        <v/>
      </c>
      <c r="M333">
        <f>IF(AND(Tabela2[[#This Row],[Czy ostatni dzień]]=1, H332 &gt;= 2400), 3, 0)</f>
        <v>0</v>
      </c>
    </row>
    <row r="334" spans="1:13" x14ac:dyDescent="0.25">
      <c r="A334" s="2">
        <v>45259</v>
      </c>
      <c r="B334" t="s">
        <v>7</v>
      </c>
      <c r="C334">
        <f>WEEKDAY(Tabela2[[#This Row],[Data]],2)</f>
        <v>3</v>
      </c>
      <c r="D334">
        <f t="shared" si="5"/>
        <v>25</v>
      </c>
      <c r="E33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34">
        <f>Tabela2[[#This Row],[Ilośc wypożyczonych]]*$Q$5</f>
        <v>300</v>
      </c>
      <c r="G334">
        <f>IF(Tabela2[[#This Row],[Dzień]]=7, Tabela2[[#This Row],[Ilość rowerów]]*$Q$6 + Tabela2[[#This Row],[Czy dokupuje]]*800, Tabela2[[#This Row],[Czy dokupuje]]*800)</f>
        <v>0</v>
      </c>
      <c r="H334">
        <f>SUM($F$2:F334) -SUM($G$2:G334)</f>
        <v>22675</v>
      </c>
      <c r="I334">
        <f>SUM($F$2:F334)</f>
        <v>52800</v>
      </c>
      <c r="J334">
        <f>SUM($G$2:G334)</f>
        <v>30125</v>
      </c>
      <c r="K334">
        <f>IF(MONTH(Tabela2[[#This Row],[Data]]) &lt;&gt; MONTH(A335), 1,0)</f>
        <v>0</v>
      </c>
      <c r="L334" t="str">
        <f>IF(Tabela2[[#This Row],[Czy ostatni dzień]]=1, SUM($F$2:F334) - SUM($G$2:G334) - SUM($L$2:L333), "")</f>
        <v/>
      </c>
      <c r="M334">
        <f>IF(AND(Tabela2[[#This Row],[Czy ostatni dzień]]=1, H333 &gt;= 2400), 3, 0)</f>
        <v>0</v>
      </c>
    </row>
    <row r="335" spans="1:13" x14ac:dyDescent="0.25">
      <c r="A335" s="2">
        <v>45260</v>
      </c>
      <c r="B335" t="s">
        <v>7</v>
      </c>
      <c r="C335">
        <f>WEEKDAY(Tabela2[[#This Row],[Data]],2)</f>
        <v>4</v>
      </c>
      <c r="D335">
        <f t="shared" si="5"/>
        <v>25</v>
      </c>
      <c r="E33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10</v>
      </c>
      <c r="F335">
        <f>Tabela2[[#This Row],[Ilośc wypożyczonych]]*$Q$5</f>
        <v>300</v>
      </c>
      <c r="G335">
        <f>IF(Tabela2[[#This Row],[Dzień]]=7, Tabela2[[#This Row],[Ilość rowerów]]*$Q$6 + Tabela2[[#This Row],[Czy dokupuje]]*800, Tabela2[[#This Row],[Czy dokupuje]]*800)</f>
        <v>2400</v>
      </c>
      <c r="H335">
        <f>SUM($F$2:F335) -SUM($G$2:G335)</f>
        <v>20575</v>
      </c>
      <c r="I335">
        <f>SUM($F$2:F335)</f>
        <v>53100</v>
      </c>
      <c r="J335">
        <f>SUM($G$2:G335)</f>
        <v>32525</v>
      </c>
      <c r="K335">
        <f>IF(MONTH(Tabela2[[#This Row],[Data]]) &lt;&gt; MONTH(A336), 1,0)</f>
        <v>1</v>
      </c>
      <c r="L335">
        <f>IF(Tabela2[[#This Row],[Czy ostatni dzień]]=1, SUM($F$2:F335) - SUM($G$2:G335) - SUM($L$2:L334), "")</f>
        <v>2700</v>
      </c>
      <c r="M335">
        <f>IF(AND(Tabela2[[#This Row],[Czy ostatni dzień]]=1, H334 &gt;= 2400), 3, 0)</f>
        <v>3</v>
      </c>
    </row>
    <row r="336" spans="1:13" x14ac:dyDescent="0.25">
      <c r="A336" s="2">
        <v>45261</v>
      </c>
      <c r="B336" t="s">
        <v>7</v>
      </c>
      <c r="C336">
        <f>WEEKDAY(Tabela2[[#This Row],[Data]],2)</f>
        <v>5</v>
      </c>
      <c r="D336">
        <f t="shared" si="5"/>
        <v>28</v>
      </c>
      <c r="E33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36">
        <f>Tabela2[[#This Row],[Ilośc wypożyczonych]]*$Q$5</f>
        <v>330</v>
      </c>
      <c r="G336">
        <f>IF(Tabela2[[#This Row],[Dzień]]=7, Tabela2[[#This Row],[Ilość rowerów]]*$Q$6 + Tabela2[[#This Row],[Czy dokupuje]]*800, Tabela2[[#This Row],[Czy dokupuje]]*800)</f>
        <v>0</v>
      </c>
      <c r="H336">
        <f>SUM($F$2:F336) -SUM($G$2:G336)</f>
        <v>20905</v>
      </c>
      <c r="I336">
        <f>SUM($F$2:F336)</f>
        <v>53430</v>
      </c>
      <c r="J336">
        <f>SUM($G$2:G336)</f>
        <v>32525</v>
      </c>
      <c r="K336">
        <f>IF(MONTH(Tabela2[[#This Row],[Data]]) &lt;&gt; MONTH(A337), 1,0)</f>
        <v>0</v>
      </c>
      <c r="L336" t="str">
        <f>IF(Tabela2[[#This Row],[Czy ostatni dzień]]=1, SUM($F$2:F336) - SUM($G$2:G336) - SUM($L$2:L335), "")</f>
        <v/>
      </c>
      <c r="M336">
        <f>IF(AND(Tabela2[[#This Row],[Czy ostatni dzień]]=1, H335 &gt;= 2400), 3, 0)</f>
        <v>0</v>
      </c>
    </row>
    <row r="337" spans="1:13" x14ac:dyDescent="0.25">
      <c r="A337" s="2">
        <v>45262</v>
      </c>
      <c r="B337" t="s">
        <v>7</v>
      </c>
      <c r="C337">
        <f>WEEKDAY(Tabela2[[#This Row],[Data]],2)</f>
        <v>6</v>
      </c>
      <c r="D337">
        <f t="shared" si="5"/>
        <v>28</v>
      </c>
      <c r="E33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37">
        <f>Tabela2[[#This Row],[Ilośc wypożyczonych]]*$Q$5</f>
        <v>0</v>
      </c>
      <c r="G337">
        <f>IF(Tabela2[[#This Row],[Dzień]]=7, Tabela2[[#This Row],[Ilość rowerów]]*$Q$6 + Tabela2[[#This Row],[Czy dokupuje]]*800, Tabela2[[#This Row],[Czy dokupuje]]*800)</f>
        <v>0</v>
      </c>
      <c r="H337">
        <f>SUM($F$2:F337) -SUM($G$2:G337)</f>
        <v>20905</v>
      </c>
      <c r="I337">
        <f>SUM($F$2:F337)</f>
        <v>53430</v>
      </c>
      <c r="J337">
        <f>SUM($G$2:G337)</f>
        <v>32525</v>
      </c>
      <c r="K337">
        <f>IF(MONTH(Tabela2[[#This Row],[Data]]) &lt;&gt; MONTH(A338), 1,0)</f>
        <v>0</v>
      </c>
      <c r="L337" t="str">
        <f>IF(Tabela2[[#This Row],[Czy ostatni dzień]]=1, SUM($F$2:F337) - SUM($G$2:G337) - SUM($L$2:L336), "")</f>
        <v/>
      </c>
      <c r="M337">
        <f>IF(AND(Tabela2[[#This Row],[Czy ostatni dzień]]=1, H336 &gt;= 2400), 3, 0)</f>
        <v>0</v>
      </c>
    </row>
    <row r="338" spans="1:13" x14ac:dyDescent="0.25">
      <c r="A338" s="2">
        <v>45263</v>
      </c>
      <c r="B338" t="s">
        <v>7</v>
      </c>
      <c r="C338">
        <f>WEEKDAY(Tabela2[[#This Row],[Data]],2)</f>
        <v>7</v>
      </c>
      <c r="D338">
        <f t="shared" si="5"/>
        <v>28</v>
      </c>
      <c r="E33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38">
        <f>Tabela2[[#This Row],[Ilośc wypożyczonych]]*$Q$5</f>
        <v>0</v>
      </c>
      <c r="G338">
        <f>IF(Tabela2[[#This Row],[Dzień]]=7, Tabela2[[#This Row],[Ilość rowerów]]*$Q$6 + Tabela2[[#This Row],[Czy dokupuje]]*800, Tabela2[[#This Row],[Czy dokupuje]]*800)</f>
        <v>420</v>
      </c>
      <c r="H338">
        <f>SUM($F$2:F338) -SUM($G$2:G338)</f>
        <v>20485</v>
      </c>
      <c r="I338">
        <f>SUM($F$2:F338)</f>
        <v>53430</v>
      </c>
      <c r="J338">
        <f>SUM($G$2:G338)</f>
        <v>32945</v>
      </c>
      <c r="K338">
        <f>IF(MONTH(Tabela2[[#This Row],[Data]]) &lt;&gt; MONTH(A339), 1,0)</f>
        <v>0</v>
      </c>
      <c r="L338" t="str">
        <f>IF(Tabela2[[#This Row],[Czy ostatni dzień]]=1, SUM($F$2:F338) - SUM($G$2:G338) - SUM($L$2:L337), "")</f>
        <v/>
      </c>
      <c r="M338">
        <f>IF(AND(Tabela2[[#This Row],[Czy ostatni dzień]]=1, H337 &gt;= 2400), 3, 0)</f>
        <v>0</v>
      </c>
    </row>
    <row r="339" spans="1:13" x14ac:dyDescent="0.25">
      <c r="A339" s="2">
        <v>45264</v>
      </c>
      <c r="B339" t="s">
        <v>7</v>
      </c>
      <c r="C339">
        <f>WEEKDAY(Tabela2[[#This Row],[Data]],2)</f>
        <v>1</v>
      </c>
      <c r="D339">
        <f t="shared" si="5"/>
        <v>28</v>
      </c>
      <c r="E33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39">
        <f>Tabela2[[#This Row],[Ilośc wypożyczonych]]*$Q$5</f>
        <v>330</v>
      </c>
      <c r="G339">
        <f>IF(Tabela2[[#This Row],[Dzień]]=7, Tabela2[[#This Row],[Ilość rowerów]]*$Q$6 + Tabela2[[#This Row],[Czy dokupuje]]*800, Tabela2[[#This Row],[Czy dokupuje]]*800)</f>
        <v>0</v>
      </c>
      <c r="H339">
        <f>SUM($F$2:F339) -SUM($G$2:G339)</f>
        <v>20815</v>
      </c>
      <c r="I339">
        <f>SUM($F$2:F339)</f>
        <v>53760</v>
      </c>
      <c r="J339">
        <f>SUM($G$2:G339)</f>
        <v>32945</v>
      </c>
      <c r="K339">
        <f>IF(MONTH(Tabela2[[#This Row],[Data]]) &lt;&gt; MONTH(A340), 1,0)</f>
        <v>0</v>
      </c>
      <c r="L339" t="str">
        <f>IF(Tabela2[[#This Row],[Czy ostatni dzień]]=1, SUM($F$2:F339) - SUM($G$2:G339) - SUM($L$2:L338), "")</f>
        <v/>
      </c>
      <c r="M339">
        <f>IF(AND(Tabela2[[#This Row],[Czy ostatni dzień]]=1, H338 &gt;= 2400), 3, 0)</f>
        <v>0</v>
      </c>
    </row>
    <row r="340" spans="1:13" x14ac:dyDescent="0.25">
      <c r="A340" s="2">
        <v>45265</v>
      </c>
      <c r="B340" t="s">
        <v>7</v>
      </c>
      <c r="C340">
        <f>WEEKDAY(Tabela2[[#This Row],[Data]],2)</f>
        <v>2</v>
      </c>
      <c r="D340">
        <f t="shared" si="5"/>
        <v>28</v>
      </c>
      <c r="E34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40">
        <f>Tabela2[[#This Row],[Ilośc wypożyczonych]]*$Q$5</f>
        <v>330</v>
      </c>
      <c r="G340">
        <f>IF(Tabela2[[#This Row],[Dzień]]=7, Tabela2[[#This Row],[Ilość rowerów]]*$Q$6 + Tabela2[[#This Row],[Czy dokupuje]]*800, Tabela2[[#This Row],[Czy dokupuje]]*800)</f>
        <v>0</v>
      </c>
      <c r="H340">
        <f>SUM($F$2:F340) -SUM($G$2:G340)</f>
        <v>21145</v>
      </c>
      <c r="I340">
        <f>SUM($F$2:F340)</f>
        <v>54090</v>
      </c>
      <c r="J340">
        <f>SUM($G$2:G340)</f>
        <v>32945</v>
      </c>
      <c r="K340">
        <f>IF(MONTH(Tabela2[[#This Row],[Data]]) &lt;&gt; MONTH(A341), 1,0)</f>
        <v>0</v>
      </c>
      <c r="L340" t="str">
        <f>IF(Tabela2[[#This Row],[Czy ostatni dzień]]=1, SUM($F$2:F340) - SUM($G$2:G340) - SUM($L$2:L339), "")</f>
        <v/>
      </c>
      <c r="M340">
        <f>IF(AND(Tabela2[[#This Row],[Czy ostatni dzień]]=1, H339 &gt;= 2400), 3, 0)</f>
        <v>0</v>
      </c>
    </row>
    <row r="341" spans="1:13" x14ac:dyDescent="0.25">
      <c r="A341" s="2">
        <v>45266</v>
      </c>
      <c r="B341" t="s">
        <v>7</v>
      </c>
      <c r="C341">
        <f>WEEKDAY(Tabela2[[#This Row],[Data]],2)</f>
        <v>3</v>
      </c>
      <c r="D341">
        <f t="shared" si="5"/>
        <v>28</v>
      </c>
      <c r="E34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41">
        <f>Tabela2[[#This Row],[Ilośc wypożyczonych]]*$Q$5</f>
        <v>330</v>
      </c>
      <c r="G341">
        <f>IF(Tabela2[[#This Row],[Dzień]]=7, Tabela2[[#This Row],[Ilość rowerów]]*$Q$6 + Tabela2[[#This Row],[Czy dokupuje]]*800, Tabela2[[#This Row],[Czy dokupuje]]*800)</f>
        <v>0</v>
      </c>
      <c r="H341">
        <f>SUM($F$2:F341) -SUM($G$2:G341)</f>
        <v>21475</v>
      </c>
      <c r="I341">
        <f>SUM($F$2:F341)</f>
        <v>54420</v>
      </c>
      <c r="J341">
        <f>SUM($G$2:G341)</f>
        <v>32945</v>
      </c>
      <c r="K341">
        <f>IF(MONTH(Tabela2[[#This Row],[Data]]) &lt;&gt; MONTH(A342), 1,0)</f>
        <v>0</v>
      </c>
      <c r="L341" t="str">
        <f>IF(Tabela2[[#This Row],[Czy ostatni dzień]]=1, SUM($F$2:F341) - SUM($G$2:G341) - SUM($L$2:L340), "")</f>
        <v/>
      </c>
      <c r="M341">
        <f>IF(AND(Tabela2[[#This Row],[Czy ostatni dzień]]=1, H340 &gt;= 2400), 3, 0)</f>
        <v>0</v>
      </c>
    </row>
    <row r="342" spans="1:13" x14ac:dyDescent="0.25">
      <c r="A342" s="2">
        <v>45267</v>
      </c>
      <c r="B342" t="s">
        <v>7</v>
      </c>
      <c r="C342">
        <f>WEEKDAY(Tabela2[[#This Row],[Data]],2)</f>
        <v>4</v>
      </c>
      <c r="D342">
        <f t="shared" si="5"/>
        <v>28</v>
      </c>
      <c r="E34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42">
        <f>Tabela2[[#This Row],[Ilośc wypożyczonych]]*$Q$5</f>
        <v>330</v>
      </c>
      <c r="G342">
        <f>IF(Tabela2[[#This Row],[Dzień]]=7, Tabela2[[#This Row],[Ilość rowerów]]*$Q$6 + Tabela2[[#This Row],[Czy dokupuje]]*800, Tabela2[[#This Row],[Czy dokupuje]]*800)</f>
        <v>0</v>
      </c>
      <c r="H342">
        <f>SUM($F$2:F342) -SUM($G$2:G342)</f>
        <v>21805</v>
      </c>
      <c r="I342">
        <f>SUM($F$2:F342)</f>
        <v>54750</v>
      </c>
      <c r="J342">
        <f>SUM($G$2:G342)</f>
        <v>32945</v>
      </c>
      <c r="K342">
        <f>IF(MONTH(Tabela2[[#This Row],[Data]]) &lt;&gt; MONTH(A343), 1,0)</f>
        <v>0</v>
      </c>
      <c r="L342" t="str">
        <f>IF(Tabela2[[#This Row],[Czy ostatni dzień]]=1, SUM($F$2:F342) - SUM($G$2:G342) - SUM($L$2:L341), "")</f>
        <v/>
      </c>
      <c r="M342">
        <f>IF(AND(Tabela2[[#This Row],[Czy ostatni dzień]]=1, H341 &gt;= 2400), 3, 0)</f>
        <v>0</v>
      </c>
    </row>
    <row r="343" spans="1:13" x14ac:dyDescent="0.25">
      <c r="A343" s="2">
        <v>45268</v>
      </c>
      <c r="B343" t="s">
        <v>7</v>
      </c>
      <c r="C343">
        <f>WEEKDAY(Tabela2[[#This Row],[Data]],2)</f>
        <v>5</v>
      </c>
      <c r="D343">
        <f t="shared" si="5"/>
        <v>28</v>
      </c>
      <c r="E34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43">
        <f>Tabela2[[#This Row],[Ilośc wypożyczonych]]*$Q$5</f>
        <v>330</v>
      </c>
      <c r="G343">
        <f>IF(Tabela2[[#This Row],[Dzień]]=7, Tabela2[[#This Row],[Ilość rowerów]]*$Q$6 + Tabela2[[#This Row],[Czy dokupuje]]*800, Tabela2[[#This Row],[Czy dokupuje]]*800)</f>
        <v>0</v>
      </c>
      <c r="H343">
        <f>SUM($F$2:F343) -SUM($G$2:G343)</f>
        <v>22135</v>
      </c>
      <c r="I343">
        <f>SUM($F$2:F343)</f>
        <v>55080</v>
      </c>
      <c r="J343">
        <f>SUM($G$2:G343)</f>
        <v>32945</v>
      </c>
      <c r="K343">
        <f>IF(MONTH(Tabela2[[#This Row],[Data]]) &lt;&gt; MONTH(A344), 1,0)</f>
        <v>0</v>
      </c>
      <c r="L343" t="str">
        <f>IF(Tabela2[[#This Row],[Czy ostatni dzień]]=1, SUM($F$2:F343) - SUM($G$2:G343) - SUM($L$2:L342), "")</f>
        <v/>
      </c>
      <c r="M343">
        <f>IF(AND(Tabela2[[#This Row],[Czy ostatni dzień]]=1, H342 &gt;= 2400), 3, 0)</f>
        <v>0</v>
      </c>
    </row>
    <row r="344" spans="1:13" x14ac:dyDescent="0.25">
      <c r="A344" s="2">
        <v>45269</v>
      </c>
      <c r="B344" t="s">
        <v>7</v>
      </c>
      <c r="C344">
        <f>WEEKDAY(Tabela2[[#This Row],[Data]],2)</f>
        <v>6</v>
      </c>
      <c r="D344">
        <f t="shared" si="5"/>
        <v>28</v>
      </c>
      <c r="E34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44">
        <f>Tabela2[[#This Row],[Ilośc wypożyczonych]]*$Q$5</f>
        <v>0</v>
      </c>
      <c r="G344">
        <f>IF(Tabela2[[#This Row],[Dzień]]=7, Tabela2[[#This Row],[Ilość rowerów]]*$Q$6 + Tabela2[[#This Row],[Czy dokupuje]]*800, Tabela2[[#This Row],[Czy dokupuje]]*800)</f>
        <v>0</v>
      </c>
      <c r="H344">
        <f>SUM($F$2:F344) -SUM($G$2:G344)</f>
        <v>22135</v>
      </c>
      <c r="I344">
        <f>SUM($F$2:F344)</f>
        <v>55080</v>
      </c>
      <c r="J344">
        <f>SUM($G$2:G344)</f>
        <v>32945</v>
      </c>
      <c r="K344">
        <f>IF(MONTH(Tabela2[[#This Row],[Data]]) &lt;&gt; MONTH(A345), 1,0)</f>
        <v>0</v>
      </c>
      <c r="L344" t="str">
        <f>IF(Tabela2[[#This Row],[Czy ostatni dzień]]=1, SUM($F$2:F344) - SUM($G$2:G344) - SUM($L$2:L343), "")</f>
        <v/>
      </c>
      <c r="M344">
        <f>IF(AND(Tabela2[[#This Row],[Czy ostatni dzień]]=1, H343 &gt;= 2400), 3, 0)</f>
        <v>0</v>
      </c>
    </row>
    <row r="345" spans="1:13" x14ac:dyDescent="0.25">
      <c r="A345" s="2">
        <v>45270</v>
      </c>
      <c r="B345" t="s">
        <v>7</v>
      </c>
      <c r="C345">
        <f>WEEKDAY(Tabela2[[#This Row],[Data]],2)</f>
        <v>7</v>
      </c>
      <c r="D345">
        <f t="shared" si="5"/>
        <v>28</v>
      </c>
      <c r="E34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45">
        <f>Tabela2[[#This Row],[Ilośc wypożyczonych]]*$Q$5</f>
        <v>0</v>
      </c>
      <c r="G345">
        <f>IF(Tabela2[[#This Row],[Dzień]]=7, Tabela2[[#This Row],[Ilość rowerów]]*$Q$6 + Tabela2[[#This Row],[Czy dokupuje]]*800, Tabela2[[#This Row],[Czy dokupuje]]*800)</f>
        <v>420</v>
      </c>
      <c r="H345">
        <f>SUM($F$2:F345) -SUM($G$2:G345)</f>
        <v>21715</v>
      </c>
      <c r="I345">
        <f>SUM($F$2:F345)</f>
        <v>55080</v>
      </c>
      <c r="J345">
        <f>SUM($G$2:G345)</f>
        <v>33365</v>
      </c>
      <c r="K345">
        <f>IF(MONTH(Tabela2[[#This Row],[Data]]) &lt;&gt; MONTH(A346), 1,0)</f>
        <v>0</v>
      </c>
      <c r="L345" t="str">
        <f>IF(Tabela2[[#This Row],[Czy ostatni dzień]]=1, SUM($F$2:F345) - SUM($G$2:G345) - SUM($L$2:L344), "")</f>
        <v/>
      </c>
      <c r="M345">
        <f>IF(AND(Tabela2[[#This Row],[Czy ostatni dzień]]=1, H344 &gt;= 2400), 3, 0)</f>
        <v>0</v>
      </c>
    </row>
    <row r="346" spans="1:13" x14ac:dyDescent="0.25">
      <c r="A346" s="2">
        <v>45271</v>
      </c>
      <c r="B346" t="s">
        <v>7</v>
      </c>
      <c r="C346">
        <f>WEEKDAY(Tabela2[[#This Row],[Data]],2)</f>
        <v>1</v>
      </c>
      <c r="D346">
        <f t="shared" si="5"/>
        <v>28</v>
      </c>
      <c r="E34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46">
        <f>Tabela2[[#This Row],[Ilośc wypożyczonych]]*$Q$5</f>
        <v>330</v>
      </c>
      <c r="G346">
        <f>IF(Tabela2[[#This Row],[Dzień]]=7, Tabela2[[#This Row],[Ilość rowerów]]*$Q$6 + Tabela2[[#This Row],[Czy dokupuje]]*800, Tabela2[[#This Row],[Czy dokupuje]]*800)</f>
        <v>0</v>
      </c>
      <c r="H346">
        <f>SUM($F$2:F346) -SUM($G$2:G346)</f>
        <v>22045</v>
      </c>
      <c r="I346">
        <f>SUM($F$2:F346)</f>
        <v>55410</v>
      </c>
      <c r="J346">
        <f>SUM($G$2:G346)</f>
        <v>33365</v>
      </c>
      <c r="K346">
        <f>IF(MONTH(Tabela2[[#This Row],[Data]]) &lt;&gt; MONTH(A347), 1,0)</f>
        <v>0</v>
      </c>
      <c r="L346" t="str">
        <f>IF(Tabela2[[#This Row],[Czy ostatni dzień]]=1, SUM($F$2:F346) - SUM($G$2:G346) - SUM($L$2:L345), "")</f>
        <v/>
      </c>
      <c r="M346">
        <f>IF(AND(Tabela2[[#This Row],[Czy ostatni dzień]]=1, H345 &gt;= 2400), 3, 0)</f>
        <v>0</v>
      </c>
    </row>
    <row r="347" spans="1:13" x14ac:dyDescent="0.25">
      <c r="A347" s="2">
        <v>45272</v>
      </c>
      <c r="B347" t="s">
        <v>7</v>
      </c>
      <c r="C347">
        <f>WEEKDAY(Tabela2[[#This Row],[Data]],2)</f>
        <v>2</v>
      </c>
      <c r="D347">
        <f t="shared" si="5"/>
        <v>28</v>
      </c>
      <c r="E34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47">
        <f>Tabela2[[#This Row],[Ilośc wypożyczonych]]*$Q$5</f>
        <v>330</v>
      </c>
      <c r="G347">
        <f>IF(Tabela2[[#This Row],[Dzień]]=7, Tabela2[[#This Row],[Ilość rowerów]]*$Q$6 + Tabela2[[#This Row],[Czy dokupuje]]*800, Tabela2[[#This Row],[Czy dokupuje]]*800)</f>
        <v>0</v>
      </c>
      <c r="H347">
        <f>SUM($F$2:F347) -SUM($G$2:G347)</f>
        <v>22375</v>
      </c>
      <c r="I347">
        <f>SUM($F$2:F347)</f>
        <v>55740</v>
      </c>
      <c r="J347">
        <f>SUM($G$2:G347)</f>
        <v>33365</v>
      </c>
      <c r="K347">
        <f>IF(MONTH(Tabela2[[#This Row],[Data]]) &lt;&gt; MONTH(A348), 1,0)</f>
        <v>0</v>
      </c>
      <c r="L347" t="str">
        <f>IF(Tabela2[[#This Row],[Czy ostatni dzień]]=1, SUM($F$2:F347) - SUM($G$2:G347) - SUM($L$2:L346), "")</f>
        <v/>
      </c>
      <c r="M347">
        <f>IF(AND(Tabela2[[#This Row],[Czy ostatni dzień]]=1, H346 &gt;= 2400), 3, 0)</f>
        <v>0</v>
      </c>
    </row>
    <row r="348" spans="1:13" x14ac:dyDescent="0.25">
      <c r="A348" s="2">
        <v>45273</v>
      </c>
      <c r="B348" t="s">
        <v>7</v>
      </c>
      <c r="C348">
        <f>WEEKDAY(Tabela2[[#This Row],[Data]],2)</f>
        <v>3</v>
      </c>
      <c r="D348">
        <f t="shared" si="5"/>
        <v>28</v>
      </c>
      <c r="E34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48">
        <f>Tabela2[[#This Row],[Ilośc wypożyczonych]]*$Q$5</f>
        <v>330</v>
      </c>
      <c r="G348">
        <f>IF(Tabela2[[#This Row],[Dzień]]=7, Tabela2[[#This Row],[Ilość rowerów]]*$Q$6 + Tabela2[[#This Row],[Czy dokupuje]]*800, Tabela2[[#This Row],[Czy dokupuje]]*800)</f>
        <v>0</v>
      </c>
      <c r="H348">
        <f>SUM($F$2:F348) -SUM($G$2:G348)</f>
        <v>22705</v>
      </c>
      <c r="I348">
        <f>SUM($F$2:F348)</f>
        <v>56070</v>
      </c>
      <c r="J348">
        <f>SUM($G$2:G348)</f>
        <v>33365</v>
      </c>
      <c r="K348">
        <f>IF(MONTH(Tabela2[[#This Row],[Data]]) &lt;&gt; MONTH(A349), 1,0)</f>
        <v>0</v>
      </c>
      <c r="L348" t="str">
        <f>IF(Tabela2[[#This Row],[Czy ostatni dzień]]=1, SUM($F$2:F348) - SUM($G$2:G348) - SUM($L$2:L347), "")</f>
        <v/>
      </c>
      <c r="M348">
        <f>IF(AND(Tabela2[[#This Row],[Czy ostatni dzień]]=1, H347 &gt;= 2400), 3, 0)</f>
        <v>0</v>
      </c>
    </row>
    <row r="349" spans="1:13" x14ac:dyDescent="0.25">
      <c r="A349" s="2">
        <v>45274</v>
      </c>
      <c r="B349" t="s">
        <v>7</v>
      </c>
      <c r="C349">
        <f>WEEKDAY(Tabela2[[#This Row],[Data]],2)</f>
        <v>4</v>
      </c>
      <c r="D349">
        <f t="shared" si="5"/>
        <v>28</v>
      </c>
      <c r="E34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49">
        <f>Tabela2[[#This Row],[Ilośc wypożyczonych]]*$Q$5</f>
        <v>330</v>
      </c>
      <c r="G349">
        <f>IF(Tabela2[[#This Row],[Dzień]]=7, Tabela2[[#This Row],[Ilość rowerów]]*$Q$6 + Tabela2[[#This Row],[Czy dokupuje]]*800, Tabela2[[#This Row],[Czy dokupuje]]*800)</f>
        <v>0</v>
      </c>
      <c r="H349">
        <f>SUM($F$2:F349) -SUM($G$2:G349)</f>
        <v>23035</v>
      </c>
      <c r="I349">
        <f>SUM($F$2:F349)</f>
        <v>56400</v>
      </c>
      <c r="J349">
        <f>SUM($G$2:G349)</f>
        <v>33365</v>
      </c>
      <c r="K349">
        <f>IF(MONTH(Tabela2[[#This Row],[Data]]) &lt;&gt; MONTH(A350), 1,0)</f>
        <v>0</v>
      </c>
      <c r="L349" t="str">
        <f>IF(Tabela2[[#This Row],[Czy ostatni dzień]]=1, SUM($F$2:F349) - SUM($G$2:G349) - SUM($L$2:L348), "")</f>
        <v/>
      </c>
      <c r="M349">
        <f>IF(AND(Tabela2[[#This Row],[Czy ostatni dzień]]=1, H348 &gt;= 2400), 3, 0)</f>
        <v>0</v>
      </c>
    </row>
    <row r="350" spans="1:13" x14ac:dyDescent="0.25">
      <c r="A350" s="2">
        <v>45275</v>
      </c>
      <c r="B350" t="s">
        <v>7</v>
      </c>
      <c r="C350">
        <f>WEEKDAY(Tabela2[[#This Row],[Data]],2)</f>
        <v>5</v>
      </c>
      <c r="D350">
        <f t="shared" si="5"/>
        <v>28</v>
      </c>
      <c r="E35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50">
        <f>Tabela2[[#This Row],[Ilośc wypożyczonych]]*$Q$5</f>
        <v>330</v>
      </c>
      <c r="G350">
        <f>IF(Tabela2[[#This Row],[Dzień]]=7, Tabela2[[#This Row],[Ilość rowerów]]*$Q$6 + Tabela2[[#This Row],[Czy dokupuje]]*800, Tabela2[[#This Row],[Czy dokupuje]]*800)</f>
        <v>0</v>
      </c>
      <c r="H350">
        <f>SUM($F$2:F350) -SUM($G$2:G350)</f>
        <v>23365</v>
      </c>
      <c r="I350">
        <f>SUM($F$2:F350)</f>
        <v>56730</v>
      </c>
      <c r="J350">
        <f>SUM($G$2:G350)</f>
        <v>33365</v>
      </c>
      <c r="K350">
        <f>IF(MONTH(Tabela2[[#This Row],[Data]]) &lt;&gt; MONTH(A351), 1,0)</f>
        <v>0</v>
      </c>
      <c r="L350" t="str">
        <f>IF(Tabela2[[#This Row],[Czy ostatni dzień]]=1, SUM($F$2:F350) - SUM($G$2:G350) - SUM($L$2:L349), "")</f>
        <v/>
      </c>
      <c r="M350">
        <f>IF(AND(Tabela2[[#This Row],[Czy ostatni dzień]]=1, H349 &gt;= 2400), 3, 0)</f>
        <v>0</v>
      </c>
    </row>
    <row r="351" spans="1:13" x14ac:dyDescent="0.25">
      <c r="A351" s="2">
        <v>45276</v>
      </c>
      <c r="B351" t="s">
        <v>7</v>
      </c>
      <c r="C351">
        <f>WEEKDAY(Tabela2[[#This Row],[Data]],2)</f>
        <v>6</v>
      </c>
      <c r="D351">
        <f t="shared" si="5"/>
        <v>28</v>
      </c>
      <c r="E35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51">
        <f>Tabela2[[#This Row],[Ilośc wypożyczonych]]*$Q$5</f>
        <v>0</v>
      </c>
      <c r="G351">
        <f>IF(Tabela2[[#This Row],[Dzień]]=7, Tabela2[[#This Row],[Ilość rowerów]]*$Q$6 + Tabela2[[#This Row],[Czy dokupuje]]*800, Tabela2[[#This Row],[Czy dokupuje]]*800)</f>
        <v>0</v>
      </c>
      <c r="H351">
        <f>SUM($F$2:F351) -SUM($G$2:G351)</f>
        <v>23365</v>
      </c>
      <c r="I351">
        <f>SUM($F$2:F351)</f>
        <v>56730</v>
      </c>
      <c r="J351">
        <f>SUM($G$2:G351)</f>
        <v>33365</v>
      </c>
      <c r="K351">
        <f>IF(MONTH(Tabela2[[#This Row],[Data]]) &lt;&gt; MONTH(A352), 1,0)</f>
        <v>0</v>
      </c>
      <c r="L351" t="str">
        <f>IF(Tabela2[[#This Row],[Czy ostatni dzień]]=1, SUM($F$2:F351) - SUM($G$2:G351) - SUM($L$2:L350), "")</f>
        <v/>
      </c>
      <c r="M351">
        <f>IF(AND(Tabela2[[#This Row],[Czy ostatni dzień]]=1, H350 &gt;= 2400), 3, 0)</f>
        <v>0</v>
      </c>
    </row>
    <row r="352" spans="1:13" x14ac:dyDescent="0.25">
      <c r="A352" s="2">
        <v>45277</v>
      </c>
      <c r="B352" t="s">
        <v>7</v>
      </c>
      <c r="C352">
        <f>WEEKDAY(Tabela2[[#This Row],[Data]],2)</f>
        <v>7</v>
      </c>
      <c r="D352">
        <f t="shared" si="5"/>
        <v>28</v>
      </c>
      <c r="E35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52">
        <f>Tabela2[[#This Row],[Ilośc wypożyczonych]]*$Q$5</f>
        <v>0</v>
      </c>
      <c r="G352">
        <f>IF(Tabela2[[#This Row],[Dzień]]=7, Tabela2[[#This Row],[Ilość rowerów]]*$Q$6 + Tabela2[[#This Row],[Czy dokupuje]]*800, Tabela2[[#This Row],[Czy dokupuje]]*800)</f>
        <v>420</v>
      </c>
      <c r="H352">
        <f>SUM($F$2:F352) -SUM($G$2:G352)</f>
        <v>22945</v>
      </c>
      <c r="I352">
        <f>SUM($F$2:F352)</f>
        <v>56730</v>
      </c>
      <c r="J352">
        <f>SUM($G$2:G352)</f>
        <v>33785</v>
      </c>
      <c r="K352">
        <f>IF(MONTH(Tabela2[[#This Row],[Data]]) &lt;&gt; MONTH(A353), 1,0)</f>
        <v>0</v>
      </c>
      <c r="L352" t="str">
        <f>IF(Tabela2[[#This Row],[Czy ostatni dzień]]=1, SUM($F$2:F352) - SUM($G$2:G352) - SUM($L$2:L351), "")</f>
        <v/>
      </c>
      <c r="M352">
        <f>IF(AND(Tabela2[[#This Row],[Czy ostatni dzień]]=1, H351 &gt;= 2400), 3, 0)</f>
        <v>0</v>
      </c>
    </row>
    <row r="353" spans="1:13" x14ac:dyDescent="0.25">
      <c r="A353" s="2">
        <v>45278</v>
      </c>
      <c r="B353" t="s">
        <v>7</v>
      </c>
      <c r="C353">
        <f>WEEKDAY(Tabela2[[#This Row],[Data]],2)</f>
        <v>1</v>
      </c>
      <c r="D353">
        <f t="shared" si="5"/>
        <v>28</v>
      </c>
      <c r="E35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53">
        <f>Tabela2[[#This Row],[Ilośc wypożyczonych]]*$Q$5</f>
        <v>330</v>
      </c>
      <c r="G353">
        <f>IF(Tabela2[[#This Row],[Dzień]]=7, Tabela2[[#This Row],[Ilość rowerów]]*$Q$6 + Tabela2[[#This Row],[Czy dokupuje]]*800, Tabela2[[#This Row],[Czy dokupuje]]*800)</f>
        <v>0</v>
      </c>
      <c r="H353">
        <f>SUM($F$2:F353) -SUM($G$2:G353)</f>
        <v>23275</v>
      </c>
      <c r="I353">
        <f>SUM($F$2:F353)</f>
        <v>57060</v>
      </c>
      <c r="J353">
        <f>SUM($G$2:G353)</f>
        <v>33785</v>
      </c>
      <c r="K353">
        <f>IF(MONTH(Tabela2[[#This Row],[Data]]) &lt;&gt; MONTH(A354), 1,0)</f>
        <v>0</v>
      </c>
      <c r="L353" t="str">
        <f>IF(Tabela2[[#This Row],[Czy ostatni dzień]]=1, SUM($F$2:F353) - SUM($G$2:G353) - SUM($L$2:L352), "")</f>
        <v/>
      </c>
      <c r="M353">
        <f>IF(AND(Tabela2[[#This Row],[Czy ostatni dzień]]=1, H352 &gt;= 2400), 3, 0)</f>
        <v>0</v>
      </c>
    </row>
    <row r="354" spans="1:13" x14ac:dyDescent="0.25">
      <c r="A354" s="2">
        <v>45279</v>
      </c>
      <c r="B354" t="s">
        <v>7</v>
      </c>
      <c r="C354">
        <f>WEEKDAY(Tabela2[[#This Row],[Data]],2)</f>
        <v>2</v>
      </c>
      <c r="D354">
        <f t="shared" si="5"/>
        <v>28</v>
      </c>
      <c r="E35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54">
        <f>Tabela2[[#This Row],[Ilośc wypożyczonych]]*$Q$5</f>
        <v>330</v>
      </c>
      <c r="G354">
        <f>IF(Tabela2[[#This Row],[Dzień]]=7, Tabela2[[#This Row],[Ilość rowerów]]*$Q$6 + Tabela2[[#This Row],[Czy dokupuje]]*800, Tabela2[[#This Row],[Czy dokupuje]]*800)</f>
        <v>0</v>
      </c>
      <c r="H354">
        <f>SUM($F$2:F354) -SUM($G$2:G354)</f>
        <v>23605</v>
      </c>
      <c r="I354">
        <f>SUM($F$2:F354)</f>
        <v>57390</v>
      </c>
      <c r="J354">
        <f>SUM($G$2:G354)</f>
        <v>33785</v>
      </c>
      <c r="K354">
        <f>IF(MONTH(Tabela2[[#This Row],[Data]]) &lt;&gt; MONTH(A355), 1,0)</f>
        <v>0</v>
      </c>
      <c r="L354" t="str">
        <f>IF(Tabela2[[#This Row],[Czy ostatni dzień]]=1, SUM($F$2:F354) - SUM($G$2:G354) - SUM($L$2:L353), "")</f>
        <v/>
      </c>
      <c r="M354">
        <f>IF(AND(Tabela2[[#This Row],[Czy ostatni dzień]]=1, H353 &gt;= 2400), 3, 0)</f>
        <v>0</v>
      </c>
    </row>
    <row r="355" spans="1:13" x14ac:dyDescent="0.25">
      <c r="A355" s="2">
        <v>45280</v>
      </c>
      <c r="B355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"jesien", ""))))))))</f>
        <v>jesien</v>
      </c>
      <c r="C355">
        <f>WEEKDAY(Tabela2[[#This Row],[Data]],2)</f>
        <v>3</v>
      </c>
      <c r="D355">
        <f t="shared" si="5"/>
        <v>28</v>
      </c>
      <c r="E35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11</v>
      </c>
      <c r="F355">
        <f>Tabela2[[#This Row],[Ilośc wypożyczonych]]*$Q$5</f>
        <v>330</v>
      </c>
      <c r="G355">
        <f>IF(Tabela2[[#This Row],[Dzień]]=7, Tabela2[[#This Row],[Ilość rowerów]]*$Q$6 + Tabela2[[#This Row],[Czy dokupuje]]*800, Tabela2[[#This Row],[Czy dokupuje]]*800)</f>
        <v>0</v>
      </c>
      <c r="H355">
        <f>SUM($F$2:F355) -SUM($G$2:G355)</f>
        <v>23935</v>
      </c>
      <c r="I355">
        <f>SUM($F$2:F355)</f>
        <v>57720</v>
      </c>
      <c r="J355">
        <f>SUM($G$2:G355)</f>
        <v>33785</v>
      </c>
      <c r="K355">
        <f>IF(MONTH(Tabela2[[#This Row],[Data]]) &lt;&gt; MONTH(A356), 1,0)</f>
        <v>0</v>
      </c>
      <c r="L355" t="str">
        <f>IF(Tabela2[[#This Row],[Czy ostatni dzień]]=1, SUM($F$2:F355) - SUM($G$2:G355) - SUM($L$2:L354), "")</f>
        <v/>
      </c>
      <c r="M355">
        <f>IF(AND(Tabela2[[#This Row],[Czy ostatni dzień]]=1, H354 &gt;= 2400), 3, 0)</f>
        <v>0</v>
      </c>
    </row>
    <row r="356" spans="1:13" x14ac:dyDescent="0.25">
      <c r="A356" s="2">
        <v>45281</v>
      </c>
      <c r="B356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zima</v>
      </c>
      <c r="C356">
        <f>WEEKDAY(Tabela2[[#This Row],[Data]],2)</f>
        <v>4</v>
      </c>
      <c r="D356">
        <f t="shared" si="5"/>
        <v>28</v>
      </c>
      <c r="E35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356">
        <f>Tabela2[[#This Row],[Ilośc wypożyczonych]]*$Q$5</f>
        <v>150</v>
      </c>
      <c r="G356">
        <f>IF(Tabela2[[#This Row],[Dzień]]=7, Tabela2[[#This Row],[Ilość rowerów]]*$Q$6 + Tabela2[[#This Row],[Czy dokupuje]]*800, Tabela2[[#This Row],[Czy dokupuje]]*800)</f>
        <v>0</v>
      </c>
      <c r="H356">
        <f>SUM($F$2:F356) -SUM($G$2:G356)</f>
        <v>24085</v>
      </c>
      <c r="I356">
        <f>SUM($F$2:F356)</f>
        <v>57870</v>
      </c>
      <c r="J356">
        <f>SUM($G$2:G356)</f>
        <v>33785</v>
      </c>
      <c r="K356">
        <f>IF(MONTH(Tabela2[[#This Row],[Data]]) &lt;&gt; MONTH(A357), 1,0)</f>
        <v>0</v>
      </c>
      <c r="L356" t="str">
        <f>IF(Tabela2[[#This Row],[Czy ostatni dzień]]=1, SUM($F$2:F356) - SUM($G$2:G356) - SUM($L$2:L355), "")</f>
        <v/>
      </c>
      <c r="M356">
        <f>IF(AND(Tabela2[[#This Row],[Czy ostatni dzień]]=1, H355 &gt;= 2400), 3, 0)</f>
        <v>0</v>
      </c>
    </row>
    <row r="357" spans="1:13" x14ac:dyDescent="0.25">
      <c r="A357" s="2">
        <v>45282</v>
      </c>
      <c r="B357" t="s">
        <v>4</v>
      </c>
      <c r="C357">
        <f>WEEKDAY(Tabela2[[#This Row],[Data]],2)</f>
        <v>5</v>
      </c>
      <c r="D357">
        <f t="shared" si="5"/>
        <v>28</v>
      </c>
      <c r="E35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357">
        <f>Tabela2[[#This Row],[Ilośc wypożyczonych]]*$Q$5</f>
        <v>150</v>
      </c>
      <c r="G357">
        <f>IF(Tabela2[[#This Row],[Dzień]]=7, Tabela2[[#This Row],[Ilość rowerów]]*$Q$6 + Tabela2[[#This Row],[Czy dokupuje]]*800, Tabela2[[#This Row],[Czy dokupuje]]*800)</f>
        <v>0</v>
      </c>
      <c r="H357">
        <f>SUM($F$2:F357) -SUM($G$2:G357)</f>
        <v>24235</v>
      </c>
      <c r="I357">
        <f>SUM($F$2:F357)</f>
        <v>58020</v>
      </c>
      <c r="J357">
        <f>SUM($G$2:G357)</f>
        <v>33785</v>
      </c>
      <c r="K357">
        <f>IF(MONTH(Tabela2[[#This Row],[Data]]) &lt;&gt; MONTH(A358), 1,0)</f>
        <v>0</v>
      </c>
      <c r="L357" t="str">
        <f>IF(Tabela2[[#This Row],[Czy ostatni dzień]]=1, SUM($F$2:F357) - SUM($G$2:G357) - SUM($L$2:L356), "")</f>
        <v/>
      </c>
      <c r="M357">
        <f>IF(AND(Tabela2[[#This Row],[Czy ostatni dzień]]=1, H356 &gt;= 2400), 3, 0)</f>
        <v>0</v>
      </c>
    </row>
    <row r="358" spans="1:13" x14ac:dyDescent="0.25">
      <c r="A358" s="2">
        <v>45283</v>
      </c>
      <c r="B358" t="s">
        <v>4</v>
      </c>
      <c r="C358">
        <f>WEEKDAY(Tabela2[[#This Row],[Data]],2)</f>
        <v>6</v>
      </c>
      <c r="D358">
        <f t="shared" si="5"/>
        <v>28</v>
      </c>
      <c r="E35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58">
        <f>Tabela2[[#This Row],[Ilośc wypożyczonych]]*$Q$5</f>
        <v>0</v>
      </c>
      <c r="G358">
        <f>IF(Tabela2[[#This Row],[Dzień]]=7, Tabela2[[#This Row],[Ilość rowerów]]*$Q$6 + Tabela2[[#This Row],[Czy dokupuje]]*800, Tabela2[[#This Row],[Czy dokupuje]]*800)</f>
        <v>0</v>
      </c>
      <c r="H358">
        <f>SUM($F$2:F358) -SUM($G$2:G358)</f>
        <v>24235</v>
      </c>
      <c r="I358">
        <f>SUM($F$2:F358)</f>
        <v>58020</v>
      </c>
      <c r="J358">
        <f>SUM($G$2:G358)</f>
        <v>33785</v>
      </c>
      <c r="K358">
        <f>IF(MONTH(Tabela2[[#This Row],[Data]]) &lt;&gt; MONTH(A359), 1,0)</f>
        <v>0</v>
      </c>
      <c r="L358" t="str">
        <f>IF(Tabela2[[#This Row],[Czy ostatni dzień]]=1, SUM($F$2:F358) - SUM($G$2:G358) - SUM($L$2:L357), "")</f>
        <v/>
      </c>
      <c r="M358">
        <f>IF(AND(Tabela2[[#This Row],[Czy ostatni dzień]]=1, H357 &gt;= 2400), 3, 0)</f>
        <v>0</v>
      </c>
    </row>
    <row r="359" spans="1:13" x14ac:dyDescent="0.25">
      <c r="A359" s="2">
        <v>45284</v>
      </c>
      <c r="B359" t="s">
        <v>4</v>
      </c>
      <c r="C359">
        <f>WEEKDAY(Tabela2[[#This Row],[Data]],2)</f>
        <v>7</v>
      </c>
      <c r="D359">
        <f t="shared" si="5"/>
        <v>28</v>
      </c>
      <c r="E35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59">
        <f>Tabela2[[#This Row],[Ilośc wypożyczonych]]*$Q$5</f>
        <v>0</v>
      </c>
      <c r="G359">
        <f>IF(Tabela2[[#This Row],[Dzień]]=7, Tabela2[[#This Row],[Ilość rowerów]]*$Q$6 + Tabela2[[#This Row],[Czy dokupuje]]*800, Tabela2[[#This Row],[Czy dokupuje]]*800)</f>
        <v>420</v>
      </c>
      <c r="H359">
        <f>SUM($F$2:F359) -SUM($G$2:G359)</f>
        <v>23815</v>
      </c>
      <c r="I359">
        <f>SUM($F$2:F359)</f>
        <v>58020</v>
      </c>
      <c r="J359">
        <f>SUM($G$2:G359)</f>
        <v>34205</v>
      </c>
      <c r="K359">
        <f>IF(MONTH(Tabela2[[#This Row],[Data]]) &lt;&gt; MONTH(A360), 1,0)</f>
        <v>0</v>
      </c>
      <c r="L359" t="str">
        <f>IF(Tabela2[[#This Row],[Czy ostatni dzień]]=1, SUM($F$2:F359) - SUM($G$2:G359) - SUM($L$2:L358), "")</f>
        <v/>
      </c>
      <c r="M359">
        <f>IF(AND(Tabela2[[#This Row],[Czy ostatni dzień]]=1, H358 &gt;= 2400), 3, 0)</f>
        <v>0</v>
      </c>
    </row>
    <row r="360" spans="1:13" x14ac:dyDescent="0.25">
      <c r="A360" s="2">
        <v>45285</v>
      </c>
      <c r="B360" t="s">
        <v>4</v>
      </c>
      <c r="C360">
        <f>WEEKDAY(Tabela2[[#This Row],[Data]],2)</f>
        <v>1</v>
      </c>
      <c r="D360">
        <f t="shared" si="5"/>
        <v>28</v>
      </c>
      <c r="E36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360">
        <f>Tabela2[[#This Row],[Ilośc wypożyczonych]]*$Q$5</f>
        <v>150</v>
      </c>
      <c r="G360">
        <f>IF(Tabela2[[#This Row],[Dzień]]=7, Tabela2[[#This Row],[Ilość rowerów]]*$Q$6 + Tabela2[[#This Row],[Czy dokupuje]]*800, Tabela2[[#This Row],[Czy dokupuje]]*800)</f>
        <v>0</v>
      </c>
      <c r="H360">
        <f>SUM($F$2:F360) -SUM($G$2:G360)</f>
        <v>23965</v>
      </c>
      <c r="I360">
        <f>SUM($F$2:F360)</f>
        <v>58170</v>
      </c>
      <c r="J360">
        <f>SUM($G$2:G360)</f>
        <v>34205</v>
      </c>
      <c r="K360">
        <f>IF(MONTH(Tabela2[[#This Row],[Data]]) &lt;&gt; MONTH(A361), 1,0)</f>
        <v>0</v>
      </c>
      <c r="L360" t="str">
        <f>IF(Tabela2[[#This Row],[Czy ostatni dzień]]=1, SUM($F$2:F360) - SUM($G$2:G360) - SUM($L$2:L359), "")</f>
        <v/>
      </c>
      <c r="M360">
        <f>IF(AND(Tabela2[[#This Row],[Czy ostatni dzień]]=1, H359 &gt;= 2400), 3, 0)</f>
        <v>0</v>
      </c>
    </row>
    <row r="361" spans="1:13" x14ac:dyDescent="0.25">
      <c r="A361" s="2">
        <v>45286</v>
      </c>
      <c r="B361" t="s">
        <v>4</v>
      </c>
      <c r="C361">
        <f>WEEKDAY(Tabela2[[#This Row],[Data]],2)</f>
        <v>2</v>
      </c>
      <c r="D361">
        <f t="shared" si="5"/>
        <v>28</v>
      </c>
      <c r="E36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361">
        <f>Tabela2[[#This Row],[Ilośc wypożyczonych]]*$Q$5</f>
        <v>150</v>
      </c>
      <c r="G361">
        <f>IF(Tabela2[[#This Row],[Dzień]]=7, Tabela2[[#This Row],[Ilość rowerów]]*$Q$6 + Tabela2[[#This Row],[Czy dokupuje]]*800, Tabela2[[#This Row],[Czy dokupuje]]*800)</f>
        <v>0</v>
      </c>
      <c r="H361">
        <f>SUM($F$2:F361) -SUM($G$2:G361)</f>
        <v>24115</v>
      </c>
      <c r="I361">
        <f>SUM($F$2:F361)</f>
        <v>58320</v>
      </c>
      <c r="J361">
        <f>SUM($G$2:G361)</f>
        <v>34205</v>
      </c>
      <c r="K361">
        <f>IF(MONTH(Tabela2[[#This Row],[Data]]) &lt;&gt; MONTH(A362), 1,0)</f>
        <v>0</v>
      </c>
      <c r="L361" t="str">
        <f>IF(Tabela2[[#This Row],[Czy ostatni dzień]]=1, SUM($F$2:F361) - SUM($G$2:G361) - SUM($L$2:L360), "")</f>
        <v/>
      </c>
      <c r="M361">
        <f>IF(AND(Tabela2[[#This Row],[Czy ostatni dzień]]=1, H360 &gt;= 2400), 3, 0)</f>
        <v>0</v>
      </c>
    </row>
    <row r="362" spans="1:13" x14ac:dyDescent="0.25">
      <c r="A362" s="2">
        <v>45287</v>
      </c>
      <c r="B362" t="s">
        <v>4</v>
      </c>
      <c r="C362">
        <f>WEEKDAY(Tabela2[[#This Row],[Data]],2)</f>
        <v>3</v>
      </c>
      <c r="D362">
        <f t="shared" si="5"/>
        <v>28</v>
      </c>
      <c r="E36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362">
        <f>Tabela2[[#This Row],[Ilośc wypożyczonych]]*$Q$5</f>
        <v>150</v>
      </c>
      <c r="G362">
        <f>IF(Tabela2[[#This Row],[Dzień]]=7, Tabela2[[#This Row],[Ilość rowerów]]*$Q$6 + Tabela2[[#This Row],[Czy dokupuje]]*800, Tabela2[[#This Row],[Czy dokupuje]]*800)</f>
        <v>0</v>
      </c>
      <c r="H362">
        <f>SUM($F$2:F362) -SUM($G$2:G362)</f>
        <v>24265</v>
      </c>
      <c r="I362">
        <f>SUM($F$2:F362)</f>
        <v>58470</v>
      </c>
      <c r="J362">
        <f>SUM($G$2:G362)</f>
        <v>34205</v>
      </c>
      <c r="K362">
        <f>IF(MONTH(Tabela2[[#This Row],[Data]]) &lt;&gt; MONTH(A363), 1,0)</f>
        <v>0</v>
      </c>
      <c r="L362" t="str">
        <f>IF(Tabela2[[#This Row],[Czy ostatni dzień]]=1, SUM($F$2:F362) - SUM($G$2:G362) - SUM($L$2:L361), "")</f>
        <v/>
      </c>
      <c r="M362">
        <f>IF(AND(Tabela2[[#This Row],[Czy ostatni dzień]]=1, H361 &gt;= 2400), 3, 0)</f>
        <v>0</v>
      </c>
    </row>
    <row r="363" spans="1:13" x14ac:dyDescent="0.25">
      <c r="A363" s="2">
        <v>45288</v>
      </c>
      <c r="B363" t="s">
        <v>4</v>
      </c>
      <c r="C363">
        <f>WEEKDAY(Tabela2[[#This Row],[Data]],2)</f>
        <v>4</v>
      </c>
      <c r="D363">
        <f t="shared" si="5"/>
        <v>28</v>
      </c>
      <c r="E36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363">
        <f>Tabela2[[#This Row],[Ilośc wypożyczonych]]*$Q$5</f>
        <v>150</v>
      </c>
      <c r="G363">
        <f>IF(Tabela2[[#This Row],[Dzień]]=7, Tabela2[[#This Row],[Ilość rowerów]]*$Q$6 + Tabela2[[#This Row],[Czy dokupuje]]*800, Tabela2[[#This Row],[Czy dokupuje]]*800)</f>
        <v>0</v>
      </c>
      <c r="H363">
        <f>SUM($F$2:F363) -SUM($G$2:G363)</f>
        <v>24415</v>
      </c>
      <c r="I363">
        <f>SUM($F$2:F363)</f>
        <v>58620</v>
      </c>
      <c r="J363">
        <f>SUM($G$2:G363)</f>
        <v>34205</v>
      </c>
      <c r="K363">
        <f>IF(MONTH(Tabela2[[#This Row],[Data]]) &lt;&gt; MONTH(A364), 1,0)</f>
        <v>0</v>
      </c>
      <c r="L363" t="str">
        <f>IF(Tabela2[[#This Row],[Czy ostatni dzień]]=1, SUM($F$2:F363) - SUM($G$2:G363) - SUM($L$2:L362), "")</f>
        <v/>
      </c>
      <c r="M363">
        <f>IF(AND(Tabela2[[#This Row],[Czy ostatni dzień]]=1, H362 &gt;= 2400), 3, 0)</f>
        <v>0</v>
      </c>
    </row>
    <row r="364" spans="1:13" x14ac:dyDescent="0.25">
      <c r="A364" s="2">
        <v>45289</v>
      </c>
      <c r="B364" t="s">
        <v>4</v>
      </c>
      <c r="C364">
        <f>WEEKDAY(Tabela2[[#This Row],[Data]],2)</f>
        <v>5</v>
      </c>
      <c r="D364">
        <f t="shared" si="5"/>
        <v>28</v>
      </c>
      <c r="E36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5</v>
      </c>
      <c r="F364">
        <f>Tabela2[[#This Row],[Ilośc wypożyczonych]]*$Q$5</f>
        <v>150</v>
      </c>
      <c r="G364">
        <f>IF(Tabela2[[#This Row],[Dzień]]=7, Tabela2[[#This Row],[Ilość rowerów]]*$Q$6 + Tabela2[[#This Row],[Czy dokupuje]]*800, Tabela2[[#This Row],[Czy dokupuje]]*800)</f>
        <v>0</v>
      </c>
      <c r="H364">
        <f>SUM($F$2:F364) -SUM($G$2:G364)</f>
        <v>24565</v>
      </c>
      <c r="I364">
        <f>SUM($F$2:F364)</f>
        <v>58770</v>
      </c>
      <c r="J364">
        <f>SUM($G$2:G364)</f>
        <v>34205</v>
      </c>
      <c r="K364">
        <f>IF(MONTH(Tabela2[[#This Row],[Data]]) &lt;&gt; MONTH(A365), 1,0)</f>
        <v>0</v>
      </c>
      <c r="L364" t="str">
        <f>IF(Tabela2[[#This Row],[Czy ostatni dzień]]=1, SUM($F$2:F364) - SUM($G$2:G364) - SUM($L$2:L363), "")</f>
        <v/>
      </c>
      <c r="M364">
        <f>IF(AND(Tabela2[[#This Row],[Czy ostatni dzień]]=1, H363 &gt;= 2400), 3, 0)</f>
        <v>0</v>
      </c>
    </row>
    <row r="365" spans="1:13" x14ac:dyDescent="0.25">
      <c r="A365" s="2">
        <v>45290</v>
      </c>
      <c r="B365" t="s">
        <v>4</v>
      </c>
      <c r="C365">
        <f>WEEKDAY(Tabela2[[#This Row],[Data]],2)</f>
        <v>6</v>
      </c>
      <c r="D365">
        <f t="shared" si="5"/>
        <v>28</v>
      </c>
      <c r="E36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65">
        <f>Tabela2[[#This Row],[Ilośc wypożyczonych]]*$Q$5</f>
        <v>0</v>
      </c>
      <c r="G365">
        <f>IF(Tabela2[[#This Row],[Dzień]]=7, Tabela2[[#This Row],[Ilość rowerów]]*$Q$6 + Tabela2[[#This Row],[Czy dokupuje]]*800, Tabela2[[#This Row],[Czy dokupuje]]*800)</f>
        <v>0</v>
      </c>
      <c r="H365">
        <f>SUM($F$2:F365) -SUM($G$2:G365)</f>
        <v>24565</v>
      </c>
      <c r="I365">
        <f>SUM($F$2:F365)</f>
        <v>58770</v>
      </c>
      <c r="J365">
        <f>SUM($G$2:G365)</f>
        <v>34205</v>
      </c>
      <c r="K365">
        <f>IF(MONTH(Tabela2[[#This Row],[Data]]) &lt;&gt; MONTH(A366), 1,0)</f>
        <v>0</v>
      </c>
      <c r="L365" t="str">
        <f>IF(Tabela2[[#This Row],[Czy ostatni dzień]]=1, SUM($F$2:F365) - SUM($G$2:G365) - SUM($L$2:L364), "")</f>
        <v/>
      </c>
      <c r="M365">
        <f>IF(AND(Tabela2[[#This Row],[Czy ostatni dzień]]=1, H364 &gt;= 2400), 3, 0)</f>
        <v>0</v>
      </c>
    </row>
    <row r="366" spans="1:13" x14ac:dyDescent="0.25">
      <c r="A366" s="2">
        <v>45291</v>
      </c>
      <c r="B366" t="s">
        <v>4</v>
      </c>
      <c r="C366">
        <f>WEEKDAY(Tabela2[[#This Row],[Data]],2)</f>
        <v>7</v>
      </c>
      <c r="D366">
        <f t="shared" si="5"/>
        <v>28</v>
      </c>
      <c r="E36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66">
        <f>Tabela2[[#This Row],[Ilośc wypożyczonych]]*$Q$5</f>
        <v>0</v>
      </c>
      <c r="G366">
        <f>IF(Tabela2[[#This Row],[Dzień]]=7, Tabela2[[#This Row],[Ilość rowerów]]*$Q$6 + Tabela2[[#This Row],[Czy dokupuje]]*800, Tabela2[[#This Row],[Czy dokupuje]]*800)</f>
        <v>2820</v>
      </c>
      <c r="H366">
        <f>SUM($F$2:F366) -SUM($G$2:G366)</f>
        <v>21745</v>
      </c>
      <c r="I366">
        <f>SUM($F$2:F366)</f>
        <v>58770</v>
      </c>
      <c r="J366">
        <f>SUM($G$2:G366)</f>
        <v>37025</v>
      </c>
      <c r="K366">
        <f>IF(MONTH(Tabela2[[#This Row],[Data]]) &lt;&gt; MONTH(A367), 1,0)</f>
        <v>1</v>
      </c>
      <c r="L366">
        <f>IF(Tabela2[[#This Row],[Czy ostatni dzień]]=1, SUM($F$2:F366) - SUM($G$2:G366) - SUM($L$2:L365), "")</f>
        <v>1170</v>
      </c>
      <c r="M366">
        <f>IF(AND(Tabela2[[#This Row],[Czy ostatni dzień]]=1, H365 &gt;= 2400), 3, 0)</f>
        <v>3</v>
      </c>
    </row>
    <row r="367" spans="1:13" x14ac:dyDescent="0.25">
      <c r="A367" s="2">
        <v>45292</v>
      </c>
      <c r="B367" t="s">
        <v>4</v>
      </c>
      <c r="C367">
        <f>WEEKDAY(Tabela2[[#This Row],[Data]],2)</f>
        <v>1</v>
      </c>
      <c r="D367">
        <f t="shared" si="5"/>
        <v>31</v>
      </c>
      <c r="E36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67">
        <f>Tabela2[[#This Row],[Ilośc wypożyczonych]]*$Q$5</f>
        <v>180</v>
      </c>
      <c r="G367">
        <f>IF(Tabela2[[#This Row],[Dzień]]=7, Tabela2[[#This Row],[Ilość rowerów]]*$Q$6 + Tabela2[[#This Row],[Czy dokupuje]]*800, Tabela2[[#This Row],[Czy dokupuje]]*800)</f>
        <v>0</v>
      </c>
      <c r="H367">
        <f>SUM($F$2:F367) -SUM($G$2:G367)</f>
        <v>21925</v>
      </c>
      <c r="I367">
        <f>SUM($F$2:F367)</f>
        <v>58950</v>
      </c>
      <c r="J367">
        <f>SUM($G$2:G367)</f>
        <v>37025</v>
      </c>
      <c r="K367">
        <f>IF(MONTH(Tabela2[[#This Row],[Data]]) &lt;&gt; MONTH(A368), 1,0)</f>
        <v>0</v>
      </c>
      <c r="L367" t="str">
        <f>IF(Tabela2[[#This Row],[Czy ostatni dzień]]=1, SUM($F$2:F367) - SUM($G$2:G367) - SUM($L$2:L366), "")</f>
        <v/>
      </c>
      <c r="M367">
        <f>IF(AND(Tabela2[[#This Row],[Czy ostatni dzień]]=1, H366 &gt;= 2400), 3, 0)</f>
        <v>0</v>
      </c>
    </row>
    <row r="368" spans="1:13" x14ac:dyDescent="0.25">
      <c r="A368" s="2">
        <v>45293</v>
      </c>
      <c r="B368" t="s">
        <v>4</v>
      </c>
      <c r="C368">
        <f>WEEKDAY(Tabela2[[#This Row],[Data]],2)</f>
        <v>2</v>
      </c>
      <c r="D368">
        <f t="shared" si="5"/>
        <v>31</v>
      </c>
      <c r="E36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68">
        <f>Tabela2[[#This Row],[Ilośc wypożyczonych]]*$Q$5</f>
        <v>180</v>
      </c>
      <c r="G368">
        <f>IF(Tabela2[[#This Row],[Dzień]]=7, Tabela2[[#This Row],[Ilość rowerów]]*$Q$6 + Tabela2[[#This Row],[Czy dokupuje]]*800, Tabela2[[#This Row],[Czy dokupuje]]*800)</f>
        <v>0</v>
      </c>
      <c r="H368">
        <f>SUM($F$2:F368) -SUM($G$2:G368)</f>
        <v>22105</v>
      </c>
      <c r="I368">
        <f>SUM($F$2:F368)</f>
        <v>59130</v>
      </c>
      <c r="J368">
        <f>SUM($G$2:G368)</f>
        <v>37025</v>
      </c>
      <c r="K368">
        <f>IF(MONTH(Tabela2[[#This Row],[Data]]) &lt;&gt; MONTH(A369), 1,0)</f>
        <v>0</v>
      </c>
      <c r="L368" t="str">
        <f>IF(Tabela2[[#This Row],[Czy ostatni dzień]]=1, SUM($F$2:F368) - SUM($G$2:G368) - SUM($L$2:L367), "")</f>
        <v/>
      </c>
      <c r="M368">
        <f>IF(AND(Tabela2[[#This Row],[Czy ostatni dzień]]=1, H367 &gt;= 2400), 3, 0)</f>
        <v>0</v>
      </c>
    </row>
    <row r="369" spans="1:13" x14ac:dyDescent="0.25">
      <c r="A369" s="2">
        <v>45294</v>
      </c>
      <c r="B369" t="s">
        <v>4</v>
      </c>
      <c r="C369">
        <f>WEEKDAY(Tabela2[[#This Row],[Data]],2)</f>
        <v>3</v>
      </c>
      <c r="D369">
        <f t="shared" si="5"/>
        <v>31</v>
      </c>
      <c r="E36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69">
        <f>Tabela2[[#This Row],[Ilośc wypożyczonych]]*$Q$5</f>
        <v>180</v>
      </c>
      <c r="G369">
        <f>IF(Tabela2[[#This Row],[Dzień]]=7, Tabela2[[#This Row],[Ilość rowerów]]*$Q$6 + Tabela2[[#This Row],[Czy dokupuje]]*800, Tabela2[[#This Row],[Czy dokupuje]]*800)</f>
        <v>0</v>
      </c>
      <c r="H369">
        <f>SUM($F$2:F369) -SUM($G$2:G369)</f>
        <v>22285</v>
      </c>
      <c r="I369">
        <f>SUM($F$2:F369)</f>
        <v>59310</v>
      </c>
      <c r="J369">
        <f>SUM($G$2:G369)</f>
        <v>37025</v>
      </c>
      <c r="K369">
        <f>IF(MONTH(Tabela2[[#This Row],[Data]]) &lt;&gt; MONTH(A370), 1,0)</f>
        <v>0</v>
      </c>
      <c r="L369" t="str">
        <f>IF(Tabela2[[#This Row],[Czy ostatni dzień]]=1, SUM($F$2:F369) - SUM($G$2:G369) - SUM($L$2:L368), "")</f>
        <v/>
      </c>
      <c r="M369">
        <f>IF(AND(Tabela2[[#This Row],[Czy ostatni dzień]]=1, H368 &gt;= 2400), 3, 0)</f>
        <v>0</v>
      </c>
    </row>
    <row r="370" spans="1:13" x14ac:dyDescent="0.25">
      <c r="A370" s="2">
        <v>45295</v>
      </c>
      <c r="B370" t="s">
        <v>4</v>
      </c>
      <c r="C370">
        <f>WEEKDAY(Tabela2[[#This Row],[Data]],2)</f>
        <v>4</v>
      </c>
      <c r="D370">
        <f t="shared" si="5"/>
        <v>31</v>
      </c>
      <c r="E37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70">
        <f>Tabela2[[#This Row],[Ilośc wypożyczonych]]*$Q$5</f>
        <v>180</v>
      </c>
      <c r="G370">
        <f>IF(Tabela2[[#This Row],[Dzień]]=7, Tabela2[[#This Row],[Ilość rowerów]]*$Q$6 + Tabela2[[#This Row],[Czy dokupuje]]*800, Tabela2[[#This Row],[Czy dokupuje]]*800)</f>
        <v>0</v>
      </c>
      <c r="H370">
        <f>SUM($F$2:F370) -SUM($G$2:G370)</f>
        <v>22465</v>
      </c>
      <c r="I370">
        <f>SUM($F$2:F370)</f>
        <v>59490</v>
      </c>
      <c r="J370">
        <f>SUM($G$2:G370)</f>
        <v>37025</v>
      </c>
      <c r="K370">
        <f>IF(MONTH(Tabela2[[#This Row],[Data]]) &lt;&gt; MONTH(A371), 1,0)</f>
        <v>0</v>
      </c>
      <c r="L370" t="str">
        <f>IF(Tabela2[[#This Row],[Czy ostatni dzień]]=1, SUM($F$2:F370) - SUM($G$2:G370) - SUM($L$2:L369), "")</f>
        <v/>
      </c>
      <c r="M370">
        <f>IF(AND(Tabela2[[#This Row],[Czy ostatni dzień]]=1, H369 &gt;= 2400), 3, 0)</f>
        <v>0</v>
      </c>
    </row>
    <row r="371" spans="1:13" x14ac:dyDescent="0.25">
      <c r="A371" s="2">
        <v>45296</v>
      </c>
      <c r="B371" t="s">
        <v>4</v>
      </c>
      <c r="C371">
        <f>WEEKDAY(Tabela2[[#This Row],[Data]],2)</f>
        <v>5</v>
      </c>
      <c r="D371">
        <f t="shared" si="5"/>
        <v>31</v>
      </c>
      <c r="E37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71">
        <f>Tabela2[[#This Row],[Ilośc wypożyczonych]]*$Q$5</f>
        <v>180</v>
      </c>
      <c r="G371">
        <f>IF(Tabela2[[#This Row],[Dzień]]=7, Tabela2[[#This Row],[Ilość rowerów]]*$Q$6 + Tabela2[[#This Row],[Czy dokupuje]]*800, Tabela2[[#This Row],[Czy dokupuje]]*800)</f>
        <v>0</v>
      </c>
      <c r="H371">
        <f>SUM($F$2:F371) -SUM($G$2:G371)</f>
        <v>22645</v>
      </c>
      <c r="I371">
        <f>SUM($F$2:F371)</f>
        <v>59670</v>
      </c>
      <c r="J371">
        <f>SUM($G$2:G371)</f>
        <v>37025</v>
      </c>
      <c r="K371">
        <f>IF(MONTH(Tabela2[[#This Row],[Data]]) &lt;&gt; MONTH(A372), 1,0)</f>
        <v>0</v>
      </c>
      <c r="L371" t="str">
        <f>IF(Tabela2[[#This Row],[Czy ostatni dzień]]=1, SUM($F$2:F371) - SUM($G$2:G371) - SUM($L$2:L370), "")</f>
        <v/>
      </c>
      <c r="M371">
        <f>IF(AND(Tabela2[[#This Row],[Czy ostatni dzień]]=1, H370 &gt;= 2400), 3, 0)</f>
        <v>0</v>
      </c>
    </row>
    <row r="372" spans="1:13" x14ac:dyDescent="0.25">
      <c r="A372" s="2">
        <v>45297</v>
      </c>
      <c r="B372" t="s">
        <v>4</v>
      </c>
      <c r="C372">
        <f>WEEKDAY(Tabela2[[#This Row],[Data]],2)</f>
        <v>6</v>
      </c>
      <c r="D372">
        <f t="shared" si="5"/>
        <v>31</v>
      </c>
      <c r="E37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72">
        <f>Tabela2[[#This Row],[Ilośc wypożyczonych]]*$Q$5</f>
        <v>0</v>
      </c>
      <c r="G372">
        <f>IF(Tabela2[[#This Row],[Dzień]]=7, Tabela2[[#This Row],[Ilość rowerów]]*$Q$6 + Tabela2[[#This Row],[Czy dokupuje]]*800, Tabela2[[#This Row],[Czy dokupuje]]*800)</f>
        <v>0</v>
      </c>
      <c r="H372">
        <f>SUM($F$2:F372) -SUM($G$2:G372)</f>
        <v>22645</v>
      </c>
      <c r="I372">
        <f>SUM($F$2:F372)</f>
        <v>59670</v>
      </c>
      <c r="J372">
        <f>SUM($G$2:G372)</f>
        <v>37025</v>
      </c>
      <c r="K372">
        <f>IF(MONTH(Tabela2[[#This Row],[Data]]) &lt;&gt; MONTH(A373), 1,0)</f>
        <v>0</v>
      </c>
      <c r="L372" t="str">
        <f>IF(Tabela2[[#This Row],[Czy ostatni dzień]]=1, SUM($F$2:F372) - SUM($G$2:G372) - SUM($L$2:L371), "")</f>
        <v/>
      </c>
      <c r="M372">
        <f>IF(AND(Tabela2[[#This Row],[Czy ostatni dzień]]=1, H371 &gt;= 2400), 3, 0)</f>
        <v>0</v>
      </c>
    </row>
    <row r="373" spans="1:13" x14ac:dyDescent="0.25">
      <c r="A373" s="2">
        <v>45298</v>
      </c>
      <c r="B373" t="s">
        <v>4</v>
      </c>
      <c r="C373">
        <f>WEEKDAY(Tabela2[[#This Row],[Data]],2)</f>
        <v>7</v>
      </c>
      <c r="D373">
        <f t="shared" si="5"/>
        <v>31</v>
      </c>
      <c r="E37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73">
        <f>Tabela2[[#This Row],[Ilośc wypożyczonych]]*$Q$5</f>
        <v>0</v>
      </c>
      <c r="G373">
        <f>IF(Tabela2[[#This Row],[Dzień]]=7, Tabela2[[#This Row],[Ilość rowerów]]*$Q$6 + Tabela2[[#This Row],[Czy dokupuje]]*800, Tabela2[[#This Row],[Czy dokupuje]]*800)</f>
        <v>465</v>
      </c>
      <c r="H373">
        <f>SUM($F$2:F373) -SUM($G$2:G373)</f>
        <v>22180</v>
      </c>
      <c r="I373">
        <f>SUM($F$2:F373)</f>
        <v>59670</v>
      </c>
      <c r="J373">
        <f>SUM($G$2:G373)</f>
        <v>37490</v>
      </c>
      <c r="K373">
        <f>IF(MONTH(Tabela2[[#This Row],[Data]]) &lt;&gt; MONTH(A374), 1,0)</f>
        <v>0</v>
      </c>
      <c r="L373" t="str">
        <f>IF(Tabela2[[#This Row],[Czy ostatni dzień]]=1, SUM($F$2:F373) - SUM($G$2:G373) - SUM($L$2:L372), "")</f>
        <v/>
      </c>
      <c r="M373">
        <f>IF(AND(Tabela2[[#This Row],[Czy ostatni dzień]]=1, H372 &gt;= 2400), 3, 0)</f>
        <v>0</v>
      </c>
    </row>
    <row r="374" spans="1:13" x14ac:dyDescent="0.25">
      <c r="A374" s="2">
        <v>45299</v>
      </c>
      <c r="B374" t="s">
        <v>4</v>
      </c>
      <c r="C374">
        <f>WEEKDAY(Tabela2[[#This Row],[Data]],2)</f>
        <v>1</v>
      </c>
      <c r="D374">
        <f t="shared" si="5"/>
        <v>31</v>
      </c>
      <c r="E37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74">
        <f>Tabela2[[#This Row],[Ilośc wypożyczonych]]*$Q$5</f>
        <v>180</v>
      </c>
      <c r="G374">
        <f>IF(Tabela2[[#This Row],[Dzień]]=7, Tabela2[[#This Row],[Ilość rowerów]]*$Q$6 + Tabela2[[#This Row],[Czy dokupuje]]*800, Tabela2[[#This Row],[Czy dokupuje]]*800)</f>
        <v>0</v>
      </c>
      <c r="H374">
        <f>SUM($F$2:F374) -SUM($G$2:G374)</f>
        <v>22360</v>
      </c>
      <c r="I374">
        <f>SUM($F$2:F374)</f>
        <v>59850</v>
      </c>
      <c r="J374">
        <f>SUM($G$2:G374)</f>
        <v>37490</v>
      </c>
      <c r="K374">
        <f>IF(MONTH(Tabela2[[#This Row],[Data]]) &lt;&gt; MONTH(A375), 1,0)</f>
        <v>0</v>
      </c>
      <c r="L374" t="str">
        <f>IF(Tabela2[[#This Row],[Czy ostatni dzień]]=1, SUM($F$2:F374) - SUM($G$2:G374) - SUM($L$2:L373), "")</f>
        <v/>
      </c>
      <c r="M374">
        <f>IF(AND(Tabela2[[#This Row],[Czy ostatni dzień]]=1, H373 &gt;= 2400), 3, 0)</f>
        <v>0</v>
      </c>
    </row>
    <row r="375" spans="1:13" x14ac:dyDescent="0.25">
      <c r="A375" s="2">
        <v>45300</v>
      </c>
      <c r="B375" t="s">
        <v>4</v>
      </c>
      <c r="C375">
        <f>WEEKDAY(Tabela2[[#This Row],[Data]],2)</f>
        <v>2</v>
      </c>
      <c r="D375">
        <f t="shared" si="5"/>
        <v>31</v>
      </c>
      <c r="E37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75">
        <f>Tabela2[[#This Row],[Ilośc wypożyczonych]]*$Q$5</f>
        <v>180</v>
      </c>
      <c r="G375">
        <f>IF(Tabela2[[#This Row],[Dzień]]=7, Tabela2[[#This Row],[Ilość rowerów]]*$Q$6 + Tabela2[[#This Row],[Czy dokupuje]]*800, Tabela2[[#This Row],[Czy dokupuje]]*800)</f>
        <v>0</v>
      </c>
      <c r="H375">
        <f>SUM($F$2:F375) -SUM($G$2:G375)</f>
        <v>22540</v>
      </c>
      <c r="I375">
        <f>SUM($F$2:F375)</f>
        <v>60030</v>
      </c>
      <c r="J375">
        <f>SUM($G$2:G375)</f>
        <v>37490</v>
      </c>
      <c r="K375">
        <f>IF(MONTH(Tabela2[[#This Row],[Data]]) &lt;&gt; MONTH(A376), 1,0)</f>
        <v>0</v>
      </c>
      <c r="L375" t="str">
        <f>IF(Tabela2[[#This Row],[Czy ostatni dzień]]=1, SUM($F$2:F375) - SUM($G$2:G375) - SUM($L$2:L374), "")</f>
        <v/>
      </c>
      <c r="M375">
        <f>IF(AND(Tabela2[[#This Row],[Czy ostatni dzień]]=1, H374 &gt;= 2400), 3, 0)</f>
        <v>0</v>
      </c>
    </row>
    <row r="376" spans="1:13" x14ac:dyDescent="0.25">
      <c r="A376" s="2">
        <v>45301</v>
      </c>
      <c r="B376" t="s">
        <v>4</v>
      </c>
      <c r="C376">
        <f>WEEKDAY(Tabela2[[#This Row],[Data]],2)</f>
        <v>3</v>
      </c>
      <c r="D376">
        <f t="shared" si="5"/>
        <v>31</v>
      </c>
      <c r="E37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76">
        <f>Tabela2[[#This Row],[Ilośc wypożyczonych]]*$Q$5</f>
        <v>180</v>
      </c>
      <c r="G376">
        <f>IF(Tabela2[[#This Row],[Dzień]]=7, Tabela2[[#This Row],[Ilość rowerów]]*$Q$6 + Tabela2[[#This Row],[Czy dokupuje]]*800, Tabela2[[#This Row],[Czy dokupuje]]*800)</f>
        <v>0</v>
      </c>
      <c r="H376">
        <f>SUM($F$2:F376) -SUM($G$2:G376)</f>
        <v>22720</v>
      </c>
      <c r="I376">
        <f>SUM($F$2:F376)</f>
        <v>60210</v>
      </c>
      <c r="J376">
        <f>SUM($G$2:G376)</f>
        <v>37490</v>
      </c>
      <c r="K376">
        <f>IF(MONTH(Tabela2[[#This Row],[Data]]) &lt;&gt; MONTH(A377), 1,0)</f>
        <v>0</v>
      </c>
      <c r="L376" t="str">
        <f>IF(Tabela2[[#This Row],[Czy ostatni dzień]]=1, SUM($F$2:F376) - SUM($G$2:G376) - SUM($L$2:L375), "")</f>
        <v/>
      </c>
      <c r="M376">
        <f>IF(AND(Tabela2[[#This Row],[Czy ostatni dzień]]=1, H375 &gt;= 2400), 3, 0)</f>
        <v>0</v>
      </c>
    </row>
    <row r="377" spans="1:13" x14ac:dyDescent="0.25">
      <c r="A377" s="2">
        <v>45302</v>
      </c>
      <c r="B377" t="s">
        <v>4</v>
      </c>
      <c r="C377">
        <f>WEEKDAY(Tabela2[[#This Row],[Data]],2)</f>
        <v>4</v>
      </c>
      <c r="D377">
        <f t="shared" si="5"/>
        <v>31</v>
      </c>
      <c r="E37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77">
        <f>Tabela2[[#This Row],[Ilośc wypożyczonych]]*$Q$5</f>
        <v>180</v>
      </c>
      <c r="G377">
        <f>IF(Tabela2[[#This Row],[Dzień]]=7, Tabela2[[#This Row],[Ilość rowerów]]*$Q$6 + Tabela2[[#This Row],[Czy dokupuje]]*800, Tabela2[[#This Row],[Czy dokupuje]]*800)</f>
        <v>0</v>
      </c>
      <c r="H377">
        <f>SUM($F$2:F377) -SUM($G$2:G377)</f>
        <v>22900</v>
      </c>
      <c r="I377">
        <f>SUM($F$2:F377)</f>
        <v>60390</v>
      </c>
      <c r="J377">
        <f>SUM($G$2:G377)</f>
        <v>37490</v>
      </c>
      <c r="K377">
        <f>IF(MONTH(Tabela2[[#This Row],[Data]]) &lt;&gt; MONTH(A378), 1,0)</f>
        <v>0</v>
      </c>
      <c r="L377" t="str">
        <f>IF(Tabela2[[#This Row],[Czy ostatni dzień]]=1, SUM($F$2:F377) - SUM($G$2:G377) - SUM($L$2:L376), "")</f>
        <v/>
      </c>
      <c r="M377">
        <f>IF(AND(Tabela2[[#This Row],[Czy ostatni dzień]]=1, H376 &gt;= 2400), 3, 0)</f>
        <v>0</v>
      </c>
    </row>
    <row r="378" spans="1:13" x14ac:dyDescent="0.25">
      <c r="A378" s="2">
        <v>45303</v>
      </c>
      <c r="B378" t="s">
        <v>4</v>
      </c>
      <c r="C378">
        <f>WEEKDAY(Tabela2[[#This Row],[Data]],2)</f>
        <v>5</v>
      </c>
      <c r="D378">
        <f t="shared" si="5"/>
        <v>31</v>
      </c>
      <c r="E37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78">
        <f>Tabela2[[#This Row],[Ilośc wypożyczonych]]*$Q$5</f>
        <v>180</v>
      </c>
      <c r="G378">
        <f>IF(Tabela2[[#This Row],[Dzień]]=7, Tabela2[[#This Row],[Ilość rowerów]]*$Q$6 + Tabela2[[#This Row],[Czy dokupuje]]*800, Tabela2[[#This Row],[Czy dokupuje]]*800)</f>
        <v>0</v>
      </c>
      <c r="H378">
        <f>SUM($F$2:F378) -SUM($G$2:G378)</f>
        <v>23080</v>
      </c>
      <c r="I378">
        <f>SUM($F$2:F378)</f>
        <v>60570</v>
      </c>
      <c r="J378">
        <f>SUM($G$2:G378)</f>
        <v>37490</v>
      </c>
      <c r="K378">
        <f>IF(MONTH(Tabela2[[#This Row],[Data]]) &lt;&gt; MONTH(A379), 1,0)</f>
        <v>0</v>
      </c>
      <c r="L378" t="str">
        <f>IF(Tabela2[[#This Row],[Czy ostatni dzień]]=1, SUM($F$2:F378) - SUM($G$2:G378) - SUM($L$2:L377), "")</f>
        <v/>
      </c>
      <c r="M378">
        <f>IF(AND(Tabela2[[#This Row],[Czy ostatni dzień]]=1, H377 &gt;= 2400), 3, 0)</f>
        <v>0</v>
      </c>
    </row>
    <row r="379" spans="1:13" x14ac:dyDescent="0.25">
      <c r="A379" s="2">
        <v>45304</v>
      </c>
      <c r="B379" t="s">
        <v>4</v>
      </c>
      <c r="C379">
        <f>WEEKDAY(Tabela2[[#This Row],[Data]],2)</f>
        <v>6</v>
      </c>
      <c r="D379">
        <f t="shared" si="5"/>
        <v>31</v>
      </c>
      <c r="E37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79">
        <f>Tabela2[[#This Row],[Ilośc wypożyczonych]]*$Q$5</f>
        <v>0</v>
      </c>
      <c r="G379">
        <f>IF(Tabela2[[#This Row],[Dzień]]=7, Tabela2[[#This Row],[Ilość rowerów]]*$Q$6 + Tabela2[[#This Row],[Czy dokupuje]]*800, Tabela2[[#This Row],[Czy dokupuje]]*800)</f>
        <v>0</v>
      </c>
      <c r="H379">
        <f>SUM($F$2:F379) -SUM($G$2:G379)</f>
        <v>23080</v>
      </c>
      <c r="I379">
        <f>SUM($F$2:F379)</f>
        <v>60570</v>
      </c>
      <c r="J379">
        <f>SUM($G$2:G379)</f>
        <v>37490</v>
      </c>
      <c r="K379">
        <f>IF(MONTH(Tabela2[[#This Row],[Data]]) &lt;&gt; MONTH(A380), 1,0)</f>
        <v>0</v>
      </c>
      <c r="L379" t="str">
        <f>IF(Tabela2[[#This Row],[Czy ostatni dzień]]=1, SUM($F$2:F379) - SUM($G$2:G379) - SUM($L$2:L378), "")</f>
        <v/>
      </c>
      <c r="M379">
        <f>IF(AND(Tabela2[[#This Row],[Czy ostatni dzień]]=1, H378 &gt;= 2400), 3, 0)</f>
        <v>0</v>
      </c>
    </row>
    <row r="380" spans="1:13" x14ac:dyDescent="0.25">
      <c r="A380" s="2">
        <v>45305</v>
      </c>
      <c r="B380" t="s">
        <v>4</v>
      </c>
      <c r="C380">
        <f>WEEKDAY(Tabela2[[#This Row],[Data]],2)</f>
        <v>7</v>
      </c>
      <c r="D380">
        <f t="shared" si="5"/>
        <v>31</v>
      </c>
      <c r="E38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80">
        <f>Tabela2[[#This Row],[Ilośc wypożyczonych]]*$Q$5</f>
        <v>0</v>
      </c>
      <c r="G380">
        <f>IF(Tabela2[[#This Row],[Dzień]]=7, Tabela2[[#This Row],[Ilość rowerów]]*$Q$6 + Tabela2[[#This Row],[Czy dokupuje]]*800, Tabela2[[#This Row],[Czy dokupuje]]*800)</f>
        <v>465</v>
      </c>
      <c r="H380">
        <f>SUM($F$2:F380) -SUM($G$2:G380)</f>
        <v>22615</v>
      </c>
      <c r="I380">
        <f>SUM($F$2:F380)</f>
        <v>60570</v>
      </c>
      <c r="J380">
        <f>SUM($G$2:G380)</f>
        <v>37955</v>
      </c>
      <c r="K380">
        <f>IF(MONTH(Tabela2[[#This Row],[Data]]) &lt;&gt; MONTH(A381), 1,0)</f>
        <v>0</v>
      </c>
      <c r="L380" t="str">
        <f>IF(Tabela2[[#This Row],[Czy ostatni dzień]]=1, SUM($F$2:F380) - SUM($G$2:G380) - SUM($L$2:L379), "")</f>
        <v/>
      </c>
      <c r="M380">
        <f>IF(AND(Tabela2[[#This Row],[Czy ostatni dzień]]=1, H379 &gt;= 2400), 3, 0)</f>
        <v>0</v>
      </c>
    </row>
    <row r="381" spans="1:13" x14ac:dyDescent="0.25">
      <c r="A381" s="2">
        <v>45306</v>
      </c>
      <c r="B381" t="s">
        <v>4</v>
      </c>
      <c r="C381">
        <f>WEEKDAY(Tabela2[[#This Row],[Data]],2)</f>
        <v>1</v>
      </c>
      <c r="D381">
        <f t="shared" si="5"/>
        <v>31</v>
      </c>
      <c r="E38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81">
        <f>Tabela2[[#This Row],[Ilośc wypożyczonych]]*$Q$5</f>
        <v>180</v>
      </c>
      <c r="G381">
        <f>IF(Tabela2[[#This Row],[Dzień]]=7, Tabela2[[#This Row],[Ilość rowerów]]*$Q$6 + Tabela2[[#This Row],[Czy dokupuje]]*800, Tabela2[[#This Row],[Czy dokupuje]]*800)</f>
        <v>0</v>
      </c>
      <c r="H381">
        <f>SUM($F$2:F381) -SUM($G$2:G381)</f>
        <v>22795</v>
      </c>
      <c r="I381">
        <f>SUM($F$2:F381)</f>
        <v>60750</v>
      </c>
      <c r="J381">
        <f>SUM($G$2:G381)</f>
        <v>37955</v>
      </c>
      <c r="K381">
        <f>IF(MONTH(Tabela2[[#This Row],[Data]]) &lt;&gt; MONTH(A382), 1,0)</f>
        <v>0</v>
      </c>
      <c r="L381" t="str">
        <f>IF(Tabela2[[#This Row],[Czy ostatni dzień]]=1, SUM($F$2:F381) - SUM($G$2:G381) - SUM($L$2:L380), "")</f>
        <v/>
      </c>
      <c r="M381">
        <f>IF(AND(Tabela2[[#This Row],[Czy ostatni dzień]]=1, H380 &gt;= 2400), 3, 0)</f>
        <v>0</v>
      </c>
    </row>
    <row r="382" spans="1:13" x14ac:dyDescent="0.25">
      <c r="A382" s="2">
        <v>45307</v>
      </c>
      <c r="B382" t="s">
        <v>4</v>
      </c>
      <c r="C382">
        <f>WEEKDAY(Tabela2[[#This Row],[Data]],2)</f>
        <v>2</v>
      </c>
      <c r="D382">
        <f t="shared" si="5"/>
        <v>31</v>
      </c>
      <c r="E38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82">
        <f>Tabela2[[#This Row],[Ilośc wypożyczonych]]*$Q$5</f>
        <v>180</v>
      </c>
      <c r="G382">
        <f>IF(Tabela2[[#This Row],[Dzień]]=7, Tabela2[[#This Row],[Ilość rowerów]]*$Q$6 + Tabela2[[#This Row],[Czy dokupuje]]*800, Tabela2[[#This Row],[Czy dokupuje]]*800)</f>
        <v>0</v>
      </c>
      <c r="H382">
        <f>SUM($F$2:F382) -SUM($G$2:G382)</f>
        <v>22975</v>
      </c>
      <c r="I382">
        <f>SUM($F$2:F382)</f>
        <v>60930</v>
      </c>
      <c r="J382">
        <f>SUM($G$2:G382)</f>
        <v>37955</v>
      </c>
      <c r="K382">
        <f>IF(MONTH(Tabela2[[#This Row],[Data]]) &lt;&gt; MONTH(A383), 1,0)</f>
        <v>0</v>
      </c>
      <c r="L382" t="str">
        <f>IF(Tabela2[[#This Row],[Czy ostatni dzień]]=1, SUM($F$2:F382) - SUM($G$2:G382) - SUM($L$2:L381), "")</f>
        <v/>
      </c>
      <c r="M382">
        <f>IF(AND(Tabela2[[#This Row],[Czy ostatni dzień]]=1, H381 &gt;= 2400), 3, 0)</f>
        <v>0</v>
      </c>
    </row>
    <row r="383" spans="1:13" x14ac:dyDescent="0.25">
      <c r="A383" s="2">
        <v>45308</v>
      </c>
      <c r="B383" t="s">
        <v>4</v>
      </c>
      <c r="C383">
        <f>WEEKDAY(Tabela2[[#This Row],[Data]],2)</f>
        <v>3</v>
      </c>
      <c r="D383">
        <f t="shared" si="5"/>
        <v>31</v>
      </c>
      <c r="E38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83">
        <f>Tabela2[[#This Row],[Ilośc wypożyczonych]]*$Q$5</f>
        <v>180</v>
      </c>
      <c r="G383">
        <f>IF(Tabela2[[#This Row],[Dzień]]=7, Tabela2[[#This Row],[Ilość rowerów]]*$Q$6 + Tabela2[[#This Row],[Czy dokupuje]]*800, Tabela2[[#This Row],[Czy dokupuje]]*800)</f>
        <v>0</v>
      </c>
      <c r="H383">
        <f>SUM($F$2:F383) -SUM($G$2:G383)</f>
        <v>23155</v>
      </c>
      <c r="I383">
        <f>SUM($F$2:F383)</f>
        <v>61110</v>
      </c>
      <c r="J383">
        <f>SUM($G$2:G383)</f>
        <v>37955</v>
      </c>
      <c r="K383">
        <f>IF(MONTH(Tabela2[[#This Row],[Data]]) &lt;&gt; MONTH(A384), 1,0)</f>
        <v>0</v>
      </c>
      <c r="L383" t="str">
        <f>IF(Tabela2[[#This Row],[Czy ostatni dzień]]=1, SUM($F$2:F383) - SUM($G$2:G383) - SUM($L$2:L382), "")</f>
        <v/>
      </c>
      <c r="M383">
        <f>IF(AND(Tabela2[[#This Row],[Czy ostatni dzień]]=1, H382 &gt;= 2400), 3, 0)</f>
        <v>0</v>
      </c>
    </row>
    <row r="384" spans="1:13" x14ac:dyDescent="0.25">
      <c r="A384" s="2">
        <v>45309</v>
      </c>
      <c r="B384" t="s">
        <v>4</v>
      </c>
      <c r="C384">
        <f>WEEKDAY(Tabela2[[#This Row],[Data]],2)</f>
        <v>4</v>
      </c>
      <c r="D384">
        <f t="shared" si="5"/>
        <v>31</v>
      </c>
      <c r="E38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84">
        <f>Tabela2[[#This Row],[Ilośc wypożyczonych]]*$Q$5</f>
        <v>180</v>
      </c>
      <c r="G384">
        <f>IF(Tabela2[[#This Row],[Dzień]]=7, Tabela2[[#This Row],[Ilość rowerów]]*$Q$6 + Tabela2[[#This Row],[Czy dokupuje]]*800, Tabela2[[#This Row],[Czy dokupuje]]*800)</f>
        <v>0</v>
      </c>
      <c r="H384">
        <f>SUM($F$2:F384) -SUM($G$2:G384)</f>
        <v>23335</v>
      </c>
      <c r="I384">
        <f>SUM($F$2:F384)</f>
        <v>61290</v>
      </c>
      <c r="J384">
        <f>SUM($G$2:G384)</f>
        <v>37955</v>
      </c>
      <c r="K384">
        <f>IF(MONTH(Tabela2[[#This Row],[Data]]) &lt;&gt; MONTH(A385), 1,0)</f>
        <v>0</v>
      </c>
      <c r="L384" t="str">
        <f>IF(Tabela2[[#This Row],[Czy ostatni dzień]]=1, SUM($F$2:F384) - SUM($G$2:G384) - SUM($L$2:L383), "")</f>
        <v/>
      </c>
      <c r="M384">
        <f>IF(AND(Tabela2[[#This Row],[Czy ostatni dzień]]=1, H383 &gt;= 2400), 3, 0)</f>
        <v>0</v>
      </c>
    </row>
    <row r="385" spans="1:13" x14ac:dyDescent="0.25">
      <c r="A385" s="2">
        <v>45310</v>
      </c>
      <c r="B385" t="s">
        <v>4</v>
      </c>
      <c r="C385">
        <f>WEEKDAY(Tabela2[[#This Row],[Data]],2)</f>
        <v>5</v>
      </c>
      <c r="D385">
        <f t="shared" si="5"/>
        <v>31</v>
      </c>
      <c r="E38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85">
        <f>Tabela2[[#This Row],[Ilośc wypożyczonych]]*$Q$5</f>
        <v>180</v>
      </c>
      <c r="G385">
        <f>IF(Tabela2[[#This Row],[Dzień]]=7, Tabela2[[#This Row],[Ilość rowerów]]*$Q$6 + Tabela2[[#This Row],[Czy dokupuje]]*800, Tabela2[[#This Row],[Czy dokupuje]]*800)</f>
        <v>0</v>
      </c>
      <c r="H385">
        <f>SUM($F$2:F385) -SUM($G$2:G385)</f>
        <v>23515</v>
      </c>
      <c r="I385">
        <f>SUM($F$2:F385)</f>
        <v>61470</v>
      </c>
      <c r="J385">
        <f>SUM($G$2:G385)</f>
        <v>37955</v>
      </c>
      <c r="K385">
        <f>IF(MONTH(Tabela2[[#This Row],[Data]]) &lt;&gt; MONTH(A386), 1,0)</f>
        <v>0</v>
      </c>
      <c r="L385" t="str">
        <f>IF(Tabela2[[#This Row],[Czy ostatni dzień]]=1, SUM($F$2:F385) - SUM($G$2:G385) - SUM($L$2:L384), "")</f>
        <v/>
      </c>
      <c r="M385">
        <f>IF(AND(Tabela2[[#This Row],[Czy ostatni dzień]]=1, H384 &gt;= 2400), 3, 0)</f>
        <v>0</v>
      </c>
    </row>
    <row r="386" spans="1:13" x14ac:dyDescent="0.25">
      <c r="A386" s="2">
        <v>45311</v>
      </c>
      <c r="B386" t="s">
        <v>4</v>
      </c>
      <c r="C386">
        <f>WEEKDAY(Tabela2[[#This Row],[Data]],2)</f>
        <v>6</v>
      </c>
      <c r="D386">
        <f t="shared" si="5"/>
        <v>31</v>
      </c>
      <c r="E38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86">
        <f>Tabela2[[#This Row],[Ilośc wypożyczonych]]*$Q$5</f>
        <v>0</v>
      </c>
      <c r="G386">
        <f>IF(Tabela2[[#This Row],[Dzień]]=7, Tabela2[[#This Row],[Ilość rowerów]]*$Q$6 + Tabela2[[#This Row],[Czy dokupuje]]*800, Tabela2[[#This Row],[Czy dokupuje]]*800)</f>
        <v>0</v>
      </c>
      <c r="H386">
        <f>SUM($F$2:F386) -SUM($G$2:G386)</f>
        <v>23515</v>
      </c>
      <c r="I386">
        <f>SUM($F$2:F386)</f>
        <v>61470</v>
      </c>
      <c r="J386">
        <f>SUM($G$2:G386)</f>
        <v>37955</v>
      </c>
      <c r="K386">
        <f>IF(MONTH(Tabela2[[#This Row],[Data]]) &lt;&gt; MONTH(A387), 1,0)</f>
        <v>0</v>
      </c>
      <c r="L386" t="str">
        <f>IF(Tabela2[[#This Row],[Czy ostatni dzień]]=1, SUM($F$2:F386) - SUM($G$2:G386) - SUM($L$2:L385), "")</f>
        <v/>
      </c>
      <c r="M386">
        <f>IF(AND(Tabela2[[#This Row],[Czy ostatni dzień]]=1, H385 &gt;= 2400), 3, 0)</f>
        <v>0</v>
      </c>
    </row>
    <row r="387" spans="1:13" x14ac:dyDescent="0.25">
      <c r="A387" s="2">
        <v>45312</v>
      </c>
      <c r="B387" t="s">
        <v>4</v>
      </c>
      <c r="C387">
        <f>WEEKDAY(Tabela2[[#This Row],[Data]],2)</f>
        <v>7</v>
      </c>
      <c r="D387">
        <f t="shared" si="5"/>
        <v>31</v>
      </c>
      <c r="E38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87">
        <f>Tabela2[[#This Row],[Ilośc wypożyczonych]]*$Q$5</f>
        <v>0</v>
      </c>
      <c r="G387">
        <f>IF(Tabela2[[#This Row],[Dzień]]=7, Tabela2[[#This Row],[Ilość rowerów]]*$Q$6 + Tabela2[[#This Row],[Czy dokupuje]]*800, Tabela2[[#This Row],[Czy dokupuje]]*800)</f>
        <v>465</v>
      </c>
      <c r="H387">
        <f>SUM($F$2:F387) -SUM($G$2:G387)</f>
        <v>23050</v>
      </c>
      <c r="I387">
        <f>SUM($F$2:F387)</f>
        <v>61470</v>
      </c>
      <c r="J387">
        <f>SUM($G$2:G387)</f>
        <v>38420</v>
      </c>
      <c r="K387">
        <f>IF(MONTH(Tabela2[[#This Row],[Data]]) &lt;&gt; MONTH(A388), 1,0)</f>
        <v>0</v>
      </c>
      <c r="L387" t="str">
        <f>IF(Tabela2[[#This Row],[Czy ostatni dzień]]=1, SUM($F$2:F387) - SUM($G$2:G387) - SUM($L$2:L386), "")</f>
        <v/>
      </c>
      <c r="M387">
        <f>IF(AND(Tabela2[[#This Row],[Czy ostatni dzień]]=1, H386 &gt;= 2400), 3, 0)</f>
        <v>0</v>
      </c>
    </row>
    <row r="388" spans="1:13" x14ac:dyDescent="0.25">
      <c r="A388" s="2">
        <v>45313</v>
      </c>
      <c r="B388" t="s">
        <v>4</v>
      </c>
      <c r="C388">
        <f>WEEKDAY(Tabela2[[#This Row],[Data]],2)</f>
        <v>1</v>
      </c>
      <c r="D388">
        <f t="shared" si="5"/>
        <v>31</v>
      </c>
      <c r="E38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88">
        <f>Tabela2[[#This Row],[Ilośc wypożyczonych]]*$Q$5</f>
        <v>180</v>
      </c>
      <c r="G388">
        <f>IF(Tabela2[[#This Row],[Dzień]]=7, Tabela2[[#This Row],[Ilość rowerów]]*$Q$6 + Tabela2[[#This Row],[Czy dokupuje]]*800, Tabela2[[#This Row],[Czy dokupuje]]*800)</f>
        <v>0</v>
      </c>
      <c r="H388">
        <f>SUM($F$2:F388) -SUM($G$2:G388)</f>
        <v>23230</v>
      </c>
      <c r="I388">
        <f>SUM($F$2:F388)</f>
        <v>61650</v>
      </c>
      <c r="J388">
        <f>SUM($G$2:G388)</f>
        <v>38420</v>
      </c>
      <c r="K388">
        <f>IF(MONTH(Tabela2[[#This Row],[Data]]) &lt;&gt; MONTH(A389), 1,0)</f>
        <v>0</v>
      </c>
      <c r="L388" t="str">
        <f>IF(Tabela2[[#This Row],[Czy ostatni dzień]]=1, SUM($F$2:F388) - SUM($G$2:G388) - SUM($L$2:L387), "")</f>
        <v/>
      </c>
      <c r="M388">
        <f>IF(AND(Tabela2[[#This Row],[Czy ostatni dzień]]=1, H387 &gt;= 2400), 3, 0)</f>
        <v>0</v>
      </c>
    </row>
    <row r="389" spans="1:13" x14ac:dyDescent="0.25">
      <c r="A389" s="2">
        <v>45314</v>
      </c>
      <c r="B389" t="s">
        <v>4</v>
      </c>
      <c r="C389">
        <f>WEEKDAY(Tabela2[[#This Row],[Data]],2)</f>
        <v>2</v>
      </c>
      <c r="D389">
        <f t="shared" si="5"/>
        <v>31</v>
      </c>
      <c r="E38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89">
        <f>Tabela2[[#This Row],[Ilośc wypożyczonych]]*$Q$5</f>
        <v>180</v>
      </c>
      <c r="G389">
        <f>IF(Tabela2[[#This Row],[Dzień]]=7, Tabela2[[#This Row],[Ilość rowerów]]*$Q$6 + Tabela2[[#This Row],[Czy dokupuje]]*800, Tabela2[[#This Row],[Czy dokupuje]]*800)</f>
        <v>0</v>
      </c>
      <c r="H389">
        <f>SUM($F$2:F389) -SUM($G$2:G389)</f>
        <v>23410</v>
      </c>
      <c r="I389">
        <f>SUM($F$2:F389)</f>
        <v>61830</v>
      </c>
      <c r="J389">
        <f>SUM($G$2:G389)</f>
        <v>38420</v>
      </c>
      <c r="K389">
        <f>IF(MONTH(Tabela2[[#This Row],[Data]]) &lt;&gt; MONTH(A390), 1,0)</f>
        <v>0</v>
      </c>
      <c r="L389" t="str">
        <f>IF(Tabela2[[#This Row],[Czy ostatni dzień]]=1, SUM($F$2:F389) - SUM($G$2:G389) - SUM($L$2:L388), "")</f>
        <v/>
      </c>
      <c r="M389">
        <f>IF(AND(Tabela2[[#This Row],[Czy ostatni dzień]]=1, H388 &gt;= 2400), 3, 0)</f>
        <v>0</v>
      </c>
    </row>
    <row r="390" spans="1:13" x14ac:dyDescent="0.25">
      <c r="A390" s="2">
        <v>45315</v>
      </c>
      <c r="B390" t="s">
        <v>4</v>
      </c>
      <c r="C390">
        <f>WEEKDAY(Tabela2[[#This Row],[Data]],2)</f>
        <v>3</v>
      </c>
      <c r="D390">
        <f t="shared" ref="D390:D453" si="6">D389+M389</f>
        <v>31</v>
      </c>
      <c r="E39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90">
        <f>Tabela2[[#This Row],[Ilośc wypożyczonych]]*$Q$5</f>
        <v>180</v>
      </c>
      <c r="G390">
        <f>IF(Tabela2[[#This Row],[Dzień]]=7, Tabela2[[#This Row],[Ilość rowerów]]*$Q$6 + Tabela2[[#This Row],[Czy dokupuje]]*800, Tabela2[[#This Row],[Czy dokupuje]]*800)</f>
        <v>0</v>
      </c>
      <c r="H390">
        <f>SUM($F$2:F390) -SUM($G$2:G390)</f>
        <v>23590</v>
      </c>
      <c r="I390">
        <f>SUM($F$2:F390)</f>
        <v>62010</v>
      </c>
      <c r="J390">
        <f>SUM($G$2:G390)</f>
        <v>38420</v>
      </c>
      <c r="K390">
        <f>IF(MONTH(Tabela2[[#This Row],[Data]]) &lt;&gt; MONTH(A391), 1,0)</f>
        <v>0</v>
      </c>
      <c r="L390" t="str">
        <f>IF(Tabela2[[#This Row],[Czy ostatni dzień]]=1, SUM($F$2:F390) - SUM($G$2:G390) - SUM($L$2:L389), "")</f>
        <v/>
      </c>
      <c r="M390">
        <f>IF(AND(Tabela2[[#This Row],[Czy ostatni dzień]]=1, H389 &gt;= 2400), 3, 0)</f>
        <v>0</v>
      </c>
    </row>
    <row r="391" spans="1:13" x14ac:dyDescent="0.25">
      <c r="A391" s="2">
        <v>45316</v>
      </c>
      <c r="B391" t="s">
        <v>4</v>
      </c>
      <c r="C391">
        <f>WEEKDAY(Tabela2[[#This Row],[Data]],2)</f>
        <v>4</v>
      </c>
      <c r="D391">
        <f t="shared" si="6"/>
        <v>31</v>
      </c>
      <c r="E39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91">
        <f>Tabela2[[#This Row],[Ilośc wypożyczonych]]*$Q$5</f>
        <v>180</v>
      </c>
      <c r="G391">
        <f>IF(Tabela2[[#This Row],[Dzień]]=7, Tabela2[[#This Row],[Ilość rowerów]]*$Q$6 + Tabela2[[#This Row],[Czy dokupuje]]*800, Tabela2[[#This Row],[Czy dokupuje]]*800)</f>
        <v>0</v>
      </c>
      <c r="H391">
        <f>SUM($F$2:F391) -SUM($G$2:G391)</f>
        <v>23770</v>
      </c>
      <c r="I391">
        <f>SUM($F$2:F391)</f>
        <v>62190</v>
      </c>
      <c r="J391">
        <f>SUM($G$2:G391)</f>
        <v>38420</v>
      </c>
      <c r="K391">
        <f>IF(MONTH(Tabela2[[#This Row],[Data]]) &lt;&gt; MONTH(A392), 1,0)</f>
        <v>0</v>
      </c>
      <c r="L391" t="str">
        <f>IF(Tabela2[[#This Row],[Czy ostatni dzień]]=1, SUM($F$2:F391) - SUM($G$2:G391) - SUM($L$2:L390), "")</f>
        <v/>
      </c>
      <c r="M391">
        <f>IF(AND(Tabela2[[#This Row],[Czy ostatni dzień]]=1, H390 &gt;= 2400), 3, 0)</f>
        <v>0</v>
      </c>
    </row>
    <row r="392" spans="1:13" x14ac:dyDescent="0.25">
      <c r="A392" s="2">
        <v>45317</v>
      </c>
      <c r="B392" t="s">
        <v>4</v>
      </c>
      <c r="C392">
        <f>WEEKDAY(Tabela2[[#This Row],[Data]],2)</f>
        <v>5</v>
      </c>
      <c r="D392">
        <f t="shared" si="6"/>
        <v>31</v>
      </c>
      <c r="E39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92">
        <f>Tabela2[[#This Row],[Ilośc wypożyczonych]]*$Q$5</f>
        <v>180</v>
      </c>
      <c r="G392">
        <f>IF(Tabela2[[#This Row],[Dzień]]=7, Tabela2[[#This Row],[Ilość rowerów]]*$Q$6 + Tabela2[[#This Row],[Czy dokupuje]]*800, Tabela2[[#This Row],[Czy dokupuje]]*800)</f>
        <v>0</v>
      </c>
      <c r="H392">
        <f>SUM($F$2:F392) -SUM($G$2:G392)</f>
        <v>23950</v>
      </c>
      <c r="I392">
        <f>SUM($F$2:F392)</f>
        <v>62370</v>
      </c>
      <c r="J392">
        <f>SUM($G$2:G392)</f>
        <v>38420</v>
      </c>
      <c r="K392">
        <f>IF(MONTH(Tabela2[[#This Row],[Data]]) &lt;&gt; MONTH(A393), 1,0)</f>
        <v>0</v>
      </c>
      <c r="L392" t="str">
        <f>IF(Tabela2[[#This Row],[Czy ostatni dzień]]=1, SUM($F$2:F392) - SUM($G$2:G392) - SUM($L$2:L391), "")</f>
        <v/>
      </c>
      <c r="M392">
        <f>IF(AND(Tabela2[[#This Row],[Czy ostatni dzień]]=1, H391 &gt;= 2400), 3, 0)</f>
        <v>0</v>
      </c>
    </row>
    <row r="393" spans="1:13" x14ac:dyDescent="0.25">
      <c r="A393" s="2">
        <v>45318</v>
      </c>
      <c r="B393" t="s">
        <v>4</v>
      </c>
      <c r="C393">
        <f>WEEKDAY(Tabela2[[#This Row],[Data]],2)</f>
        <v>6</v>
      </c>
      <c r="D393">
        <f t="shared" si="6"/>
        <v>31</v>
      </c>
      <c r="E39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93">
        <f>Tabela2[[#This Row],[Ilośc wypożyczonych]]*$Q$5</f>
        <v>0</v>
      </c>
      <c r="G393">
        <f>IF(Tabela2[[#This Row],[Dzień]]=7, Tabela2[[#This Row],[Ilość rowerów]]*$Q$6 + Tabela2[[#This Row],[Czy dokupuje]]*800, Tabela2[[#This Row],[Czy dokupuje]]*800)</f>
        <v>0</v>
      </c>
      <c r="H393">
        <f>SUM($F$2:F393) -SUM($G$2:G393)</f>
        <v>23950</v>
      </c>
      <c r="I393">
        <f>SUM($F$2:F393)</f>
        <v>62370</v>
      </c>
      <c r="J393">
        <f>SUM($G$2:G393)</f>
        <v>38420</v>
      </c>
      <c r="K393">
        <f>IF(MONTH(Tabela2[[#This Row],[Data]]) &lt;&gt; MONTH(A394), 1,0)</f>
        <v>0</v>
      </c>
      <c r="L393" t="str">
        <f>IF(Tabela2[[#This Row],[Czy ostatni dzień]]=1, SUM($F$2:F393) - SUM($G$2:G393) - SUM($L$2:L392), "")</f>
        <v/>
      </c>
      <c r="M393">
        <f>IF(AND(Tabela2[[#This Row],[Czy ostatni dzień]]=1, H392 &gt;= 2400), 3, 0)</f>
        <v>0</v>
      </c>
    </row>
    <row r="394" spans="1:13" x14ac:dyDescent="0.25">
      <c r="A394" s="2">
        <v>45319</v>
      </c>
      <c r="B394" t="s">
        <v>4</v>
      </c>
      <c r="C394">
        <f>WEEKDAY(Tabela2[[#This Row],[Data]],2)</f>
        <v>7</v>
      </c>
      <c r="D394">
        <f t="shared" si="6"/>
        <v>31</v>
      </c>
      <c r="E39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394">
        <f>Tabela2[[#This Row],[Ilośc wypożyczonych]]*$Q$5</f>
        <v>0</v>
      </c>
      <c r="G394">
        <f>IF(Tabela2[[#This Row],[Dzień]]=7, Tabela2[[#This Row],[Ilość rowerów]]*$Q$6 + Tabela2[[#This Row],[Czy dokupuje]]*800, Tabela2[[#This Row],[Czy dokupuje]]*800)</f>
        <v>465</v>
      </c>
      <c r="H394">
        <f>SUM($F$2:F394) -SUM($G$2:G394)</f>
        <v>23485</v>
      </c>
      <c r="I394">
        <f>SUM($F$2:F394)</f>
        <v>62370</v>
      </c>
      <c r="J394">
        <f>SUM($G$2:G394)</f>
        <v>38885</v>
      </c>
      <c r="K394">
        <f>IF(MONTH(Tabela2[[#This Row],[Data]]) &lt;&gt; MONTH(A395), 1,0)</f>
        <v>0</v>
      </c>
      <c r="L394" t="str">
        <f>IF(Tabela2[[#This Row],[Czy ostatni dzień]]=1, SUM($F$2:F394) - SUM($G$2:G394) - SUM($L$2:L393), "")</f>
        <v/>
      </c>
      <c r="M394">
        <f>IF(AND(Tabela2[[#This Row],[Czy ostatni dzień]]=1, H393 &gt;= 2400), 3, 0)</f>
        <v>0</v>
      </c>
    </row>
    <row r="395" spans="1:13" x14ac:dyDescent="0.25">
      <c r="A395" s="2">
        <v>45320</v>
      </c>
      <c r="B395" t="s">
        <v>4</v>
      </c>
      <c r="C395">
        <f>WEEKDAY(Tabela2[[#This Row],[Data]],2)</f>
        <v>1</v>
      </c>
      <c r="D395">
        <f t="shared" si="6"/>
        <v>31</v>
      </c>
      <c r="E39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95">
        <f>Tabela2[[#This Row],[Ilośc wypożyczonych]]*$Q$5</f>
        <v>180</v>
      </c>
      <c r="G395">
        <f>IF(Tabela2[[#This Row],[Dzień]]=7, Tabela2[[#This Row],[Ilość rowerów]]*$Q$6 + Tabela2[[#This Row],[Czy dokupuje]]*800, Tabela2[[#This Row],[Czy dokupuje]]*800)</f>
        <v>0</v>
      </c>
      <c r="H395">
        <f>SUM($F$2:F395) -SUM($G$2:G395)</f>
        <v>23665</v>
      </c>
      <c r="I395">
        <f>SUM($F$2:F395)</f>
        <v>62550</v>
      </c>
      <c r="J395">
        <f>SUM($G$2:G395)</f>
        <v>38885</v>
      </c>
      <c r="K395">
        <f>IF(MONTH(Tabela2[[#This Row],[Data]]) &lt;&gt; MONTH(A396), 1,0)</f>
        <v>0</v>
      </c>
      <c r="L395" t="str">
        <f>IF(Tabela2[[#This Row],[Czy ostatni dzień]]=1, SUM($F$2:F395) - SUM($G$2:G395) - SUM($L$2:L394), "")</f>
        <v/>
      </c>
      <c r="M395">
        <f>IF(AND(Tabela2[[#This Row],[Czy ostatni dzień]]=1, H394 &gt;= 2400), 3, 0)</f>
        <v>0</v>
      </c>
    </row>
    <row r="396" spans="1:13" x14ac:dyDescent="0.25">
      <c r="A396" s="2">
        <v>45321</v>
      </c>
      <c r="B396" t="s">
        <v>4</v>
      </c>
      <c r="C396">
        <f>WEEKDAY(Tabela2[[#This Row],[Data]],2)</f>
        <v>2</v>
      </c>
      <c r="D396">
        <f t="shared" si="6"/>
        <v>31</v>
      </c>
      <c r="E39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96">
        <f>Tabela2[[#This Row],[Ilośc wypożyczonych]]*$Q$5</f>
        <v>180</v>
      </c>
      <c r="G396">
        <f>IF(Tabela2[[#This Row],[Dzień]]=7, Tabela2[[#This Row],[Ilość rowerów]]*$Q$6 + Tabela2[[#This Row],[Czy dokupuje]]*800, Tabela2[[#This Row],[Czy dokupuje]]*800)</f>
        <v>0</v>
      </c>
      <c r="H396">
        <f>SUM($F$2:F396) -SUM($G$2:G396)</f>
        <v>23845</v>
      </c>
      <c r="I396">
        <f>SUM($F$2:F396)</f>
        <v>62730</v>
      </c>
      <c r="J396">
        <f>SUM($G$2:G396)</f>
        <v>38885</v>
      </c>
      <c r="K396">
        <f>IF(MONTH(Tabela2[[#This Row],[Data]]) &lt;&gt; MONTH(A397), 1,0)</f>
        <v>0</v>
      </c>
      <c r="L396" t="str">
        <f>IF(Tabela2[[#This Row],[Czy ostatni dzień]]=1, SUM($F$2:F396) - SUM($G$2:G396) - SUM($L$2:L395), "")</f>
        <v/>
      </c>
      <c r="M396">
        <f>IF(AND(Tabela2[[#This Row],[Czy ostatni dzień]]=1, H395 &gt;= 2400), 3, 0)</f>
        <v>0</v>
      </c>
    </row>
    <row r="397" spans="1:13" x14ac:dyDescent="0.25">
      <c r="A397" s="2">
        <v>45322</v>
      </c>
      <c r="B397" t="s">
        <v>4</v>
      </c>
      <c r="C397">
        <f>WEEKDAY(Tabela2[[#This Row],[Data]],2)</f>
        <v>3</v>
      </c>
      <c r="D397">
        <f t="shared" si="6"/>
        <v>31</v>
      </c>
      <c r="E39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97">
        <f>Tabela2[[#This Row],[Ilośc wypożyczonych]]*$Q$5</f>
        <v>180</v>
      </c>
      <c r="G397">
        <f>IF(Tabela2[[#This Row],[Dzień]]=7, Tabela2[[#This Row],[Ilość rowerów]]*$Q$6 + Tabela2[[#This Row],[Czy dokupuje]]*800, Tabela2[[#This Row],[Czy dokupuje]]*800)</f>
        <v>2400</v>
      </c>
      <c r="H397">
        <f>SUM($F$2:F397) -SUM($G$2:G397)</f>
        <v>21625</v>
      </c>
      <c r="I397">
        <f>SUM($F$2:F397)</f>
        <v>62910</v>
      </c>
      <c r="J397">
        <f>SUM($G$2:G397)</f>
        <v>41285</v>
      </c>
      <c r="K397">
        <f>IF(MONTH(Tabela2[[#This Row],[Data]]) &lt;&gt; MONTH(A398), 1,0)</f>
        <v>1</v>
      </c>
      <c r="L397">
        <f>IF(Tabela2[[#This Row],[Czy ostatni dzień]]=1, SUM($F$2:F397) - SUM($G$2:G397) - SUM($L$2:L396), "")</f>
        <v>-120</v>
      </c>
      <c r="M397">
        <f>IF(AND(Tabela2[[#This Row],[Czy ostatni dzień]]=1, H396 &gt;= 2400), 3, 0)</f>
        <v>3</v>
      </c>
    </row>
    <row r="398" spans="1:13" x14ac:dyDescent="0.25">
      <c r="A398" s="2">
        <v>45323</v>
      </c>
      <c r="B398" t="s">
        <v>4</v>
      </c>
      <c r="C398">
        <f>WEEKDAY(Tabela2[[#This Row],[Data]],2)</f>
        <v>4</v>
      </c>
      <c r="D398">
        <f t="shared" si="6"/>
        <v>34</v>
      </c>
      <c r="E39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98">
        <f>Tabela2[[#This Row],[Ilośc wypożyczonych]]*$Q$5</f>
        <v>180</v>
      </c>
      <c r="G398">
        <f>IF(Tabela2[[#This Row],[Dzień]]=7, Tabela2[[#This Row],[Ilość rowerów]]*$Q$6 + Tabela2[[#This Row],[Czy dokupuje]]*800, Tabela2[[#This Row],[Czy dokupuje]]*800)</f>
        <v>0</v>
      </c>
      <c r="H398">
        <f>SUM($F$2:F398) -SUM($G$2:G398)</f>
        <v>21805</v>
      </c>
      <c r="I398">
        <f>SUM($F$2:F398)</f>
        <v>63090</v>
      </c>
      <c r="J398">
        <f>SUM($G$2:G398)</f>
        <v>41285</v>
      </c>
      <c r="K398">
        <f>IF(MONTH(Tabela2[[#This Row],[Data]]) &lt;&gt; MONTH(A399), 1,0)</f>
        <v>0</v>
      </c>
      <c r="L398" t="str">
        <f>IF(Tabela2[[#This Row],[Czy ostatni dzień]]=1, SUM($F$2:F398) - SUM($G$2:G398) - SUM($L$2:L397), "")</f>
        <v/>
      </c>
      <c r="M398">
        <f>IF(AND(Tabela2[[#This Row],[Czy ostatni dzień]]=1, H397 &gt;= 2400), 3, 0)</f>
        <v>0</v>
      </c>
    </row>
    <row r="399" spans="1:13" x14ac:dyDescent="0.25">
      <c r="A399" s="2">
        <v>45324</v>
      </c>
      <c r="B399" t="s">
        <v>4</v>
      </c>
      <c r="C399">
        <f>WEEKDAY(Tabela2[[#This Row],[Data]],2)</f>
        <v>5</v>
      </c>
      <c r="D399">
        <f t="shared" si="6"/>
        <v>34</v>
      </c>
      <c r="E39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399">
        <f>Tabela2[[#This Row],[Ilośc wypożyczonych]]*$Q$5</f>
        <v>180</v>
      </c>
      <c r="G399">
        <f>IF(Tabela2[[#This Row],[Dzień]]=7, Tabela2[[#This Row],[Ilość rowerów]]*$Q$6 + Tabela2[[#This Row],[Czy dokupuje]]*800, Tabela2[[#This Row],[Czy dokupuje]]*800)</f>
        <v>0</v>
      </c>
      <c r="H399">
        <f>SUM($F$2:F399) -SUM($G$2:G399)</f>
        <v>21985</v>
      </c>
      <c r="I399">
        <f>SUM($F$2:F399)</f>
        <v>63270</v>
      </c>
      <c r="J399">
        <f>SUM($G$2:G399)</f>
        <v>41285</v>
      </c>
      <c r="K399">
        <f>IF(MONTH(Tabela2[[#This Row],[Data]]) &lt;&gt; MONTH(A400), 1,0)</f>
        <v>0</v>
      </c>
      <c r="L399" t="str">
        <f>IF(Tabela2[[#This Row],[Czy ostatni dzień]]=1, SUM($F$2:F399) - SUM($G$2:G399) - SUM($L$2:L398), "")</f>
        <v/>
      </c>
      <c r="M399">
        <f>IF(AND(Tabela2[[#This Row],[Czy ostatni dzień]]=1, H398 &gt;= 2400), 3, 0)</f>
        <v>0</v>
      </c>
    </row>
    <row r="400" spans="1:13" x14ac:dyDescent="0.25">
      <c r="A400" s="2">
        <v>45325</v>
      </c>
      <c r="B400" t="s">
        <v>4</v>
      </c>
      <c r="C400">
        <f>WEEKDAY(Tabela2[[#This Row],[Data]],2)</f>
        <v>6</v>
      </c>
      <c r="D400">
        <f t="shared" si="6"/>
        <v>34</v>
      </c>
      <c r="E40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00">
        <f>Tabela2[[#This Row],[Ilośc wypożyczonych]]*$Q$5</f>
        <v>0</v>
      </c>
      <c r="G400">
        <f>IF(Tabela2[[#This Row],[Dzień]]=7, Tabela2[[#This Row],[Ilość rowerów]]*$Q$6 + Tabela2[[#This Row],[Czy dokupuje]]*800, Tabela2[[#This Row],[Czy dokupuje]]*800)</f>
        <v>0</v>
      </c>
      <c r="H400">
        <f>SUM($F$2:F400) -SUM($G$2:G400)</f>
        <v>21985</v>
      </c>
      <c r="I400">
        <f>SUM($F$2:F400)</f>
        <v>63270</v>
      </c>
      <c r="J400">
        <f>SUM($G$2:G400)</f>
        <v>41285</v>
      </c>
      <c r="K400">
        <f>IF(MONTH(Tabela2[[#This Row],[Data]]) &lt;&gt; MONTH(A401), 1,0)</f>
        <v>0</v>
      </c>
      <c r="L400" t="str">
        <f>IF(Tabela2[[#This Row],[Czy ostatni dzień]]=1, SUM($F$2:F400) - SUM($G$2:G400) - SUM($L$2:L399), "")</f>
        <v/>
      </c>
      <c r="M400">
        <f>IF(AND(Tabela2[[#This Row],[Czy ostatni dzień]]=1, H399 &gt;= 2400), 3, 0)</f>
        <v>0</v>
      </c>
    </row>
    <row r="401" spans="1:13" x14ac:dyDescent="0.25">
      <c r="A401" s="2">
        <v>45326</v>
      </c>
      <c r="B401" t="s">
        <v>4</v>
      </c>
      <c r="C401">
        <f>WEEKDAY(Tabela2[[#This Row],[Data]],2)</f>
        <v>7</v>
      </c>
      <c r="D401">
        <f t="shared" si="6"/>
        <v>34</v>
      </c>
      <c r="E40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01">
        <f>Tabela2[[#This Row],[Ilośc wypożyczonych]]*$Q$5</f>
        <v>0</v>
      </c>
      <c r="G401">
        <f>IF(Tabela2[[#This Row],[Dzień]]=7, Tabela2[[#This Row],[Ilość rowerów]]*$Q$6 + Tabela2[[#This Row],[Czy dokupuje]]*800, Tabela2[[#This Row],[Czy dokupuje]]*800)</f>
        <v>510</v>
      </c>
      <c r="H401">
        <f>SUM($F$2:F401) -SUM($G$2:G401)</f>
        <v>21475</v>
      </c>
      <c r="I401">
        <f>SUM($F$2:F401)</f>
        <v>63270</v>
      </c>
      <c r="J401">
        <f>SUM($G$2:G401)</f>
        <v>41795</v>
      </c>
      <c r="K401">
        <f>IF(MONTH(Tabela2[[#This Row],[Data]]) &lt;&gt; MONTH(A402), 1,0)</f>
        <v>0</v>
      </c>
      <c r="L401" t="str">
        <f>IF(Tabela2[[#This Row],[Czy ostatni dzień]]=1, SUM($F$2:F401) - SUM($G$2:G401) - SUM($L$2:L400), "")</f>
        <v/>
      </c>
      <c r="M401">
        <f>IF(AND(Tabela2[[#This Row],[Czy ostatni dzień]]=1, H400 &gt;= 2400), 3, 0)</f>
        <v>0</v>
      </c>
    </row>
    <row r="402" spans="1:13" x14ac:dyDescent="0.25">
      <c r="A402" s="2">
        <v>45327</v>
      </c>
      <c r="B402" t="s">
        <v>4</v>
      </c>
      <c r="C402">
        <f>WEEKDAY(Tabela2[[#This Row],[Data]],2)</f>
        <v>1</v>
      </c>
      <c r="D402">
        <f t="shared" si="6"/>
        <v>34</v>
      </c>
      <c r="E40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02">
        <f>Tabela2[[#This Row],[Ilośc wypożyczonych]]*$Q$5</f>
        <v>180</v>
      </c>
      <c r="G402">
        <f>IF(Tabela2[[#This Row],[Dzień]]=7, Tabela2[[#This Row],[Ilość rowerów]]*$Q$6 + Tabela2[[#This Row],[Czy dokupuje]]*800, Tabela2[[#This Row],[Czy dokupuje]]*800)</f>
        <v>0</v>
      </c>
      <c r="H402">
        <f>SUM($F$2:F402) -SUM($G$2:G402)</f>
        <v>21655</v>
      </c>
      <c r="I402">
        <f>SUM($F$2:F402)</f>
        <v>63450</v>
      </c>
      <c r="J402">
        <f>SUM($G$2:G402)</f>
        <v>41795</v>
      </c>
      <c r="K402">
        <f>IF(MONTH(Tabela2[[#This Row],[Data]]) &lt;&gt; MONTH(A403), 1,0)</f>
        <v>0</v>
      </c>
      <c r="L402" t="str">
        <f>IF(Tabela2[[#This Row],[Czy ostatni dzień]]=1, SUM($F$2:F402) - SUM($G$2:G402) - SUM($L$2:L401), "")</f>
        <v/>
      </c>
      <c r="M402">
        <f>IF(AND(Tabela2[[#This Row],[Czy ostatni dzień]]=1, H401 &gt;= 2400), 3, 0)</f>
        <v>0</v>
      </c>
    </row>
    <row r="403" spans="1:13" x14ac:dyDescent="0.25">
      <c r="A403" s="2">
        <v>45328</v>
      </c>
      <c r="B403" t="s">
        <v>4</v>
      </c>
      <c r="C403">
        <f>WEEKDAY(Tabela2[[#This Row],[Data]],2)</f>
        <v>2</v>
      </c>
      <c r="D403">
        <f t="shared" si="6"/>
        <v>34</v>
      </c>
      <c r="E40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03">
        <f>Tabela2[[#This Row],[Ilośc wypożyczonych]]*$Q$5</f>
        <v>180</v>
      </c>
      <c r="G403">
        <f>IF(Tabela2[[#This Row],[Dzień]]=7, Tabela2[[#This Row],[Ilość rowerów]]*$Q$6 + Tabela2[[#This Row],[Czy dokupuje]]*800, Tabela2[[#This Row],[Czy dokupuje]]*800)</f>
        <v>0</v>
      </c>
      <c r="H403">
        <f>SUM($F$2:F403) -SUM($G$2:G403)</f>
        <v>21835</v>
      </c>
      <c r="I403">
        <f>SUM($F$2:F403)</f>
        <v>63630</v>
      </c>
      <c r="J403">
        <f>SUM($G$2:G403)</f>
        <v>41795</v>
      </c>
      <c r="K403">
        <f>IF(MONTH(Tabela2[[#This Row],[Data]]) &lt;&gt; MONTH(A404), 1,0)</f>
        <v>0</v>
      </c>
      <c r="L403" t="str">
        <f>IF(Tabela2[[#This Row],[Czy ostatni dzień]]=1, SUM($F$2:F403) - SUM($G$2:G403) - SUM($L$2:L402), "")</f>
        <v/>
      </c>
      <c r="M403">
        <f>IF(AND(Tabela2[[#This Row],[Czy ostatni dzień]]=1, H402 &gt;= 2400), 3, 0)</f>
        <v>0</v>
      </c>
    </row>
    <row r="404" spans="1:13" x14ac:dyDescent="0.25">
      <c r="A404" s="2">
        <v>45329</v>
      </c>
      <c r="B404" t="s">
        <v>4</v>
      </c>
      <c r="C404">
        <f>WEEKDAY(Tabela2[[#This Row],[Data]],2)</f>
        <v>3</v>
      </c>
      <c r="D404">
        <f t="shared" si="6"/>
        <v>34</v>
      </c>
      <c r="E40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04">
        <f>Tabela2[[#This Row],[Ilośc wypożyczonych]]*$Q$5</f>
        <v>180</v>
      </c>
      <c r="G404">
        <f>IF(Tabela2[[#This Row],[Dzień]]=7, Tabela2[[#This Row],[Ilość rowerów]]*$Q$6 + Tabela2[[#This Row],[Czy dokupuje]]*800, Tabela2[[#This Row],[Czy dokupuje]]*800)</f>
        <v>0</v>
      </c>
      <c r="H404">
        <f>SUM($F$2:F404) -SUM($G$2:G404)</f>
        <v>22015</v>
      </c>
      <c r="I404">
        <f>SUM($F$2:F404)</f>
        <v>63810</v>
      </c>
      <c r="J404">
        <f>SUM($G$2:G404)</f>
        <v>41795</v>
      </c>
      <c r="K404">
        <f>IF(MONTH(Tabela2[[#This Row],[Data]]) &lt;&gt; MONTH(A405), 1,0)</f>
        <v>0</v>
      </c>
      <c r="L404" t="str">
        <f>IF(Tabela2[[#This Row],[Czy ostatni dzień]]=1, SUM($F$2:F404) - SUM($G$2:G404) - SUM($L$2:L403), "")</f>
        <v/>
      </c>
      <c r="M404">
        <f>IF(AND(Tabela2[[#This Row],[Czy ostatni dzień]]=1, H403 &gt;= 2400), 3, 0)</f>
        <v>0</v>
      </c>
    </row>
    <row r="405" spans="1:13" x14ac:dyDescent="0.25">
      <c r="A405" s="2">
        <v>45330</v>
      </c>
      <c r="B405" t="s">
        <v>4</v>
      </c>
      <c r="C405">
        <f>WEEKDAY(Tabela2[[#This Row],[Data]],2)</f>
        <v>4</v>
      </c>
      <c r="D405">
        <f t="shared" si="6"/>
        <v>34</v>
      </c>
      <c r="E40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05">
        <f>Tabela2[[#This Row],[Ilośc wypożyczonych]]*$Q$5</f>
        <v>180</v>
      </c>
      <c r="G405">
        <f>IF(Tabela2[[#This Row],[Dzień]]=7, Tabela2[[#This Row],[Ilość rowerów]]*$Q$6 + Tabela2[[#This Row],[Czy dokupuje]]*800, Tabela2[[#This Row],[Czy dokupuje]]*800)</f>
        <v>0</v>
      </c>
      <c r="H405">
        <f>SUM($F$2:F405) -SUM($G$2:G405)</f>
        <v>22195</v>
      </c>
      <c r="I405">
        <f>SUM($F$2:F405)</f>
        <v>63990</v>
      </c>
      <c r="J405">
        <f>SUM($G$2:G405)</f>
        <v>41795</v>
      </c>
      <c r="K405">
        <f>IF(MONTH(Tabela2[[#This Row],[Data]]) &lt;&gt; MONTH(A406), 1,0)</f>
        <v>0</v>
      </c>
      <c r="L405" t="str">
        <f>IF(Tabela2[[#This Row],[Czy ostatni dzień]]=1, SUM($F$2:F405) - SUM($G$2:G405) - SUM($L$2:L404), "")</f>
        <v/>
      </c>
      <c r="M405">
        <f>IF(AND(Tabela2[[#This Row],[Czy ostatni dzień]]=1, H404 &gt;= 2400), 3, 0)</f>
        <v>0</v>
      </c>
    </row>
    <row r="406" spans="1:13" x14ac:dyDescent="0.25">
      <c r="A406" s="2">
        <v>45331</v>
      </c>
      <c r="B406" t="s">
        <v>4</v>
      </c>
      <c r="C406">
        <f>WEEKDAY(Tabela2[[#This Row],[Data]],2)</f>
        <v>5</v>
      </c>
      <c r="D406">
        <f t="shared" si="6"/>
        <v>34</v>
      </c>
      <c r="E40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06">
        <f>Tabela2[[#This Row],[Ilośc wypożyczonych]]*$Q$5</f>
        <v>180</v>
      </c>
      <c r="G406">
        <f>IF(Tabela2[[#This Row],[Dzień]]=7, Tabela2[[#This Row],[Ilość rowerów]]*$Q$6 + Tabela2[[#This Row],[Czy dokupuje]]*800, Tabela2[[#This Row],[Czy dokupuje]]*800)</f>
        <v>0</v>
      </c>
      <c r="H406">
        <f>SUM($F$2:F406) -SUM($G$2:G406)</f>
        <v>22375</v>
      </c>
      <c r="I406">
        <f>SUM($F$2:F406)</f>
        <v>64170</v>
      </c>
      <c r="J406">
        <f>SUM($G$2:G406)</f>
        <v>41795</v>
      </c>
      <c r="K406">
        <f>IF(MONTH(Tabela2[[#This Row],[Data]]) &lt;&gt; MONTH(A407), 1,0)</f>
        <v>0</v>
      </c>
      <c r="L406" t="str">
        <f>IF(Tabela2[[#This Row],[Czy ostatni dzień]]=1, SUM($F$2:F406) - SUM($G$2:G406) - SUM($L$2:L405), "")</f>
        <v/>
      </c>
      <c r="M406">
        <f>IF(AND(Tabela2[[#This Row],[Czy ostatni dzień]]=1, H405 &gt;= 2400), 3, 0)</f>
        <v>0</v>
      </c>
    </row>
    <row r="407" spans="1:13" x14ac:dyDescent="0.25">
      <c r="A407" s="2">
        <v>45332</v>
      </c>
      <c r="B407" t="s">
        <v>4</v>
      </c>
      <c r="C407">
        <f>WEEKDAY(Tabela2[[#This Row],[Data]],2)</f>
        <v>6</v>
      </c>
      <c r="D407">
        <f t="shared" si="6"/>
        <v>34</v>
      </c>
      <c r="E40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07">
        <f>Tabela2[[#This Row],[Ilośc wypożyczonych]]*$Q$5</f>
        <v>0</v>
      </c>
      <c r="G407">
        <f>IF(Tabela2[[#This Row],[Dzień]]=7, Tabela2[[#This Row],[Ilość rowerów]]*$Q$6 + Tabela2[[#This Row],[Czy dokupuje]]*800, Tabela2[[#This Row],[Czy dokupuje]]*800)</f>
        <v>0</v>
      </c>
      <c r="H407">
        <f>SUM($F$2:F407) -SUM($G$2:G407)</f>
        <v>22375</v>
      </c>
      <c r="I407">
        <f>SUM($F$2:F407)</f>
        <v>64170</v>
      </c>
      <c r="J407">
        <f>SUM($G$2:G407)</f>
        <v>41795</v>
      </c>
      <c r="K407">
        <f>IF(MONTH(Tabela2[[#This Row],[Data]]) &lt;&gt; MONTH(A408), 1,0)</f>
        <v>0</v>
      </c>
      <c r="L407" t="str">
        <f>IF(Tabela2[[#This Row],[Czy ostatni dzień]]=1, SUM($F$2:F407) - SUM($G$2:G407) - SUM($L$2:L406), "")</f>
        <v/>
      </c>
      <c r="M407">
        <f>IF(AND(Tabela2[[#This Row],[Czy ostatni dzień]]=1, H406 &gt;= 2400), 3, 0)</f>
        <v>0</v>
      </c>
    </row>
    <row r="408" spans="1:13" x14ac:dyDescent="0.25">
      <c r="A408" s="2">
        <v>45333</v>
      </c>
      <c r="B408" t="s">
        <v>4</v>
      </c>
      <c r="C408">
        <f>WEEKDAY(Tabela2[[#This Row],[Data]],2)</f>
        <v>7</v>
      </c>
      <c r="D408">
        <f t="shared" si="6"/>
        <v>34</v>
      </c>
      <c r="E40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08">
        <f>Tabela2[[#This Row],[Ilośc wypożyczonych]]*$Q$5</f>
        <v>0</v>
      </c>
      <c r="G408">
        <f>IF(Tabela2[[#This Row],[Dzień]]=7, Tabela2[[#This Row],[Ilość rowerów]]*$Q$6 + Tabela2[[#This Row],[Czy dokupuje]]*800, Tabela2[[#This Row],[Czy dokupuje]]*800)</f>
        <v>510</v>
      </c>
      <c r="H408">
        <f>SUM($F$2:F408) -SUM($G$2:G408)</f>
        <v>21865</v>
      </c>
      <c r="I408">
        <f>SUM($F$2:F408)</f>
        <v>64170</v>
      </c>
      <c r="J408">
        <f>SUM($G$2:G408)</f>
        <v>42305</v>
      </c>
      <c r="K408">
        <f>IF(MONTH(Tabela2[[#This Row],[Data]]) &lt;&gt; MONTH(A409), 1,0)</f>
        <v>0</v>
      </c>
      <c r="L408" t="str">
        <f>IF(Tabela2[[#This Row],[Czy ostatni dzień]]=1, SUM($F$2:F408) - SUM($G$2:G408) - SUM($L$2:L407), "")</f>
        <v/>
      </c>
      <c r="M408">
        <f>IF(AND(Tabela2[[#This Row],[Czy ostatni dzień]]=1, H407 &gt;= 2400), 3, 0)</f>
        <v>0</v>
      </c>
    </row>
    <row r="409" spans="1:13" x14ac:dyDescent="0.25">
      <c r="A409" s="2">
        <v>45334</v>
      </c>
      <c r="B409" t="s">
        <v>4</v>
      </c>
      <c r="C409">
        <f>WEEKDAY(Tabela2[[#This Row],[Data]],2)</f>
        <v>1</v>
      </c>
      <c r="D409">
        <f t="shared" si="6"/>
        <v>34</v>
      </c>
      <c r="E40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09">
        <f>Tabela2[[#This Row],[Ilośc wypożyczonych]]*$Q$5</f>
        <v>180</v>
      </c>
      <c r="G409">
        <f>IF(Tabela2[[#This Row],[Dzień]]=7, Tabela2[[#This Row],[Ilość rowerów]]*$Q$6 + Tabela2[[#This Row],[Czy dokupuje]]*800, Tabela2[[#This Row],[Czy dokupuje]]*800)</f>
        <v>0</v>
      </c>
      <c r="H409">
        <f>SUM($F$2:F409) -SUM($G$2:G409)</f>
        <v>22045</v>
      </c>
      <c r="I409">
        <f>SUM($F$2:F409)</f>
        <v>64350</v>
      </c>
      <c r="J409">
        <f>SUM($G$2:G409)</f>
        <v>42305</v>
      </c>
      <c r="K409">
        <f>IF(MONTH(Tabela2[[#This Row],[Data]]) &lt;&gt; MONTH(A410), 1,0)</f>
        <v>0</v>
      </c>
      <c r="L409" t="str">
        <f>IF(Tabela2[[#This Row],[Czy ostatni dzień]]=1, SUM($F$2:F409) - SUM($G$2:G409) - SUM($L$2:L408), "")</f>
        <v/>
      </c>
      <c r="M409">
        <f>IF(AND(Tabela2[[#This Row],[Czy ostatni dzień]]=1, H408 &gt;= 2400), 3, 0)</f>
        <v>0</v>
      </c>
    </row>
    <row r="410" spans="1:13" x14ac:dyDescent="0.25">
      <c r="A410" s="2">
        <v>45335</v>
      </c>
      <c r="B410" t="s">
        <v>4</v>
      </c>
      <c r="C410">
        <f>WEEKDAY(Tabela2[[#This Row],[Data]],2)</f>
        <v>2</v>
      </c>
      <c r="D410">
        <f t="shared" si="6"/>
        <v>34</v>
      </c>
      <c r="E41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10">
        <f>Tabela2[[#This Row],[Ilośc wypożyczonych]]*$Q$5</f>
        <v>180</v>
      </c>
      <c r="G410">
        <f>IF(Tabela2[[#This Row],[Dzień]]=7, Tabela2[[#This Row],[Ilość rowerów]]*$Q$6 + Tabela2[[#This Row],[Czy dokupuje]]*800, Tabela2[[#This Row],[Czy dokupuje]]*800)</f>
        <v>0</v>
      </c>
      <c r="H410">
        <f>SUM($F$2:F410) -SUM($G$2:G410)</f>
        <v>22225</v>
      </c>
      <c r="I410">
        <f>SUM($F$2:F410)</f>
        <v>64530</v>
      </c>
      <c r="J410">
        <f>SUM($G$2:G410)</f>
        <v>42305</v>
      </c>
      <c r="K410">
        <f>IF(MONTH(Tabela2[[#This Row],[Data]]) &lt;&gt; MONTH(A411), 1,0)</f>
        <v>0</v>
      </c>
      <c r="L410" t="str">
        <f>IF(Tabela2[[#This Row],[Czy ostatni dzień]]=1, SUM($F$2:F410) - SUM($G$2:G410) - SUM($L$2:L409), "")</f>
        <v/>
      </c>
      <c r="M410">
        <f>IF(AND(Tabela2[[#This Row],[Czy ostatni dzień]]=1, H409 &gt;= 2400), 3, 0)</f>
        <v>0</v>
      </c>
    </row>
    <row r="411" spans="1:13" x14ac:dyDescent="0.25">
      <c r="A411" s="2">
        <v>45336</v>
      </c>
      <c r="B411" t="s">
        <v>4</v>
      </c>
      <c r="C411">
        <f>WEEKDAY(Tabela2[[#This Row],[Data]],2)</f>
        <v>3</v>
      </c>
      <c r="D411">
        <f t="shared" si="6"/>
        <v>34</v>
      </c>
      <c r="E41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11">
        <f>Tabela2[[#This Row],[Ilośc wypożyczonych]]*$Q$5</f>
        <v>180</v>
      </c>
      <c r="G411">
        <f>IF(Tabela2[[#This Row],[Dzień]]=7, Tabela2[[#This Row],[Ilość rowerów]]*$Q$6 + Tabela2[[#This Row],[Czy dokupuje]]*800, Tabela2[[#This Row],[Czy dokupuje]]*800)</f>
        <v>0</v>
      </c>
      <c r="H411">
        <f>SUM($F$2:F411) -SUM($G$2:G411)</f>
        <v>22405</v>
      </c>
      <c r="I411">
        <f>SUM($F$2:F411)</f>
        <v>64710</v>
      </c>
      <c r="J411">
        <f>SUM($G$2:G411)</f>
        <v>42305</v>
      </c>
      <c r="K411">
        <f>IF(MONTH(Tabela2[[#This Row],[Data]]) &lt;&gt; MONTH(A412), 1,0)</f>
        <v>0</v>
      </c>
      <c r="L411" t="str">
        <f>IF(Tabela2[[#This Row],[Czy ostatni dzień]]=1, SUM($F$2:F411) - SUM($G$2:G411) - SUM($L$2:L410), "")</f>
        <v/>
      </c>
      <c r="M411">
        <f>IF(AND(Tabela2[[#This Row],[Czy ostatni dzień]]=1, H410 &gt;= 2400), 3, 0)</f>
        <v>0</v>
      </c>
    </row>
    <row r="412" spans="1:13" x14ac:dyDescent="0.25">
      <c r="A412" s="2">
        <v>45337</v>
      </c>
      <c r="B412" t="s">
        <v>4</v>
      </c>
      <c r="C412">
        <f>WEEKDAY(Tabela2[[#This Row],[Data]],2)</f>
        <v>4</v>
      </c>
      <c r="D412">
        <f t="shared" si="6"/>
        <v>34</v>
      </c>
      <c r="E41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12">
        <f>Tabela2[[#This Row],[Ilośc wypożyczonych]]*$Q$5</f>
        <v>180</v>
      </c>
      <c r="G412">
        <f>IF(Tabela2[[#This Row],[Dzień]]=7, Tabela2[[#This Row],[Ilość rowerów]]*$Q$6 + Tabela2[[#This Row],[Czy dokupuje]]*800, Tabela2[[#This Row],[Czy dokupuje]]*800)</f>
        <v>0</v>
      </c>
      <c r="H412">
        <f>SUM($F$2:F412) -SUM($G$2:G412)</f>
        <v>22585</v>
      </c>
      <c r="I412">
        <f>SUM($F$2:F412)</f>
        <v>64890</v>
      </c>
      <c r="J412">
        <f>SUM($G$2:G412)</f>
        <v>42305</v>
      </c>
      <c r="K412">
        <f>IF(MONTH(Tabela2[[#This Row],[Data]]) &lt;&gt; MONTH(A413), 1,0)</f>
        <v>0</v>
      </c>
      <c r="L412" t="str">
        <f>IF(Tabela2[[#This Row],[Czy ostatni dzień]]=1, SUM($F$2:F412) - SUM($G$2:G412) - SUM($L$2:L411), "")</f>
        <v/>
      </c>
      <c r="M412">
        <f>IF(AND(Tabela2[[#This Row],[Czy ostatni dzień]]=1, H411 &gt;= 2400), 3, 0)</f>
        <v>0</v>
      </c>
    </row>
    <row r="413" spans="1:13" x14ac:dyDescent="0.25">
      <c r="A413" s="2">
        <v>45338</v>
      </c>
      <c r="B413" t="s">
        <v>4</v>
      </c>
      <c r="C413">
        <f>WEEKDAY(Tabela2[[#This Row],[Data]],2)</f>
        <v>5</v>
      </c>
      <c r="D413">
        <f t="shared" si="6"/>
        <v>34</v>
      </c>
      <c r="E41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13">
        <f>Tabela2[[#This Row],[Ilośc wypożyczonych]]*$Q$5</f>
        <v>180</v>
      </c>
      <c r="G413">
        <f>IF(Tabela2[[#This Row],[Dzień]]=7, Tabela2[[#This Row],[Ilość rowerów]]*$Q$6 + Tabela2[[#This Row],[Czy dokupuje]]*800, Tabela2[[#This Row],[Czy dokupuje]]*800)</f>
        <v>0</v>
      </c>
      <c r="H413">
        <f>SUM($F$2:F413) -SUM($G$2:G413)</f>
        <v>22765</v>
      </c>
      <c r="I413">
        <f>SUM($F$2:F413)</f>
        <v>65070</v>
      </c>
      <c r="J413">
        <f>SUM($G$2:G413)</f>
        <v>42305</v>
      </c>
      <c r="K413">
        <f>IF(MONTH(Tabela2[[#This Row],[Data]]) &lt;&gt; MONTH(A414), 1,0)</f>
        <v>0</v>
      </c>
      <c r="L413" t="str">
        <f>IF(Tabela2[[#This Row],[Czy ostatni dzień]]=1, SUM($F$2:F413) - SUM($G$2:G413) - SUM($L$2:L412), "")</f>
        <v/>
      </c>
      <c r="M413">
        <f>IF(AND(Tabela2[[#This Row],[Czy ostatni dzień]]=1, H412 &gt;= 2400), 3, 0)</f>
        <v>0</v>
      </c>
    </row>
    <row r="414" spans="1:13" x14ac:dyDescent="0.25">
      <c r="A414" s="2">
        <v>45339</v>
      </c>
      <c r="B414" t="s">
        <v>4</v>
      </c>
      <c r="C414">
        <f>WEEKDAY(Tabela2[[#This Row],[Data]],2)</f>
        <v>6</v>
      </c>
      <c r="D414">
        <f t="shared" si="6"/>
        <v>34</v>
      </c>
      <c r="E41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14">
        <f>Tabela2[[#This Row],[Ilośc wypożyczonych]]*$Q$5</f>
        <v>0</v>
      </c>
      <c r="G414">
        <f>IF(Tabela2[[#This Row],[Dzień]]=7, Tabela2[[#This Row],[Ilość rowerów]]*$Q$6 + Tabela2[[#This Row],[Czy dokupuje]]*800, Tabela2[[#This Row],[Czy dokupuje]]*800)</f>
        <v>0</v>
      </c>
      <c r="H414">
        <f>SUM($F$2:F414) -SUM($G$2:G414)</f>
        <v>22765</v>
      </c>
      <c r="I414">
        <f>SUM($F$2:F414)</f>
        <v>65070</v>
      </c>
      <c r="J414">
        <f>SUM($G$2:G414)</f>
        <v>42305</v>
      </c>
      <c r="K414">
        <f>IF(MONTH(Tabela2[[#This Row],[Data]]) &lt;&gt; MONTH(A415), 1,0)</f>
        <v>0</v>
      </c>
      <c r="L414" t="str">
        <f>IF(Tabela2[[#This Row],[Czy ostatni dzień]]=1, SUM($F$2:F414) - SUM($G$2:G414) - SUM($L$2:L413), "")</f>
        <v/>
      </c>
      <c r="M414">
        <f>IF(AND(Tabela2[[#This Row],[Czy ostatni dzień]]=1, H413 &gt;= 2400), 3, 0)</f>
        <v>0</v>
      </c>
    </row>
    <row r="415" spans="1:13" x14ac:dyDescent="0.25">
      <c r="A415" s="2">
        <v>45340</v>
      </c>
      <c r="B415" t="s">
        <v>4</v>
      </c>
      <c r="C415">
        <f>WEEKDAY(Tabela2[[#This Row],[Data]],2)</f>
        <v>7</v>
      </c>
      <c r="D415">
        <f t="shared" si="6"/>
        <v>34</v>
      </c>
      <c r="E41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15">
        <f>Tabela2[[#This Row],[Ilośc wypożyczonych]]*$Q$5</f>
        <v>0</v>
      </c>
      <c r="G415">
        <f>IF(Tabela2[[#This Row],[Dzień]]=7, Tabela2[[#This Row],[Ilość rowerów]]*$Q$6 + Tabela2[[#This Row],[Czy dokupuje]]*800, Tabela2[[#This Row],[Czy dokupuje]]*800)</f>
        <v>510</v>
      </c>
      <c r="H415">
        <f>SUM($F$2:F415) -SUM($G$2:G415)</f>
        <v>22255</v>
      </c>
      <c r="I415">
        <f>SUM($F$2:F415)</f>
        <v>65070</v>
      </c>
      <c r="J415">
        <f>SUM($G$2:G415)</f>
        <v>42815</v>
      </c>
      <c r="K415">
        <f>IF(MONTH(Tabela2[[#This Row],[Data]]) &lt;&gt; MONTH(A416), 1,0)</f>
        <v>0</v>
      </c>
      <c r="L415" t="str">
        <f>IF(Tabela2[[#This Row],[Czy ostatni dzień]]=1, SUM($F$2:F415) - SUM($G$2:G415) - SUM($L$2:L414), "")</f>
        <v/>
      </c>
      <c r="M415">
        <f>IF(AND(Tabela2[[#This Row],[Czy ostatni dzień]]=1, H414 &gt;= 2400), 3, 0)</f>
        <v>0</v>
      </c>
    </row>
    <row r="416" spans="1:13" x14ac:dyDescent="0.25">
      <c r="A416" s="2">
        <v>45341</v>
      </c>
      <c r="B416" t="s">
        <v>4</v>
      </c>
      <c r="C416">
        <f>WEEKDAY(Tabela2[[#This Row],[Data]],2)</f>
        <v>1</v>
      </c>
      <c r="D416">
        <f t="shared" si="6"/>
        <v>34</v>
      </c>
      <c r="E41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16">
        <f>Tabela2[[#This Row],[Ilośc wypożyczonych]]*$Q$5</f>
        <v>180</v>
      </c>
      <c r="G416">
        <f>IF(Tabela2[[#This Row],[Dzień]]=7, Tabela2[[#This Row],[Ilość rowerów]]*$Q$6 + Tabela2[[#This Row],[Czy dokupuje]]*800, Tabela2[[#This Row],[Czy dokupuje]]*800)</f>
        <v>0</v>
      </c>
      <c r="H416">
        <f>SUM($F$2:F416) -SUM($G$2:G416)</f>
        <v>22435</v>
      </c>
      <c r="I416">
        <f>SUM($F$2:F416)</f>
        <v>65250</v>
      </c>
      <c r="J416">
        <f>SUM($G$2:G416)</f>
        <v>42815</v>
      </c>
      <c r="K416">
        <f>IF(MONTH(Tabela2[[#This Row],[Data]]) &lt;&gt; MONTH(A417), 1,0)</f>
        <v>0</v>
      </c>
      <c r="L416" t="str">
        <f>IF(Tabela2[[#This Row],[Czy ostatni dzień]]=1, SUM($F$2:F416) - SUM($G$2:G416) - SUM($L$2:L415), "")</f>
        <v/>
      </c>
      <c r="M416">
        <f>IF(AND(Tabela2[[#This Row],[Czy ostatni dzień]]=1, H415 &gt;= 2400), 3, 0)</f>
        <v>0</v>
      </c>
    </row>
    <row r="417" spans="1:13" x14ac:dyDescent="0.25">
      <c r="A417" s="2">
        <v>45342</v>
      </c>
      <c r="B417" t="s">
        <v>4</v>
      </c>
      <c r="C417">
        <f>WEEKDAY(Tabela2[[#This Row],[Data]],2)</f>
        <v>2</v>
      </c>
      <c r="D417">
        <f t="shared" si="6"/>
        <v>34</v>
      </c>
      <c r="E41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17">
        <f>Tabela2[[#This Row],[Ilośc wypożyczonych]]*$Q$5</f>
        <v>180</v>
      </c>
      <c r="G417">
        <f>IF(Tabela2[[#This Row],[Dzień]]=7, Tabela2[[#This Row],[Ilość rowerów]]*$Q$6 + Tabela2[[#This Row],[Czy dokupuje]]*800, Tabela2[[#This Row],[Czy dokupuje]]*800)</f>
        <v>0</v>
      </c>
      <c r="H417">
        <f>SUM($F$2:F417) -SUM($G$2:G417)</f>
        <v>22615</v>
      </c>
      <c r="I417">
        <f>SUM($F$2:F417)</f>
        <v>65430</v>
      </c>
      <c r="J417">
        <f>SUM($G$2:G417)</f>
        <v>42815</v>
      </c>
      <c r="K417">
        <f>IF(MONTH(Tabela2[[#This Row],[Data]]) &lt;&gt; MONTH(A418), 1,0)</f>
        <v>0</v>
      </c>
      <c r="L417" t="str">
        <f>IF(Tabela2[[#This Row],[Czy ostatni dzień]]=1, SUM($F$2:F417) - SUM($G$2:G417) - SUM($L$2:L416), "")</f>
        <v/>
      </c>
      <c r="M417">
        <f>IF(AND(Tabela2[[#This Row],[Czy ostatni dzień]]=1, H416 &gt;= 2400), 3, 0)</f>
        <v>0</v>
      </c>
    </row>
    <row r="418" spans="1:13" x14ac:dyDescent="0.25">
      <c r="A418" s="2">
        <v>45343</v>
      </c>
      <c r="B418" t="s">
        <v>4</v>
      </c>
      <c r="C418">
        <f>WEEKDAY(Tabela2[[#This Row],[Data]],2)</f>
        <v>3</v>
      </c>
      <c r="D418">
        <f t="shared" si="6"/>
        <v>34</v>
      </c>
      <c r="E41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18">
        <f>Tabela2[[#This Row],[Ilośc wypożyczonych]]*$Q$5</f>
        <v>180</v>
      </c>
      <c r="G418">
        <f>IF(Tabela2[[#This Row],[Dzień]]=7, Tabela2[[#This Row],[Ilość rowerów]]*$Q$6 + Tabela2[[#This Row],[Czy dokupuje]]*800, Tabela2[[#This Row],[Czy dokupuje]]*800)</f>
        <v>0</v>
      </c>
      <c r="H418">
        <f>SUM($F$2:F418) -SUM($G$2:G418)</f>
        <v>22795</v>
      </c>
      <c r="I418">
        <f>SUM($F$2:F418)</f>
        <v>65610</v>
      </c>
      <c r="J418">
        <f>SUM($G$2:G418)</f>
        <v>42815</v>
      </c>
      <c r="K418">
        <f>IF(MONTH(Tabela2[[#This Row],[Data]]) &lt;&gt; MONTH(A419), 1,0)</f>
        <v>0</v>
      </c>
      <c r="L418" t="str">
        <f>IF(Tabela2[[#This Row],[Czy ostatni dzień]]=1, SUM($F$2:F418) - SUM($G$2:G418) - SUM($L$2:L417), "")</f>
        <v/>
      </c>
      <c r="M418">
        <f>IF(AND(Tabela2[[#This Row],[Czy ostatni dzień]]=1, H417 &gt;= 2400), 3, 0)</f>
        <v>0</v>
      </c>
    </row>
    <row r="419" spans="1:13" x14ac:dyDescent="0.25">
      <c r="A419" s="2">
        <v>45344</v>
      </c>
      <c r="B419" t="s">
        <v>4</v>
      </c>
      <c r="C419">
        <f>WEEKDAY(Tabela2[[#This Row],[Data]],2)</f>
        <v>4</v>
      </c>
      <c r="D419">
        <f t="shared" si="6"/>
        <v>34</v>
      </c>
      <c r="E41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19">
        <f>Tabela2[[#This Row],[Ilośc wypożyczonych]]*$Q$5</f>
        <v>180</v>
      </c>
      <c r="G419">
        <f>IF(Tabela2[[#This Row],[Dzień]]=7, Tabela2[[#This Row],[Ilość rowerów]]*$Q$6 + Tabela2[[#This Row],[Czy dokupuje]]*800, Tabela2[[#This Row],[Czy dokupuje]]*800)</f>
        <v>0</v>
      </c>
      <c r="H419">
        <f>SUM($F$2:F419) -SUM($G$2:G419)</f>
        <v>22975</v>
      </c>
      <c r="I419">
        <f>SUM($F$2:F419)</f>
        <v>65790</v>
      </c>
      <c r="J419">
        <f>SUM($G$2:G419)</f>
        <v>42815</v>
      </c>
      <c r="K419">
        <f>IF(MONTH(Tabela2[[#This Row],[Data]]) &lt;&gt; MONTH(A420), 1,0)</f>
        <v>0</v>
      </c>
      <c r="L419" t="str">
        <f>IF(Tabela2[[#This Row],[Czy ostatni dzień]]=1, SUM($F$2:F419) - SUM($G$2:G419) - SUM($L$2:L418), "")</f>
        <v/>
      </c>
      <c r="M419">
        <f>IF(AND(Tabela2[[#This Row],[Czy ostatni dzień]]=1, H418 &gt;= 2400), 3, 0)</f>
        <v>0</v>
      </c>
    </row>
    <row r="420" spans="1:13" x14ac:dyDescent="0.25">
      <c r="A420" s="2">
        <v>45345</v>
      </c>
      <c r="B420" t="s">
        <v>4</v>
      </c>
      <c r="C420">
        <f>WEEKDAY(Tabela2[[#This Row],[Data]],2)</f>
        <v>5</v>
      </c>
      <c r="D420">
        <f t="shared" si="6"/>
        <v>34</v>
      </c>
      <c r="E42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20">
        <f>Tabela2[[#This Row],[Ilośc wypożyczonych]]*$Q$5</f>
        <v>180</v>
      </c>
      <c r="G420">
        <f>IF(Tabela2[[#This Row],[Dzień]]=7, Tabela2[[#This Row],[Ilość rowerów]]*$Q$6 + Tabela2[[#This Row],[Czy dokupuje]]*800, Tabela2[[#This Row],[Czy dokupuje]]*800)</f>
        <v>0</v>
      </c>
      <c r="H420">
        <f>SUM($F$2:F420) -SUM($G$2:G420)</f>
        <v>23155</v>
      </c>
      <c r="I420">
        <f>SUM($F$2:F420)</f>
        <v>65970</v>
      </c>
      <c r="J420">
        <f>SUM($G$2:G420)</f>
        <v>42815</v>
      </c>
      <c r="K420">
        <f>IF(MONTH(Tabela2[[#This Row],[Data]]) &lt;&gt; MONTH(A421), 1,0)</f>
        <v>0</v>
      </c>
      <c r="L420" t="str">
        <f>IF(Tabela2[[#This Row],[Czy ostatni dzień]]=1, SUM($F$2:F420) - SUM($G$2:G420) - SUM($L$2:L419), "")</f>
        <v/>
      </c>
      <c r="M420">
        <f>IF(AND(Tabela2[[#This Row],[Czy ostatni dzień]]=1, H419 &gt;= 2400), 3, 0)</f>
        <v>0</v>
      </c>
    </row>
    <row r="421" spans="1:13" x14ac:dyDescent="0.25">
      <c r="A421" s="2">
        <v>45346</v>
      </c>
      <c r="B421" t="s">
        <v>4</v>
      </c>
      <c r="C421">
        <f>WEEKDAY(Tabela2[[#This Row],[Data]],2)</f>
        <v>6</v>
      </c>
      <c r="D421">
        <f t="shared" si="6"/>
        <v>34</v>
      </c>
      <c r="E42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21">
        <f>Tabela2[[#This Row],[Ilośc wypożyczonych]]*$Q$5</f>
        <v>0</v>
      </c>
      <c r="G421">
        <f>IF(Tabela2[[#This Row],[Dzień]]=7, Tabela2[[#This Row],[Ilość rowerów]]*$Q$6 + Tabela2[[#This Row],[Czy dokupuje]]*800, Tabela2[[#This Row],[Czy dokupuje]]*800)</f>
        <v>0</v>
      </c>
      <c r="H421">
        <f>SUM($F$2:F421) -SUM($G$2:G421)</f>
        <v>23155</v>
      </c>
      <c r="I421">
        <f>SUM($F$2:F421)</f>
        <v>65970</v>
      </c>
      <c r="J421">
        <f>SUM($G$2:G421)</f>
        <v>42815</v>
      </c>
      <c r="K421">
        <f>IF(MONTH(Tabela2[[#This Row],[Data]]) &lt;&gt; MONTH(A422), 1,0)</f>
        <v>0</v>
      </c>
      <c r="L421" t="str">
        <f>IF(Tabela2[[#This Row],[Czy ostatni dzień]]=1, SUM($F$2:F421) - SUM($G$2:G421) - SUM($L$2:L420), "")</f>
        <v/>
      </c>
      <c r="M421">
        <f>IF(AND(Tabela2[[#This Row],[Czy ostatni dzień]]=1, H420 &gt;= 2400), 3, 0)</f>
        <v>0</v>
      </c>
    </row>
    <row r="422" spans="1:13" x14ac:dyDescent="0.25">
      <c r="A422" s="2">
        <v>45347</v>
      </c>
      <c r="B422" t="s">
        <v>4</v>
      </c>
      <c r="C422">
        <f>WEEKDAY(Tabela2[[#This Row],[Data]],2)</f>
        <v>7</v>
      </c>
      <c r="D422">
        <f t="shared" si="6"/>
        <v>34</v>
      </c>
      <c r="E42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22">
        <f>Tabela2[[#This Row],[Ilośc wypożyczonych]]*$Q$5</f>
        <v>0</v>
      </c>
      <c r="G422">
        <f>IF(Tabela2[[#This Row],[Dzień]]=7, Tabela2[[#This Row],[Ilość rowerów]]*$Q$6 + Tabela2[[#This Row],[Czy dokupuje]]*800, Tabela2[[#This Row],[Czy dokupuje]]*800)</f>
        <v>510</v>
      </c>
      <c r="H422">
        <f>SUM($F$2:F422) -SUM($G$2:G422)</f>
        <v>22645</v>
      </c>
      <c r="I422">
        <f>SUM($F$2:F422)</f>
        <v>65970</v>
      </c>
      <c r="J422">
        <f>SUM($G$2:G422)</f>
        <v>43325</v>
      </c>
      <c r="K422">
        <f>IF(MONTH(Tabela2[[#This Row],[Data]]) &lt;&gt; MONTH(A423), 1,0)</f>
        <v>0</v>
      </c>
      <c r="L422" t="str">
        <f>IF(Tabela2[[#This Row],[Czy ostatni dzień]]=1, SUM($F$2:F422) - SUM($G$2:G422) - SUM($L$2:L421), "")</f>
        <v/>
      </c>
      <c r="M422">
        <f>IF(AND(Tabela2[[#This Row],[Czy ostatni dzień]]=1, H421 &gt;= 2400), 3, 0)</f>
        <v>0</v>
      </c>
    </row>
    <row r="423" spans="1:13" x14ac:dyDescent="0.25">
      <c r="A423" s="2">
        <v>45348</v>
      </c>
      <c r="B423" t="s">
        <v>4</v>
      </c>
      <c r="C423">
        <f>WEEKDAY(Tabela2[[#This Row],[Data]],2)</f>
        <v>1</v>
      </c>
      <c r="D423">
        <f t="shared" si="6"/>
        <v>34</v>
      </c>
      <c r="E42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23">
        <f>Tabela2[[#This Row],[Ilośc wypożyczonych]]*$Q$5</f>
        <v>180</v>
      </c>
      <c r="G423">
        <f>IF(Tabela2[[#This Row],[Dzień]]=7, Tabela2[[#This Row],[Ilość rowerów]]*$Q$6 + Tabela2[[#This Row],[Czy dokupuje]]*800, Tabela2[[#This Row],[Czy dokupuje]]*800)</f>
        <v>0</v>
      </c>
      <c r="H423">
        <f>SUM($F$2:F423) -SUM($G$2:G423)</f>
        <v>22825</v>
      </c>
      <c r="I423">
        <f>SUM($F$2:F423)</f>
        <v>66150</v>
      </c>
      <c r="J423">
        <f>SUM($G$2:G423)</f>
        <v>43325</v>
      </c>
      <c r="K423">
        <f>IF(MONTH(Tabela2[[#This Row],[Data]]) &lt;&gt; MONTH(A424), 1,0)</f>
        <v>0</v>
      </c>
      <c r="L423" t="str">
        <f>IF(Tabela2[[#This Row],[Czy ostatni dzień]]=1, SUM($F$2:F423) - SUM($G$2:G423) - SUM($L$2:L422), "")</f>
        <v/>
      </c>
      <c r="M423">
        <f>IF(AND(Tabela2[[#This Row],[Czy ostatni dzień]]=1, H422 &gt;= 2400), 3, 0)</f>
        <v>0</v>
      </c>
    </row>
    <row r="424" spans="1:13" x14ac:dyDescent="0.25">
      <c r="A424" s="2">
        <v>45349</v>
      </c>
      <c r="B424" t="s">
        <v>4</v>
      </c>
      <c r="C424">
        <f>WEEKDAY(Tabela2[[#This Row],[Data]],2)</f>
        <v>2</v>
      </c>
      <c r="D424">
        <f t="shared" si="6"/>
        <v>34</v>
      </c>
      <c r="E42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24">
        <f>Tabela2[[#This Row],[Ilośc wypożyczonych]]*$Q$5</f>
        <v>180</v>
      </c>
      <c r="G424">
        <f>IF(Tabela2[[#This Row],[Dzień]]=7, Tabela2[[#This Row],[Ilość rowerów]]*$Q$6 + Tabela2[[#This Row],[Czy dokupuje]]*800, Tabela2[[#This Row],[Czy dokupuje]]*800)</f>
        <v>0</v>
      </c>
      <c r="H424">
        <f>SUM($F$2:F424) -SUM($G$2:G424)</f>
        <v>23005</v>
      </c>
      <c r="I424">
        <f>SUM($F$2:F424)</f>
        <v>66330</v>
      </c>
      <c r="J424">
        <f>SUM($G$2:G424)</f>
        <v>43325</v>
      </c>
      <c r="K424">
        <f>IF(MONTH(Tabela2[[#This Row],[Data]]) &lt;&gt; MONTH(A425), 1,0)</f>
        <v>0</v>
      </c>
      <c r="L424" t="str">
        <f>IF(Tabela2[[#This Row],[Czy ostatni dzień]]=1, SUM($F$2:F424) - SUM($G$2:G424) - SUM($L$2:L423), "")</f>
        <v/>
      </c>
      <c r="M424">
        <f>IF(AND(Tabela2[[#This Row],[Czy ostatni dzień]]=1, H423 &gt;= 2400), 3, 0)</f>
        <v>0</v>
      </c>
    </row>
    <row r="425" spans="1:13" x14ac:dyDescent="0.25">
      <c r="A425" s="2">
        <v>45350</v>
      </c>
      <c r="B425" t="s">
        <v>4</v>
      </c>
      <c r="C425">
        <f>WEEKDAY(Tabela2[[#This Row],[Data]],2)</f>
        <v>3</v>
      </c>
      <c r="D425">
        <f t="shared" si="6"/>
        <v>34</v>
      </c>
      <c r="E42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25">
        <f>Tabela2[[#This Row],[Ilośc wypożyczonych]]*$Q$5</f>
        <v>180</v>
      </c>
      <c r="G425">
        <f>IF(Tabela2[[#This Row],[Dzień]]=7, Tabela2[[#This Row],[Ilość rowerów]]*$Q$6 + Tabela2[[#This Row],[Czy dokupuje]]*800, Tabela2[[#This Row],[Czy dokupuje]]*800)</f>
        <v>0</v>
      </c>
      <c r="H425">
        <f>SUM($F$2:F425) -SUM($G$2:G425)</f>
        <v>23185</v>
      </c>
      <c r="I425">
        <f>SUM($F$2:F425)</f>
        <v>66510</v>
      </c>
      <c r="J425">
        <f>SUM($G$2:G425)</f>
        <v>43325</v>
      </c>
      <c r="K425">
        <f>IF(MONTH(Tabela2[[#This Row],[Data]]) &lt;&gt; MONTH(A426), 1,0)</f>
        <v>0</v>
      </c>
      <c r="L425" t="str">
        <f>IF(Tabela2[[#This Row],[Czy ostatni dzień]]=1, SUM($F$2:F425) - SUM($G$2:G425) - SUM($L$2:L424), "")</f>
        <v/>
      </c>
      <c r="M425">
        <f>IF(AND(Tabela2[[#This Row],[Czy ostatni dzień]]=1, H424 &gt;= 2400), 3, 0)</f>
        <v>0</v>
      </c>
    </row>
    <row r="426" spans="1:13" x14ac:dyDescent="0.25">
      <c r="A426" s="2">
        <v>45351</v>
      </c>
      <c r="B426" t="s">
        <v>4</v>
      </c>
      <c r="C426">
        <f>WEEKDAY(Tabela2[[#This Row],[Data]],2)</f>
        <v>4</v>
      </c>
      <c r="D426">
        <f t="shared" si="6"/>
        <v>34</v>
      </c>
      <c r="E42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6</v>
      </c>
      <c r="F426">
        <f>Tabela2[[#This Row],[Ilośc wypożyczonych]]*$Q$5</f>
        <v>180</v>
      </c>
      <c r="G426">
        <f>IF(Tabela2[[#This Row],[Dzień]]=7, Tabela2[[#This Row],[Ilość rowerów]]*$Q$6 + Tabela2[[#This Row],[Czy dokupuje]]*800, Tabela2[[#This Row],[Czy dokupuje]]*800)</f>
        <v>2400</v>
      </c>
      <c r="H426">
        <f>SUM($F$2:F426) -SUM($G$2:G426)</f>
        <v>20965</v>
      </c>
      <c r="I426">
        <f>SUM($F$2:F426)</f>
        <v>66690</v>
      </c>
      <c r="J426">
        <f>SUM($G$2:G426)</f>
        <v>45725</v>
      </c>
      <c r="K426">
        <f>IF(MONTH(Tabela2[[#This Row],[Data]]) &lt;&gt; MONTH(A427), 1,0)</f>
        <v>1</v>
      </c>
      <c r="L426">
        <f>IF(Tabela2[[#This Row],[Czy ostatni dzień]]=1, SUM($F$2:F426) - SUM($G$2:G426) - SUM($L$2:L425), "")</f>
        <v>-660</v>
      </c>
      <c r="M426">
        <f>IF(AND(Tabela2[[#This Row],[Czy ostatni dzień]]=1, H425 &gt;= 2400), 3, 0)</f>
        <v>3</v>
      </c>
    </row>
    <row r="427" spans="1:13" x14ac:dyDescent="0.25">
      <c r="A427" s="2">
        <v>45352</v>
      </c>
      <c r="B427" t="s">
        <v>4</v>
      </c>
      <c r="C427">
        <f>WEEKDAY(Tabela2[[#This Row],[Data]],2)</f>
        <v>5</v>
      </c>
      <c r="D427">
        <f t="shared" si="6"/>
        <v>37</v>
      </c>
      <c r="E42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27">
        <f>Tabela2[[#This Row],[Ilośc wypożyczonych]]*$Q$5</f>
        <v>210</v>
      </c>
      <c r="G427">
        <f>IF(Tabela2[[#This Row],[Dzień]]=7, Tabela2[[#This Row],[Ilość rowerów]]*$Q$6 + Tabela2[[#This Row],[Czy dokupuje]]*800, Tabela2[[#This Row],[Czy dokupuje]]*800)</f>
        <v>0</v>
      </c>
      <c r="H427">
        <f>SUM($F$2:F427) -SUM($G$2:G427)</f>
        <v>21175</v>
      </c>
      <c r="I427">
        <f>SUM($F$2:F427)</f>
        <v>66900</v>
      </c>
      <c r="J427">
        <f>SUM($G$2:G427)</f>
        <v>45725</v>
      </c>
      <c r="K427">
        <f>IF(MONTH(Tabela2[[#This Row],[Data]]) &lt;&gt; MONTH(A428), 1,0)</f>
        <v>0</v>
      </c>
      <c r="L427" t="str">
        <f>IF(Tabela2[[#This Row],[Czy ostatni dzień]]=1, SUM($F$2:F427) - SUM($G$2:G427) - SUM($L$2:L426), "")</f>
        <v/>
      </c>
      <c r="M427">
        <f>IF(AND(Tabela2[[#This Row],[Czy ostatni dzień]]=1, H426 &gt;= 2400), 3, 0)</f>
        <v>0</v>
      </c>
    </row>
    <row r="428" spans="1:13" x14ac:dyDescent="0.25">
      <c r="A428" s="2">
        <v>45353</v>
      </c>
      <c r="B428" t="s">
        <v>4</v>
      </c>
      <c r="C428">
        <f>WEEKDAY(Tabela2[[#This Row],[Data]],2)</f>
        <v>6</v>
      </c>
      <c r="D428">
        <f t="shared" si="6"/>
        <v>37</v>
      </c>
      <c r="E42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28">
        <f>Tabela2[[#This Row],[Ilośc wypożyczonych]]*$Q$5</f>
        <v>0</v>
      </c>
      <c r="G428">
        <f>IF(Tabela2[[#This Row],[Dzień]]=7, Tabela2[[#This Row],[Ilość rowerów]]*$Q$6 + Tabela2[[#This Row],[Czy dokupuje]]*800, Tabela2[[#This Row],[Czy dokupuje]]*800)</f>
        <v>0</v>
      </c>
      <c r="H428">
        <f>SUM($F$2:F428) -SUM($G$2:G428)</f>
        <v>21175</v>
      </c>
      <c r="I428">
        <f>SUM($F$2:F428)</f>
        <v>66900</v>
      </c>
      <c r="J428">
        <f>SUM($G$2:G428)</f>
        <v>45725</v>
      </c>
      <c r="K428">
        <f>IF(MONTH(Tabela2[[#This Row],[Data]]) &lt;&gt; MONTH(A429), 1,0)</f>
        <v>0</v>
      </c>
      <c r="L428" t="str">
        <f>IF(Tabela2[[#This Row],[Czy ostatni dzień]]=1, SUM($F$2:F428) - SUM($G$2:G428) - SUM($L$2:L427), "")</f>
        <v/>
      </c>
      <c r="M428">
        <f>IF(AND(Tabela2[[#This Row],[Czy ostatni dzień]]=1, H427 &gt;= 2400), 3, 0)</f>
        <v>0</v>
      </c>
    </row>
    <row r="429" spans="1:13" x14ac:dyDescent="0.25">
      <c r="A429" s="2">
        <v>45354</v>
      </c>
      <c r="B429" t="s">
        <v>4</v>
      </c>
      <c r="C429">
        <f>WEEKDAY(Tabela2[[#This Row],[Data]],2)</f>
        <v>7</v>
      </c>
      <c r="D429">
        <f t="shared" si="6"/>
        <v>37</v>
      </c>
      <c r="E42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29">
        <f>Tabela2[[#This Row],[Ilośc wypożyczonych]]*$Q$5</f>
        <v>0</v>
      </c>
      <c r="G429">
        <f>IF(Tabela2[[#This Row],[Dzień]]=7, Tabela2[[#This Row],[Ilość rowerów]]*$Q$6 + Tabela2[[#This Row],[Czy dokupuje]]*800, Tabela2[[#This Row],[Czy dokupuje]]*800)</f>
        <v>555</v>
      </c>
      <c r="H429">
        <f>SUM($F$2:F429) -SUM($G$2:G429)</f>
        <v>20620</v>
      </c>
      <c r="I429">
        <f>SUM($F$2:F429)</f>
        <v>66900</v>
      </c>
      <c r="J429">
        <f>SUM($G$2:G429)</f>
        <v>46280</v>
      </c>
      <c r="K429">
        <f>IF(MONTH(Tabela2[[#This Row],[Data]]) &lt;&gt; MONTH(A430), 1,0)</f>
        <v>0</v>
      </c>
      <c r="L429" t="str">
        <f>IF(Tabela2[[#This Row],[Czy ostatni dzień]]=1, SUM($F$2:F429) - SUM($G$2:G429) - SUM($L$2:L428), "")</f>
        <v/>
      </c>
      <c r="M429">
        <f>IF(AND(Tabela2[[#This Row],[Czy ostatni dzień]]=1, H428 &gt;= 2400), 3, 0)</f>
        <v>0</v>
      </c>
    </row>
    <row r="430" spans="1:13" x14ac:dyDescent="0.25">
      <c r="A430" s="2">
        <v>45355</v>
      </c>
      <c r="B430" t="s">
        <v>4</v>
      </c>
      <c r="C430">
        <f>WEEKDAY(Tabela2[[#This Row],[Data]],2)</f>
        <v>1</v>
      </c>
      <c r="D430">
        <f t="shared" si="6"/>
        <v>37</v>
      </c>
      <c r="E43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30">
        <f>Tabela2[[#This Row],[Ilośc wypożyczonych]]*$Q$5</f>
        <v>210</v>
      </c>
      <c r="G430">
        <f>IF(Tabela2[[#This Row],[Dzień]]=7, Tabela2[[#This Row],[Ilość rowerów]]*$Q$6 + Tabela2[[#This Row],[Czy dokupuje]]*800, Tabela2[[#This Row],[Czy dokupuje]]*800)</f>
        <v>0</v>
      </c>
      <c r="H430">
        <f>SUM($F$2:F430) -SUM($G$2:G430)</f>
        <v>20830</v>
      </c>
      <c r="I430">
        <f>SUM($F$2:F430)</f>
        <v>67110</v>
      </c>
      <c r="J430">
        <f>SUM($G$2:G430)</f>
        <v>46280</v>
      </c>
      <c r="K430">
        <f>IF(MONTH(Tabela2[[#This Row],[Data]]) &lt;&gt; MONTH(A431), 1,0)</f>
        <v>0</v>
      </c>
      <c r="L430" t="str">
        <f>IF(Tabela2[[#This Row],[Czy ostatni dzień]]=1, SUM($F$2:F430) - SUM($G$2:G430) - SUM($L$2:L429), "")</f>
        <v/>
      </c>
      <c r="M430">
        <f>IF(AND(Tabela2[[#This Row],[Czy ostatni dzień]]=1, H429 &gt;= 2400), 3, 0)</f>
        <v>0</v>
      </c>
    </row>
    <row r="431" spans="1:13" x14ac:dyDescent="0.25">
      <c r="A431" s="2">
        <v>45356</v>
      </c>
      <c r="B431" t="s">
        <v>4</v>
      </c>
      <c r="C431">
        <f>WEEKDAY(Tabela2[[#This Row],[Data]],2)</f>
        <v>2</v>
      </c>
      <c r="D431">
        <f t="shared" si="6"/>
        <v>37</v>
      </c>
      <c r="E43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31">
        <f>Tabela2[[#This Row],[Ilośc wypożyczonych]]*$Q$5</f>
        <v>210</v>
      </c>
      <c r="G431">
        <f>IF(Tabela2[[#This Row],[Dzień]]=7, Tabela2[[#This Row],[Ilość rowerów]]*$Q$6 + Tabela2[[#This Row],[Czy dokupuje]]*800, Tabela2[[#This Row],[Czy dokupuje]]*800)</f>
        <v>0</v>
      </c>
      <c r="H431">
        <f>SUM($F$2:F431) -SUM($G$2:G431)</f>
        <v>21040</v>
      </c>
      <c r="I431">
        <f>SUM($F$2:F431)</f>
        <v>67320</v>
      </c>
      <c r="J431">
        <f>SUM($G$2:G431)</f>
        <v>46280</v>
      </c>
      <c r="K431">
        <f>IF(MONTH(Tabela2[[#This Row],[Data]]) &lt;&gt; MONTH(A432), 1,0)</f>
        <v>0</v>
      </c>
      <c r="L431" t="str">
        <f>IF(Tabela2[[#This Row],[Czy ostatni dzień]]=1, SUM($F$2:F431) - SUM($G$2:G431) - SUM($L$2:L430), "")</f>
        <v/>
      </c>
      <c r="M431">
        <f>IF(AND(Tabela2[[#This Row],[Czy ostatni dzień]]=1, H430 &gt;= 2400), 3, 0)</f>
        <v>0</v>
      </c>
    </row>
    <row r="432" spans="1:13" x14ac:dyDescent="0.25">
      <c r="A432" s="2">
        <v>45357</v>
      </c>
      <c r="B432" t="s">
        <v>4</v>
      </c>
      <c r="C432">
        <f>WEEKDAY(Tabela2[[#This Row],[Data]],2)</f>
        <v>3</v>
      </c>
      <c r="D432">
        <f t="shared" si="6"/>
        <v>37</v>
      </c>
      <c r="E43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32">
        <f>Tabela2[[#This Row],[Ilośc wypożyczonych]]*$Q$5</f>
        <v>210</v>
      </c>
      <c r="G432">
        <f>IF(Tabela2[[#This Row],[Dzień]]=7, Tabela2[[#This Row],[Ilość rowerów]]*$Q$6 + Tabela2[[#This Row],[Czy dokupuje]]*800, Tabela2[[#This Row],[Czy dokupuje]]*800)</f>
        <v>0</v>
      </c>
      <c r="H432">
        <f>SUM($F$2:F432) -SUM($G$2:G432)</f>
        <v>21250</v>
      </c>
      <c r="I432">
        <f>SUM($F$2:F432)</f>
        <v>67530</v>
      </c>
      <c r="J432">
        <f>SUM($G$2:G432)</f>
        <v>46280</v>
      </c>
      <c r="K432">
        <f>IF(MONTH(Tabela2[[#This Row],[Data]]) &lt;&gt; MONTH(A433), 1,0)</f>
        <v>0</v>
      </c>
      <c r="L432" t="str">
        <f>IF(Tabela2[[#This Row],[Czy ostatni dzień]]=1, SUM($F$2:F432) - SUM($G$2:G432) - SUM($L$2:L431), "")</f>
        <v/>
      </c>
      <c r="M432">
        <f>IF(AND(Tabela2[[#This Row],[Czy ostatni dzień]]=1, H431 &gt;= 2400), 3, 0)</f>
        <v>0</v>
      </c>
    </row>
    <row r="433" spans="1:13" x14ac:dyDescent="0.25">
      <c r="A433" s="2">
        <v>45358</v>
      </c>
      <c r="B433" t="s">
        <v>4</v>
      </c>
      <c r="C433">
        <f>WEEKDAY(Tabela2[[#This Row],[Data]],2)</f>
        <v>4</v>
      </c>
      <c r="D433">
        <f t="shared" si="6"/>
        <v>37</v>
      </c>
      <c r="E43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33">
        <f>Tabela2[[#This Row],[Ilośc wypożyczonych]]*$Q$5</f>
        <v>210</v>
      </c>
      <c r="G433">
        <f>IF(Tabela2[[#This Row],[Dzień]]=7, Tabela2[[#This Row],[Ilość rowerów]]*$Q$6 + Tabela2[[#This Row],[Czy dokupuje]]*800, Tabela2[[#This Row],[Czy dokupuje]]*800)</f>
        <v>0</v>
      </c>
      <c r="H433">
        <f>SUM($F$2:F433) -SUM($G$2:G433)</f>
        <v>21460</v>
      </c>
      <c r="I433">
        <f>SUM($F$2:F433)</f>
        <v>67740</v>
      </c>
      <c r="J433">
        <f>SUM($G$2:G433)</f>
        <v>46280</v>
      </c>
      <c r="K433">
        <f>IF(MONTH(Tabela2[[#This Row],[Data]]) &lt;&gt; MONTH(A434), 1,0)</f>
        <v>0</v>
      </c>
      <c r="L433" t="str">
        <f>IF(Tabela2[[#This Row],[Czy ostatni dzień]]=1, SUM($F$2:F433) - SUM($G$2:G433) - SUM($L$2:L432), "")</f>
        <v/>
      </c>
      <c r="M433">
        <f>IF(AND(Tabela2[[#This Row],[Czy ostatni dzień]]=1, H432 &gt;= 2400), 3, 0)</f>
        <v>0</v>
      </c>
    </row>
    <row r="434" spans="1:13" x14ac:dyDescent="0.25">
      <c r="A434" s="2">
        <v>45359</v>
      </c>
      <c r="B434" t="s">
        <v>4</v>
      </c>
      <c r="C434">
        <f>WEEKDAY(Tabela2[[#This Row],[Data]],2)</f>
        <v>5</v>
      </c>
      <c r="D434">
        <f t="shared" si="6"/>
        <v>37</v>
      </c>
      <c r="E43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34">
        <f>Tabela2[[#This Row],[Ilośc wypożyczonych]]*$Q$5</f>
        <v>210</v>
      </c>
      <c r="G434">
        <f>IF(Tabela2[[#This Row],[Dzień]]=7, Tabela2[[#This Row],[Ilość rowerów]]*$Q$6 + Tabela2[[#This Row],[Czy dokupuje]]*800, Tabela2[[#This Row],[Czy dokupuje]]*800)</f>
        <v>0</v>
      </c>
      <c r="H434">
        <f>SUM($F$2:F434) -SUM($G$2:G434)</f>
        <v>21670</v>
      </c>
      <c r="I434">
        <f>SUM($F$2:F434)</f>
        <v>67950</v>
      </c>
      <c r="J434">
        <f>SUM($G$2:G434)</f>
        <v>46280</v>
      </c>
      <c r="K434">
        <f>IF(MONTH(Tabela2[[#This Row],[Data]]) &lt;&gt; MONTH(A435), 1,0)</f>
        <v>0</v>
      </c>
      <c r="L434" t="str">
        <f>IF(Tabela2[[#This Row],[Czy ostatni dzień]]=1, SUM($F$2:F434) - SUM($G$2:G434) - SUM($L$2:L433), "")</f>
        <v/>
      </c>
      <c r="M434">
        <f>IF(AND(Tabela2[[#This Row],[Czy ostatni dzień]]=1, H433 &gt;= 2400), 3, 0)</f>
        <v>0</v>
      </c>
    </row>
    <row r="435" spans="1:13" x14ac:dyDescent="0.25">
      <c r="A435" s="2">
        <v>45360</v>
      </c>
      <c r="B435" t="s">
        <v>4</v>
      </c>
      <c r="C435">
        <f>WEEKDAY(Tabela2[[#This Row],[Data]],2)</f>
        <v>6</v>
      </c>
      <c r="D435">
        <f t="shared" si="6"/>
        <v>37</v>
      </c>
      <c r="E43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35">
        <f>Tabela2[[#This Row],[Ilośc wypożyczonych]]*$Q$5</f>
        <v>0</v>
      </c>
      <c r="G435">
        <f>IF(Tabela2[[#This Row],[Dzień]]=7, Tabela2[[#This Row],[Ilość rowerów]]*$Q$6 + Tabela2[[#This Row],[Czy dokupuje]]*800, Tabela2[[#This Row],[Czy dokupuje]]*800)</f>
        <v>0</v>
      </c>
      <c r="H435">
        <f>SUM($F$2:F435) -SUM($G$2:G435)</f>
        <v>21670</v>
      </c>
      <c r="I435">
        <f>SUM($F$2:F435)</f>
        <v>67950</v>
      </c>
      <c r="J435">
        <f>SUM($G$2:G435)</f>
        <v>46280</v>
      </c>
      <c r="K435">
        <f>IF(MONTH(Tabela2[[#This Row],[Data]]) &lt;&gt; MONTH(A436), 1,0)</f>
        <v>0</v>
      </c>
      <c r="L435" t="str">
        <f>IF(Tabela2[[#This Row],[Czy ostatni dzień]]=1, SUM($F$2:F435) - SUM($G$2:G435) - SUM($L$2:L434), "")</f>
        <v/>
      </c>
      <c r="M435">
        <f>IF(AND(Tabela2[[#This Row],[Czy ostatni dzień]]=1, H434 &gt;= 2400), 3, 0)</f>
        <v>0</v>
      </c>
    </row>
    <row r="436" spans="1:13" x14ac:dyDescent="0.25">
      <c r="A436" s="2">
        <v>45361</v>
      </c>
      <c r="B436" t="s">
        <v>4</v>
      </c>
      <c r="C436">
        <f>WEEKDAY(Tabela2[[#This Row],[Data]],2)</f>
        <v>7</v>
      </c>
      <c r="D436">
        <f t="shared" si="6"/>
        <v>37</v>
      </c>
      <c r="E43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36">
        <f>Tabela2[[#This Row],[Ilośc wypożyczonych]]*$Q$5</f>
        <v>0</v>
      </c>
      <c r="G436">
        <f>IF(Tabela2[[#This Row],[Dzień]]=7, Tabela2[[#This Row],[Ilość rowerów]]*$Q$6 + Tabela2[[#This Row],[Czy dokupuje]]*800, Tabela2[[#This Row],[Czy dokupuje]]*800)</f>
        <v>555</v>
      </c>
      <c r="H436">
        <f>SUM($F$2:F436) -SUM($G$2:G436)</f>
        <v>21115</v>
      </c>
      <c r="I436">
        <f>SUM($F$2:F436)</f>
        <v>67950</v>
      </c>
      <c r="J436">
        <f>SUM($G$2:G436)</f>
        <v>46835</v>
      </c>
      <c r="K436">
        <f>IF(MONTH(Tabela2[[#This Row],[Data]]) &lt;&gt; MONTH(A437), 1,0)</f>
        <v>0</v>
      </c>
      <c r="L436" t="str">
        <f>IF(Tabela2[[#This Row],[Czy ostatni dzień]]=1, SUM($F$2:F436) - SUM($G$2:G436) - SUM($L$2:L435), "")</f>
        <v/>
      </c>
      <c r="M436">
        <f>IF(AND(Tabela2[[#This Row],[Czy ostatni dzień]]=1, H435 &gt;= 2400), 3, 0)</f>
        <v>0</v>
      </c>
    </row>
    <row r="437" spans="1:13" x14ac:dyDescent="0.25">
      <c r="A437" s="2">
        <v>45362</v>
      </c>
      <c r="B437" t="s">
        <v>4</v>
      </c>
      <c r="C437">
        <f>WEEKDAY(Tabela2[[#This Row],[Data]],2)</f>
        <v>1</v>
      </c>
      <c r="D437">
        <f t="shared" si="6"/>
        <v>37</v>
      </c>
      <c r="E43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37">
        <f>Tabela2[[#This Row],[Ilośc wypożyczonych]]*$Q$5</f>
        <v>210</v>
      </c>
      <c r="G437">
        <f>IF(Tabela2[[#This Row],[Dzień]]=7, Tabela2[[#This Row],[Ilość rowerów]]*$Q$6 + Tabela2[[#This Row],[Czy dokupuje]]*800, Tabela2[[#This Row],[Czy dokupuje]]*800)</f>
        <v>0</v>
      </c>
      <c r="H437">
        <f>SUM($F$2:F437) -SUM($G$2:G437)</f>
        <v>21325</v>
      </c>
      <c r="I437">
        <f>SUM($F$2:F437)</f>
        <v>68160</v>
      </c>
      <c r="J437">
        <f>SUM($G$2:G437)</f>
        <v>46835</v>
      </c>
      <c r="K437">
        <f>IF(MONTH(Tabela2[[#This Row],[Data]]) &lt;&gt; MONTH(A438), 1,0)</f>
        <v>0</v>
      </c>
      <c r="L437" t="str">
        <f>IF(Tabela2[[#This Row],[Czy ostatni dzień]]=1, SUM($F$2:F437) - SUM($G$2:G437) - SUM($L$2:L436), "")</f>
        <v/>
      </c>
      <c r="M437">
        <f>IF(AND(Tabela2[[#This Row],[Czy ostatni dzień]]=1, H436 &gt;= 2400), 3, 0)</f>
        <v>0</v>
      </c>
    </row>
    <row r="438" spans="1:13" x14ac:dyDescent="0.25">
      <c r="A438" s="2">
        <v>45363</v>
      </c>
      <c r="B438" t="s">
        <v>4</v>
      </c>
      <c r="C438">
        <f>WEEKDAY(Tabela2[[#This Row],[Data]],2)</f>
        <v>2</v>
      </c>
      <c r="D438">
        <f t="shared" si="6"/>
        <v>37</v>
      </c>
      <c r="E43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38">
        <f>Tabela2[[#This Row],[Ilośc wypożyczonych]]*$Q$5</f>
        <v>210</v>
      </c>
      <c r="G438">
        <f>IF(Tabela2[[#This Row],[Dzień]]=7, Tabela2[[#This Row],[Ilość rowerów]]*$Q$6 + Tabela2[[#This Row],[Czy dokupuje]]*800, Tabela2[[#This Row],[Czy dokupuje]]*800)</f>
        <v>0</v>
      </c>
      <c r="H438">
        <f>SUM($F$2:F438) -SUM($G$2:G438)</f>
        <v>21535</v>
      </c>
      <c r="I438">
        <f>SUM($F$2:F438)</f>
        <v>68370</v>
      </c>
      <c r="J438">
        <f>SUM($G$2:G438)</f>
        <v>46835</v>
      </c>
      <c r="K438">
        <f>IF(MONTH(Tabela2[[#This Row],[Data]]) &lt;&gt; MONTH(A439), 1,0)</f>
        <v>0</v>
      </c>
      <c r="L438" t="str">
        <f>IF(Tabela2[[#This Row],[Czy ostatni dzień]]=1, SUM($F$2:F438) - SUM($G$2:G438) - SUM($L$2:L437), "")</f>
        <v/>
      </c>
      <c r="M438">
        <f>IF(AND(Tabela2[[#This Row],[Czy ostatni dzień]]=1, H437 &gt;= 2400), 3, 0)</f>
        <v>0</v>
      </c>
    </row>
    <row r="439" spans="1:13" x14ac:dyDescent="0.25">
      <c r="A439" s="2">
        <v>45364</v>
      </c>
      <c r="B439" t="s">
        <v>4</v>
      </c>
      <c r="C439">
        <f>WEEKDAY(Tabela2[[#This Row],[Data]],2)</f>
        <v>3</v>
      </c>
      <c r="D439">
        <f t="shared" si="6"/>
        <v>37</v>
      </c>
      <c r="E43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39">
        <f>Tabela2[[#This Row],[Ilośc wypożyczonych]]*$Q$5</f>
        <v>210</v>
      </c>
      <c r="G439">
        <f>IF(Tabela2[[#This Row],[Dzień]]=7, Tabela2[[#This Row],[Ilość rowerów]]*$Q$6 + Tabela2[[#This Row],[Czy dokupuje]]*800, Tabela2[[#This Row],[Czy dokupuje]]*800)</f>
        <v>0</v>
      </c>
      <c r="H439">
        <f>SUM($F$2:F439) -SUM($G$2:G439)</f>
        <v>21745</v>
      </c>
      <c r="I439">
        <f>SUM($F$2:F439)</f>
        <v>68580</v>
      </c>
      <c r="J439">
        <f>SUM($G$2:G439)</f>
        <v>46835</v>
      </c>
      <c r="K439">
        <f>IF(MONTH(Tabela2[[#This Row],[Data]]) &lt;&gt; MONTH(A440), 1,0)</f>
        <v>0</v>
      </c>
      <c r="L439" t="str">
        <f>IF(Tabela2[[#This Row],[Czy ostatni dzień]]=1, SUM($F$2:F439) - SUM($G$2:G439) - SUM($L$2:L438), "")</f>
        <v/>
      </c>
      <c r="M439">
        <f>IF(AND(Tabela2[[#This Row],[Czy ostatni dzień]]=1, H438 &gt;= 2400), 3, 0)</f>
        <v>0</v>
      </c>
    </row>
    <row r="440" spans="1:13" x14ac:dyDescent="0.25">
      <c r="A440" s="2">
        <v>45365</v>
      </c>
      <c r="B440" t="s">
        <v>4</v>
      </c>
      <c r="C440">
        <f>WEEKDAY(Tabela2[[#This Row],[Data]],2)</f>
        <v>4</v>
      </c>
      <c r="D440">
        <f t="shared" si="6"/>
        <v>37</v>
      </c>
      <c r="E44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40">
        <f>Tabela2[[#This Row],[Ilośc wypożyczonych]]*$Q$5</f>
        <v>210</v>
      </c>
      <c r="G440">
        <f>IF(Tabela2[[#This Row],[Dzień]]=7, Tabela2[[#This Row],[Ilość rowerów]]*$Q$6 + Tabela2[[#This Row],[Czy dokupuje]]*800, Tabela2[[#This Row],[Czy dokupuje]]*800)</f>
        <v>0</v>
      </c>
      <c r="H440">
        <f>SUM($F$2:F440) -SUM($G$2:G440)</f>
        <v>21955</v>
      </c>
      <c r="I440">
        <f>SUM($F$2:F440)</f>
        <v>68790</v>
      </c>
      <c r="J440">
        <f>SUM($G$2:G440)</f>
        <v>46835</v>
      </c>
      <c r="K440">
        <f>IF(MONTH(Tabela2[[#This Row],[Data]]) &lt;&gt; MONTH(A441), 1,0)</f>
        <v>0</v>
      </c>
      <c r="L440" t="str">
        <f>IF(Tabela2[[#This Row],[Czy ostatni dzień]]=1, SUM($F$2:F440) - SUM($G$2:G440) - SUM($L$2:L439), "")</f>
        <v/>
      </c>
      <c r="M440">
        <f>IF(AND(Tabela2[[#This Row],[Czy ostatni dzień]]=1, H439 &gt;= 2400), 3, 0)</f>
        <v>0</v>
      </c>
    </row>
    <row r="441" spans="1:13" x14ac:dyDescent="0.25">
      <c r="A441" s="2">
        <v>45366</v>
      </c>
      <c r="B441" t="s">
        <v>4</v>
      </c>
      <c r="C441">
        <f>WEEKDAY(Tabela2[[#This Row],[Data]],2)</f>
        <v>5</v>
      </c>
      <c r="D441">
        <f t="shared" si="6"/>
        <v>37</v>
      </c>
      <c r="E44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41">
        <f>Tabela2[[#This Row],[Ilośc wypożyczonych]]*$Q$5</f>
        <v>210</v>
      </c>
      <c r="G441">
        <f>IF(Tabela2[[#This Row],[Dzień]]=7, Tabela2[[#This Row],[Ilość rowerów]]*$Q$6 + Tabela2[[#This Row],[Czy dokupuje]]*800, Tabela2[[#This Row],[Czy dokupuje]]*800)</f>
        <v>0</v>
      </c>
      <c r="H441">
        <f>SUM($F$2:F441) -SUM($G$2:G441)</f>
        <v>22165</v>
      </c>
      <c r="I441">
        <f>SUM($F$2:F441)</f>
        <v>69000</v>
      </c>
      <c r="J441">
        <f>SUM($G$2:G441)</f>
        <v>46835</v>
      </c>
      <c r="K441">
        <f>IF(MONTH(Tabela2[[#This Row],[Data]]) &lt;&gt; MONTH(A442), 1,0)</f>
        <v>0</v>
      </c>
      <c r="L441" t="str">
        <f>IF(Tabela2[[#This Row],[Czy ostatni dzień]]=1, SUM($F$2:F441) - SUM($G$2:G441) - SUM($L$2:L440), "")</f>
        <v/>
      </c>
      <c r="M441">
        <f>IF(AND(Tabela2[[#This Row],[Czy ostatni dzień]]=1, H440 &gt;= 2400), 3, 0)</f>
        <v>0</v>
      </c>
    </row>
    <row r="442" spans="1:13" x14ac:dyDescent="0.25">
      <c r="A442" s="2">
        <v>45367</v>
      </c>
      <c r="B442" t="s">
        <v>4</v>
      </c>
      <c r="C442">
        <f>WEEKDAY(Tabela2[[#This Row],[Data]],2)</f>
        <v>6</v>
      </c>
      <c r="D442">
        <f t="shared" si="6"/>
        <v>37</v>
      </c>
      <c r="E44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42">
        <f>Tabela2[[#This Row],[Ilośc wypożyczonych]]*$Q$5</f>
        <v>0</v>
      </c>
      <c r="G442">
        <f>IF(Tabela2[[#This Row],[Dzień]]=7, Tabela2[[#This Row],[Ilość rowerów]]*$Q$6 + Tabela2[[#This Row],[Czy dokupuje]]*800, Tabela2[[#This Row],[Czy dokupuje]]*800)</f>
        <v>0</v>
      </c>
      <c r="H442">
        <f>SUM($F$2:F442) -SUM($G$2:G442)</f>
        <v>22165</v>
      </c>
      <c r="I442">
        <f>SUM($F$2:F442)</f>
        <v>69000</v>
      </c>
      <c r="J442">
        <f>SUM($G$2:G442)</f>
        <v>46835</v>
      </c>
      <c r="K442">
        <f>IF(MONTH(Tabela2[[#This Row],[Data]]) &lt;&gt; MONTH(A443), 1,0)</f>
        <v>0</v>
      </c>
      <c r="L442" t="str">
        <f>IF(Tabela2[[#This Row],[Czy ostatni dzień]]=1, SUM($F$2:F442) - SUM($G$2:G442) - SUM($L$2:L441), "")</f>
        <v/>
      </c>
      <c r="M442">
        <f>IF(AND(Tabela2[[#This Row],[Czy ostatni dzień]]=1, H441 &gt;= 2400), 3, 0)</f>
        <v>0</v>
      </c>
    </row>
    <row r="443" spans="1:13" x14ac:dyDescent="0.25">
      <c r="A443" s="2">
        <v>45368</v>
      </c>
      <c r="B443" t="s">
        <v>4</v>
      </c>
      <c r="C443">
        <f>WEEKDAY(Tabela2[[#This Row],[Data]],2)</f>
        <v>7</v>
      </c>
      <c r="D443">
        <f t="shared" si="6"/>
        <v>37</v>
      </c>
      <c r="E44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43">
        <f>Tabela2[[#This Row],[Ilośc wypożyczonych]]*$Q$5</f>
        <v>0</v>
      </c>
      <c r="G443">
        <f>IF(Tabela2[[#This Row],[Dzień]]=7, Tabela2[[#This Row],[Ilość rowerów]]*$Q$6 + Tabela2[[#This Row],[Czy dokupuje]]*800, Tabela2[[#This Row],[Czy dokupuje]]*800)</f>
        <v>555</v>
      </c>
      <c r="H443">
        <f>SUM($F$2:F443) -SUM($G$2:G443)</f>
        <v>21610</v>
      </c>
      <c r="I443">
        <f>SUM($F$2:F443)</f>
        <v>69000</v>
      </c>
      <c r="J443">
        <f>SUM($G$2:G443)</f>
        <v>47390</v>
      </c>
      <c r="K443">
        <f>IF(MONTH(Tabela2[[#This Row],[Data]]) &lt;&gt; MONTH(A444), 1,0)</f>
        <v>0</v>
      </c>
      <c r="L443" t="str">
        <f>IF(Tabela2[[#This Row],[Czy ostatni dzień]]=1, SUM($F$2:F443) - SUM($G$2:G443) - SUM($L$2:L442), "")</f>
        <v/>
      </c>
      <c r="M443">
        <f>IF(AND(Tabela2[[#This Row],[Czy ostatni dzień]]=1, H442 &gt;= 2400), 3, 0)</f>
        <v>0</v>
      </c>
    </row>
    <row r="444" spans="1:13" x14ac:dyDescent="0.25">
      <c r="A444" s="2">
        <v>45369</v>
      </c>
      <c r="B444" t="s">
        <v>4</v>
      </c>
      <c r="C444">
        <f>WEEKDAY(Tabela2[[#This Row],[Data]],2)</f>
        <v>1</v>
      </c>
      <c r="D444">
        <f t="shared" si="6"/>
        <v>37</v>
      </c>
      <c r="E44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44">
        <f>Tabela2[[#This Row],[Ilośc wypożyczonych]]*$Q$5</f>
        <v>210</v>
      </c>
      <c r="G444">
        <f>IF(Tabela2[[#This Row],[Dzień]]=7, Tabela2[[#This Row],[Ilość rowerów]]*$Q$6 + Tabela2[[#This Row],[Czy dokupuje]]*800, Tabela2[[#This Row],[Czy dokupuje]]*800)</f>
        <v>0</v>
      </c>
      <c r="H444">
        <f>SUM($F$2:F444) -SUM($G$2:G444)</f>
        <v>21820</v>
      </c>
      <c r="I444">
        <f>SUM($F$2:F444)</f>
        <v>69210</v>
      </c>
      <c r="J444">
        <f>SUM($G$2:G444)</f>
        <v>47390</v>
      </c>
      <c r="K444">
        <f>IF(MONTH(Tabela2[[#This Row],[Data]]) &lt;&gt; MONTH(A445), 1,0)</f>
        <v>0</v>
      </c>
      <c r="L444" t="str">
        <f>IF(Tabela2[[#This Row],[Czy ostatni dzień]]=1, SUM($F$2:F444) - SUM($G$2:G444) - SUM($L$2:L443), "")</f>
        <v/>
      </c>
      <c r="M444">
        <f>IF(AND(Tabela2[[#This Row],[Czy ostatni dzień]]=1, H443 &gt;= 2400), 3, 0)</f>
        <v>0</v>
      </c>
    </row>
    <row r="445" spans="1:13" x14ac:dyDescent="0.25">
      <c r="A445" s="2">
        <v>45370</v>
      </c>
      <c r="B445" t="s">
        <v>4</v>
      </c>
      <c r="C445">
        <f>WEEKDAY(Tabela2[[#This Row],[Data]],2)</f>
        <v>2</v>
      </c>
      <c r="D445">
        <f t="shared" si="6"/>
        <v>37</v>
      </c>
      <c r="E44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45">
        <f>Tabela2[[#This Row],[Ilośc wypożyczonych]]*$Q$5</f>
        <v>210</v>
      </c>
      <c r="G445">
        <f>IF(Tabela2[[#This Row],[Dzień]]=7, Tabela2[[#This Row],[Ilość rowerów]]*$Q$6 + Tabela2[[#This Row],[Czy dokupuje]]*800, Tabela2[[#This Row],[Czy dokupuje]]*800)</f>
        <v>0</v>
      </c>
      <c r="H445">
        <f>SUM($F$2:F445) -SUM($G$2:G445)</f>
        <v>22030</v>
      </c>
      <c r="I445">
        <f>SUM($F$2:F445)</f>
        <v>69420</v>
      </c>
      <c r="J445">
        <f>SUM($G$2:G445)</f>
        <v>47390</v>
      </c>
      <c r="K445">
        <f>IF(MONTH(Tabela2[[#This Row],[Data]]) &lt;&gt; MONTH(A446), 1,0)</f>
        <v>0</v>
      </c>
      <c r="L445" t="str">
        <f>IF(Tabela2[[#This Row],[Czy ostatni dzień]]=1, SUM($F$2:F445) - SUM($G$2:G445) - SUM($L$2:L444), "")</f>
        <v/>
      </c>
      <c r="M445">
        <f>IF(AND(Tabela2[[#This Row],[Czy ostatni dzień]]=1, H444 &gt;= 2400), 3, 0)</f>
        <v>0</v>
      </c>
    </row>
    <row r="446" spans="1:13" x14ac:dyDescent="0.25">
      <c r="A446" s="2">
        <v>45371</v>
      </c>
      <c r="B446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zima</v>
      </c>
      <c r="C446">
        <f>WEEKDAY(Tabela2[[#This Row],[Data]],2)</f>
        <v>3</v>
      </c>
      <c r="D446">
        <f t="shared" si="6"/>
        <v>37</v>
      </c>
      <c r="E44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7</v>
      </c>
      <c r="F446">
        <f>Tabela2[[#This Row],[Ilośc wypożyczonych]]*$Q$5</f>
        <v>210</v>
      </c>
      <c r="G446">
        <f>IF(Tabela2[[#This Row],[Dzień]]=7, Tabela2[[#This Row],[Ilość rowerów]]*$Q$6 + Tabela2[[#This Row],[Czy dokupuje]]*800, Tabela2[[#This Row],[Czy dokupuje]]*800)</f>
        <v>0</v>
      </c>
      <c r="H446">
        <f>SUM($F$2:F446) -SUM($G$2:G446)</f>
        <v>22240</v>
      </c>
      <c r="I446">
        <f>SUM($F$2:F446)</f>
        <v>69630</v>
      </c>
      <c r="J446">
        <f>SUM($G$2:G446)</f>
        <v>47390</v>
      </c>
      <c r="K446">
        <f>IF(MONTH(Tabela2[[#This Row],[Data]]) &lt;&gt; MONTH(A447), 1,0)</f>
        <v>0</v>
      </c>
      <c r="L446" t="str">
        <f>IF(Tabela2[[#This Row],[Czy ostatni dzień]]=1, SUM($F$2:F446) - SUM($G$2:G446) - SUM($L$2:L445), "")</f>
        <v/>
      </c>
      <c r="M446">
        <f>IF(AND(Tabela2[[#This Row],[Czy ostatni dzień]]=1, H445 &gt;= 2400), 3, 0)</f>
        <v>0</v>
      </c>
    </row>
    <row r="447" spans="1:13" x14ac:dyDescent="0.25">
      <c r="A447" s="2">
        <v>45372</v>
      </c>
      <c r="B447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wiosna</v>
      </c>
      <c r="C447">
        <f>WEEKDAY(Tabela2[[#This Row],[Data]],2)</f>
        <v>4</v>
      </c>
      <c r="D447">
        <f t="shared" si="6"/>
        <v>37</v>
      </c>
      <c r="E44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18</v>
      </c>
      <c r="F447">
        <f>Tabela2[[#This Row],[Ilośc wypożyczonych]]*$Q$5</f>
        <v>540</v>
      </c>
      <c r="G447">
        <f>IF(Tabela2[[#This Row],[Dzień]]=7, Tabela2[[#This Row],[Ilość rowerów]]*$Q$6 + Tabela2[[#This Row],[Czy dokupuje]]*800, Tabela2[[#This Row],[Czy dokupuje]]*800)</f>
        <v>0</v>
      </c>
      <c r="H447">
        <f>SUM($F$2:F447) -SUM($G$2:G447)</f>
        <v>22780</v>
      </c>
      <c r="I447">
        <f>SUM($F$2:F447)</f>
        <v>70170</v>
      </c>
      <c r="J447">
        <f>SUM($G$2:G447)</f>
        <v>47390</v>
      </c>
      <c r="K447">
        <f>IF(MONTH(Tabela2[[#This Row],[Data]]) &lt;&gt; MONTH(A448), 1,0)</f>
        <v>0</v>
      </c>
      <c r="L447" t="str">
        <f>IF(Tabela2[[#This Row],[Czy ostatni dzień]]=1, SUM($F$2:F447) - SUM($G$2:G447) - SUM($L$2:L446), "")</f>
        <v/>
      </c>
      <c r="M447">
        <f>IF(AND(Tabela2[[#This Row],[Czy ostatni dzień]]=1, H446 &gt;= 2400), 3, 0)</f>
        <v>0</v>
      </c>
    </row>
    <row r="448" spans="1:13" x14ac:dyDescent="0.25">
      <c r="A448" s="2">
        <v>45373</v>
      </c>
      <c r="B448" t="s">
        <v>5</v>
      </c>
      <c r="C448">
        <f>WEEKDAY(Tabela2[[#This Row],[Data]],2)</f>
        <v>5</v>
      </c>
      <c r="D448">
        <f t="shared" si="6"/>
        <v>37</v>
      </c>
      <c r="E44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18</v>
      </c>
      <c r="F448">
        <f>Tabela2[[#This Row],[Ilośc wypożyczonych]]*$Q$5</f>
        <v>540</v>
      </c>
      <c r="G448">
        <f>IF(Tabela2[[#This Row],[Dzień]]=7, Tabela2[[#This Row],[Ilość rowerów]]*$Q$6 + Tabela2[[#This Row],[Czy dokupuje]]*800, Tabela2[[#This Row],[Czy dokupuje]]*800)</f>
        <v>0</v>
      </c>
      <c r="H448">
        <f>SUM($F$2:F448) -SUM($G$2:G448)</f>
        <v>23320</v>
      </c>
      <c r="I448">
        <f>SUM($F$2:F448)</f>
        <v>70710</v>
      </c>
      <c r="J448">
        <f>SUM($G$2:G448)</f>
        <v>47390</v>
      </c>
      <c r="K448">
        <f>IF(MONTH(Tabela2[[#This Row],[Data]]) &lt;&gt; MONTH(A449), 1,0)</f>
        <v>0</v>
      </c>
      <c r="L448" t="str">
        <f>IF(Tabela2[[#This Row],[Czy ostatni dzień]]=1, SUM($F$2:F448) - SUM($G$2:G448) - SUM($L$2:L447), "")</f>
        <v/>
      </c>
      <c r="M448">
        <f>IF(AND(Tabela2[[#This Row],[Czy ostatni dzień]]=1, H447 &gt;= 2400), 3, 0)</f>
        <v>0</v>
      </c>
    </row>
    <row r="449" spans="1:13" x14ac:dyDescent="0.25">
      <c r="A449" s="2">
        <v>45374</v>
      </c>
      <c r="B449" t="s">
        <v>5</v>
      </c>
      <c r="C449">
        <f>WEEKDAY(Tabela2[[#This Row],[Data]],2)</f>
        <v>6</v>
      </c>
      <c r="D449">
        <f t="shared" si="6"/>
        <v>37</v>
      </c>
      <c r="E44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49">
        <f>Tabela2[[#This Row],[Ilośc wypożyczonych]]*$Q$5</f>
        <v>0</v>
      </c>
      <c r="G449">
        <f>IF(Tabela2[[#This Row],[Dzień]]=7, Tabela2[[#This Row],[Ilość rowerów]]*$Q$6 + Tabela2[[#This Row],[Czy dokupuje]]*800, Tabela2[[#This Row],[Czy dokupuje]]*800)</f>
        <v>0</v>
      </c>
      <c r="H449">
        <f>SUM($F$2:F449) -SUM($G$2:G449)</f>
        <v>23320</v>
      </c>
      <c r="I449">
        <f>SUM($F$2:F449)</f>
        <v>70710</v>
      </c>
      <c r="J449">
        <f>SUM($G$2:G449)</f>
        <v>47390</v>
      </c>
      <c r="K449">
        <f>IF(MONTH(Tabela2[[#This Row],[Data]]) &lt;&gt; MONTH(A450), 1,0)</f>
        <v>0</v>
      </c>
      <c r="L449" t="str">
        <f>IF(Tabela2[[#This Row],[Czy ostatni dzień]]=1, SUM($F$2:F449) - SUM($G$2:G449) - SUM($L$2:L448), "")</f>
        <v/>
      </c>
      <c r="M449">
        <f>IF(AND(Tabela2[[#This Row],[Czy ostatni dzień]]=1, H448 &gt;= 2400), 3, 0)</f>
        <v>0</v>
      </c>
    </row>
    <row r="450" spans="1:13" x14ac:dyDescent="0.25">
      <c r="A450" s="2">
        <v>45375</v>
      </c>
      <c r="B450" t="s">
        <v>5</v>
      </c>
      <c r="C450">
        <f>WEEKDAY(Tabela2[[#This Row],[Data]],2)</f>
        <v>7</v>
      </c>
      <c r="D450">
        <f t="shared" si="6"/>
        <v>37</v>
      </c>
      <c r="E45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50">
        <f>Tabela2[[#This Row],[Ilośc wypożyczonych]]*$Q$5</f>
        <v>0</v>
      </c>
      <c r="G450">
        <f>IF(Tabela2[[#This Row],[Dzień]]=7, Tabela2[[#This Row],[Ilość rowerów]]*$Q$6 + Tabela2[[#This Row],[Czy dokupuje]]*800, Tabela2[[#This Row],[Czy dokupuje]]*800)</f>
        <v>555</v>
      </c>
      <c r="H450">
        <f>SUM($F$2:F450) -SUM($G$2:G450)</f>
        <v>22765</v>
      </c>
      <c r="I450">
        <f>SUM($F$2:F450)</f>
        <v>70710</v>
      </c>
      <c r="J450">
        <f>SUM($G$2:G450)</f>
        <v>47945</v>
      </c>
      <c r="K450">
        <f>IF(MONTH(Tabela2[[#This Row],[Data]]) &lt;&gt; MONTH(A451), 1,0)</f>
        <v>0</v>
      </c>
      <c r="L450" t="str">
        <f>IF(Tabela2[[#This Row],[Czy ostatni dzień]]=1, SUM($F$2:F450) - SUM($G$2:G450) - SUM($L$2:L449), "")</f>
        <v/>
      </c>
      <c r="M450">
        <f>IF(AND(Tabela2[[#This Row],[Czy ostatni dzień]]=1, H449 &gt;= 2400), 3, 0)</f>
        <v>0</v>
      </c>
    </row>
    <row r="451" spans="1:13" x14ac:dyDescent="0.25">
      <c r="A451" s="2">
        <v>45376</v>
      </c>
      <c r="B451" t="s">
        <v>5</v>
      </c>
      <c r="C451">
        <f>WEEKDAY(Tabela2[[#This Row],[Data]],2)</f>
        <v>1</v>
      </c>
      <c r="D451">
        <f t="shared" si="6"/>
        <v>37</v>
      </c>
      <c r="E45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18</v>
      </c>
      <c r="F451">
        <f>Tabela2[[#This Row],[Ilośc wypożyczonych]]*$Q$5</f>
        <v>540</v>
      </c>
      <c r="G451">
        <f>IF(Tabela2[[#This Row],[Dzień]]=7, Tabela2[[#This Row],[Ilość rowerów]]*$Q$6 + Tabela2[[#This Row],[Czy dokupuje]]*800, Tabela2[[#This Row],[Czy dokupuje]]*800)</f>
        <v>0</v>
      </c>
      <c r="H451">
        <f>SUM($F$2:F451) -SUM($G$2:G451)</f>
        <v>23305</v>
      </c>
      <c r="I451">
        <f>SUM($F$2:F451)</f>
        <v>71250</v>
      </c>
      <c r="J451">
        <f>SUM($G$2:G451)</f>
        <v>47945</v>
      </c>
      <c r="K451">
        <f>IF(MONTH(Tabela2[[#This Row],[Data]]) &lt;&gt; MONTH(A452), 1,0)</f>
        <v>0</v>
      </c>
      <c r="L451" t="str">
        <f>IF(Tabela2[[#This Row],[Czy ostatni dzień]]=1, SUM($F$2:F451) - SUM($G$2:G451) - SUM($L$2:L450), "")</f>
        <v/>
      </c>
      <c r="M451">
        <f>IF(AND(Tabela2[[#This Row],[Czy ostatni dzień]]=1, H450 &gt;= 2400), 3, 0)</f>
        <v>0</v>
      </c>
    </row>
    <row r="452" spans="1:13" x14ac:dyDescent="0.25">
      <c r="A452" s="2">
        <v>45377</v>
      </c>
      <c r="B452" t="s">
        <v>5</v>
      </c>
      <c r="C452">
        <f>WEEKDAY(Tabela2[[#This Row],[Data]],2)</f>
        <v>2</v>
      </c>
      <c r="D452">
        <f t="shared" si="6"/>
        <v>37</v>
      </c>
      <c r="E45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18</v>
      </c>
      <c r="F452">
        <f>Tabela2[[#This Row],[Ilośc wypożyczonych]]*$Q$5</f>
        <v>540</v>
      </c>
      <c r="G452">
        <f>IF(Tabela2[[#This Row],[Dzień]]=7, Tabela2[[#This Row],[Ilość rowerów]]*$Q$6 + Tabela2[[#This Row],[Czy dokupuje]]*800, Tabela2[[#This Row],[Czy dokupuje]]*800)</f>
        <v>0</v>
      </c>
      <c r="H452">
        <f>SUM($F$2:F452) -SUM($G$2:G452)</f>
        <v>23845</v>
      </c>
      <c r="I452">
        <f>SUM($F$2:F452)</f>
        <v>71790</v>
      </c>
      <c r="J452">
        <f>SUM($G$2:G452)</f>
        <v>47945</v>
      </c>
      <c r="K452">
        <f>IF(MONTH(Tabela2[[#This Row],[Data]]) &lt;&gt; MONTH(A453), 1,0)</f>
        <v>0</v>
      </c>
      <c r="L452" t="str">
        <f>IF(Tabela2[[#This Row],[Czy ostatni dzień]]=1, SUM($F$2:F452) - SUM($G$2:G452) - SUM($L$2:L451), "")</f>
        <v/>
      </c>
      <c r="M452">
        <f>IF(AND(Tabela2[[#This Row],[Czy ostatni dzień]]=1, H451 &gt;= 2400), 3, 0)</f>
        <v>0</v>
      </c>
    </row>
    <row r="453" spans="1:13" x14ac:dyDescent="0.25">
      <c r="A453" s="2">
        <v>45378</v>
      </c>
      <c r="B453" t="s">
        <v>5</v>
      </c>
      <c r="C453">
        <f>WEEKDAY(Tabela2[[#This Row],[Data]],2)</f>
        <v>3</v>
      </c>
      <c r="D453">
        <f t="shared" si="6"/>
        <v>37</v>
      </c>
      <c r="E45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18</v>
      </c>
      <c r="F453">
        <f>Tabela2[[#This Row],[Ilośc wypożyczonych]]*$Q$5</f>
        <v>540</v>
      </c>
      <c r="G453">
        <f>IF(Tabela2[[#This Row],[Dzień]]=7, Tabela2[[#This Row],[Ilość rowerów]]*$Q$6 + Tabela2[[#This Row],[Czy dokupuje]]*800, Tabela2[[#This Row],[Czy dokupuje]]*800)</f>
        <v>0</v>
      </c>
      <c r="H453">
        <f>SUM($F$2:F453) -SUM($G$2:G453)</f>
        <v>24385</v>
      </c>
      <c r="I453">
        <f>SUM($F$2:F453)</f>
        <v>72330</v>
      </c>
      <c r="J453">
        <f>SUM($G$2:G453)</f>
        <v>47945</v>
      </c>
      <c r="K453">
        <f>IF(MONTH(Tabela2[[#This Row],[Data]]) &lt;&gt; MONTH(A454), 1,0)</f>
        <v>0</v>
      </c>
      <c r="L453" t="str">
        <f>IF(Tabela2[[#This Row],[Czy ostatni dzień]]=1, SUM($F$2:F453) - SUM($G$2:G453) - SUM($L$2:L452), "")</f>
        <v/>
      </c>
      <c r="M453">
        <f>IF(AND(Tabela2[[#This Row],[Czy ostatni dzień]]=1, H452 &gt;= 2400), 3, 0)</f>
        <v>0</v>
      </c>
    </row>
    <row r="454" spans="1:13" x14ac:dyDescent="0.25">
      <c r="A454" s="2">
        <v>45379</v>
      </c>
      <c r="B454" t="s">
        <v>5</v>
      </c>
      <c r="C454">
        <f>WEEKDAY(Tabela2[[#This Row],[Data]],2)</f>
        <v>4</v>
      </c>
      <c r="D454">
        <f t="shared" ref="D454:D517" si="7">D453+M453</f>
        <v>37</v>
      </c>
      <c r="E45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18</v>
      </c>
      <c r="F454">
        <f>Tabela2[[#This Row],[Ilośc wypożyczonych]]*$Q$5</f>
        <v>540</v>
      </c>
      <c r="G454">
        <f>IF(Tabela2[[#This Row],[Dzień]]=7, Tabela2[[#This Row],[Ilość rowerów]]*$Q$6 + Tabela2[[#This Row],[Czy dokupuje]]*800, Tabela2[[#This Row],[Czy dokupuje]]*800)</f>
        <v>0</v>
      </c>
      <c r="H454">
        <f>SUM($F$2:F454) -SUM($G$2:G454)</f>
        <v>24925</v>
      </c>
      <c r="I454">
        <f>SUM($F$2:F454)</f>
        <v>72870</v>
      </c>
      <c r="J454">
        <f>SUM($G$2:G454)</f>
        <v>47945</v>
      </c>
      <c r="K454">
        <f>IF(MONTH(Tabela2[[#This Row],[Data]]) &lt;&gt; MONTH(A455), 1,0)</f>
        <v>0</v>
      </c>
      <c r="L454" t="str">
        <f>IF(Tabela2[[#This Row],[Czy ostatni dzień]]=1, SUM($F$2:F454) - SUM($G$2:G454) - SUM($L$2:L453), "")</f>
        <v/>
      </c>
      <c r="M454">
        <f>IF(AND(Tabela2[[#This Row],[Czy ostatni dzień]]=1, H453 &gt;= 2400), 3, 0)</f>
        <v>0</v>
      </c>
    </row>
    <row r="455" spans="1:13" x14ac:dyDescent="0.25">
      <c r="A455" s="2">
        <v>45380</v>
      </c>
      <c r="B455" t="s">
        <v>5</v>
      </c>
      <c r="C455">
        <f>WEEKDAY(Tabela2[[#This Row],[Data]],2)</f>
        <v>5</v>
      </c>
      <c r="D455">
        <f t="shared" si="7"/>
        <v>37</v>
      </c>
      <c r="E45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18</v>
      </c>
      <c r="F455">
        <f>Tabela2[[#This Row],[Ilośc wypożyczonych]]*$Q$5</f>
        <v>540</v>
      </c>
      <c r="G455">
        <f>IF(Tabela2[[#This Row],[Dzień]]=7, Tabela2[[#This Row],[Ilość rowerów]]*$Q$6 + Tabela2[[#This Row],[Czy dokupuje]]*800, Tabela2[[#This Row],[Czy dokupuje]]*800)</f>
        <v>0</v>
      </c>
      <c r="H455">
        <f>SUM($F$2:F455) -SUM($G$2:G455)</f>
        <v>25465</v>
      </c>
      <c r="I455">
        <f>SUM($F$2:F455)</f>
        <v>73410</v>
      </c>
      <c r="J455">
        <f>SUM($G$2:G455)</f>
        <v>47945</v>
      </c>
      <c r="K455">
        <f>IF(MONTH(Tabela2[[#This Row],[Data]]) &lt;&gt; MONTH(A456), 1,0)</f>
        <v>0</v>
      </c>
      <c r="L455" t="str">
        <f>IF(Tabela2[[#This Row],[Czy ostatni dzień]]=1, SUM($F$2:F455) - SUM($G$2:G455) - SUM($L$2:L454), "")</f>
        <v/>
      </c>
      <c r="M455">
        <f>IF(AND(Tabela2[[#This Row],[Czy ostatni dzień]]=1, H454 &gt;= 2400), 3, 0)</f>
        <v>0</v>
      </c>
    </row>
    <row r="456" spans="1:13" x14ac:dyDescent="0.25">
      <c r="A456" s="2">
        <v>45381</v>
      </c>
      <c r="B456" t="s">
        <v>5</v>
      </c>
      <c r="C456">
        <f>WEEKDAY(Tabela2[[#This Row],[Data]],2)</f>
        <v>6</v>
      </c>
      <c r="D456">
        <f t="shared" si="7"/>
        <v>37</v>
      </c>
      <c r="E45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56">
        <f>Tabela2[[#This Row],[Ilośc wypożyczonych]]*$Q$5</f>
        <v>0</v>
      </c>
      <c r="G456">
        <f>IF(Tabela2[[#This Row],[Dzień]]=7, Tabela2[[#This Row],[Ilość rowerów]]*$Q$6 + Tabela2[[#This Row],[Czy dokupuje]]*800, Tabela2[[#This Row],[Czy dokupuje]]*800)</f>
        <v>0</v>
      </c>
      <c r="H456">
        <f>SUM($F$2:F456) -SUM($G$2:G456)</f>
        <v>25465</v>
      </c>
      <c r="I456">
        <f>SUM($F$2:F456)</f>
        <v>73410</v>
      </c>
      <c r="J456">
        <f>SUM($G$2:G456)</f>
        <v>47945</v>
      </c>
      <c r="K456">
        <f>IF(MONTH(Tabela2[[#This Row],[Data]]) &lt;&gt; MONTH(A457), 1,0)</f>
        <v>0</v>
      </c>
      <c r="L456" t="str">
        <f>IF(Tabela2[[#This Row],[Czy ostatni dzień]]=1, SUM($F$2:F456) - SUM($G$2:G456) - SUM($L$2:L455), "")</f>
        <v/>
      </c>
      <c r="M456">
        <f>IF(AND(Tabela2[[#This Row],[Czy ostatni dzień]]=1, H455 &gt;= 2400), 3, 0)</f>
        <v>0</v>
      </c>
    </row>
    <row r="457" spans="1:13" x14ac:dyDescent="0.25">
      <c r="A457" s="2">
        <v>45382</v>
      </c>
      <c r="B457" t="s">
        <v>5</v>
      </c>
      <c r="C457">
        <f>WEEKDAY(Tabela2[[#This Row],[Data]],2)</f>
        <v>7</v>
      </c>
      <c r="D457">
        <f t="shared" si="7"/>
        <v>37</v>
      </c>
      <c r="E45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57">
        <f>Tabela2[[#This Row],[Ilośc wypożyczonych]]*$Q$5</f>
        <v>0</v>
      </c>
      <c r="G457">
        <f>IF(Tabela2[[#This Row],[Dzień]]=7, Tabela2[[#This Row],[Ilość rowerów]]*$Q$6 + Tabela2[[#This Row],[Czy dokupuje]]*800, Tabela2[[#This Row],[Czy dokupuje]]*800)</f>
        <v>2955</v>
      </c>
      <c r="H457">
        <f>SUM($F$2:F457) -SUM($G$2:G457)</f>
        <v>22510</v>
      </c>
      <c r="I457">
        <f>SUM($F$2:F457)</f>
        <v>73410</v>
      </c>
      <c r="J457">
        <f>SUM($G$2:G457)</f>
        <v>50900</v>
      </c>
      <c r="K457">
        <f>IF(MONTH(Tabela2[[#This Row],[Data]]) &lt;&gt; MONTH(A458), 1,0)</f>
        <v>1</v>
      </c>
      <c r="L457">
        <f>IF(Tabela2[[#This Row],[Czy ostatni dzień]]=1, SUM($F$2:F457) - SUM($G$2:G457) - SUM($L$2:L456), "")</f>
        <v>1545</v>
      </c>
      <c r="M457">
        <f>IF(AND(Tabela2[[#This Row],[Czy ostatni dzień]]=1, H456 &gt;= 2400), 3, 0)</f>
        <v>3</v>
      </c>
    </row>
    <row r="458" spans="1:13" x14ac:dyDescent="0.25">
      <c r="A458" s="2">
        <v>45383</v>
      </c>
      <c r="B458" t="s">
        <v>5</v>
      </c>
      <c r="C458">
        <f>WEEKDAY(Tabela2[[#This Row],[Data]],2)</f>
        <v>1</v>
      </c>
      <c r="D458">
        <f t="shared" si="7"/>
        <v>40</v>
      </c>
      <c r="E45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58">
        <f>Tabela2[[#This Row],[Ilośc wypożyczonych]]*$Q$5</f>
        <v>600</v>
      </c>
      <c r="G458">
        <f>IF(Tabela2[[#This Row],[Dzień]]=7, Tabela2[[#This Row],[Ilość rowerów]]*$Q$6 + Tabela2[[#This Row],[Czy dokupuje]]*800, Tabela2[[#This Row],[Czy dokupuje]]*800)</f>
        <v>0</v>
      </c>
      <c r="H458">
        <f>SUM($F$2:F458) -SUM($G$2:G458)</f>
        <v>23110</v>
      </c>
      <c r="I458">
        <f>SUM($F$2:F458)</f>
        <v>74010</v>
      </c>
      <c r="J458">
        <f>SUM($G$2:G458)</f>
        <v>50900</v>
      </c>
      <c r="K458">
        <f>IF(MONTH(Tabela2[[#This Row],[Data]]) &lt;&gt; MONTH(A459), 1,0)</f>
        <v>0</v>
      </c>
      <c r="L458" t="str">
        <f>IF(Tabela2[[#This Row],[Czy ostatni dzień]]=1, SUM($F$2:F458) - SUM($G$2:G458) - SUM($L$2:L457), "")</f>
        <v/>
      </c>
      <c r="M458">
        <f>IF(AND(Tabela2[[#This Row],[Czy ostatni dzień]]=1, H457 &gt;= 2400), 3, 0)</f>
        <v>0</v>
      </c>
    </row>
    <row r="459" spans="1:13" x14ac:dyDescent="0.25">
      <c r="A459" s="2">
        <v>45384</v>
      </c>
      <c r="B459" t="s">
        <v>5</v>
      </c>
      <c r="C459">
        <f>WEEKDAY(Tabela2[[#This Row],[Data]],2)</f>
        <v>2</v>
      </c>
      <c r="D459">
        <f t="shared" si="7"/>
        <v>40</v>
      </c>
      <c r="E45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59">
        <f>Tabela2[[#This Row],[Ilośc wypożyczonych]]*$Q$5</f>
        <v>600</v>
      </c>
      <c r="G459">
        <f>IF(Tabela2[[#This Row],[Dzień]]=7, Tabela2[[#This Row],[Ilość rowerów]]*$Q$6 + Tabela2[[#This Row],[Czy dokupuje]]*800, Tabela2[[#This Row],[Czy dokupuje]]*800)</f>
        <v>0</v>
      </c>
      <c r="H459">
        <f>SUM($F$2:F459) -SUM($G$2:G459)</f>
        <v>23710</v>
      </c>
      <c r="I459">
        <f>SUM($F$2:F459)</f>
        <v>74610</v>
      </c>
      <c r="J459">
        <f>SUM($G$2:G459)</f>
        <v>50900</v>
      </c>
      <c r="K459">
        <f>IF(MONTH(Tabela2[[#This Row],[Data]]) &lt;&gt; MONTH(A460), 1,0)</f>
        <v>0</v>
      </c>
      <c r="L459" t="str">
        <f>IF(Tabela2[[#This Row],[Czy ostatni dzień]]=1, SUM($F$2:F459) - SUM($G$2:G459) - SUM($L$2:L458), "")</f>
        <v/>
      </c>
      <c r="M459">
        <f>IF(AND(Tabela2[[#This Row],[Czy ostatni dzień]]=1, H458 &gt;= 2400), 3, 0)</f>
        <v>0</v>
      </c>
    </row>
    <row r="460" spans="1:13" x14ac:dyDescent="0.25">
      <c r="A460" s="2">
        <v>45385</v>
      </c>
      <c r="B460" t="s">
        <v>5</v>
      </c>
      <c r="C460">
        <f>WEEKDAY(Tabela2[[#This Row],[Data]],2)</f>
        <v>3</v>
      </c>
      <c r="D460">
        <f t="shared" si="7"/>
        <v>40</v>
      </c>
      <c r="E46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60">
        <f>Tabela2[[#This Row],[Ilośc wypożyczonych]]*$Q$5</f>
        <v>600</v>
      </c>
      <c r="G460">
        <f>IF(Tabela2[[#This Row],[Dzień]]=7, Tabela2[[#This Row],[Ilość rowerów]]*$Q$6 + Tabela2[[#This Row],[Czy dokupuje]]*800, Tabela2[[#This Row],[Czy dokupuje]]*800)</f>
        <v>0</v>
      </c>
      <c r="H460">
        <f>SUM($F$2:F460) -SUM($G$2:G460)</f>
        <v>24310</v>
      </c>
      <c r="I460">
        <f>SUM($F$2:F460)</f>
        <v>75210</v>
      </c>
      <c r="J460">
        <f>SUM($G$2:G460)</f>
        <v>50900</v>
      </c>
      <c r="K460">
        <f>IF(MONTH(Tabela2[[#This Row],[Data]]) &lt;&gt; MONTH(A461), 1,0)</f>
        <v>0</v>
      </c>
      <c r="L460" t="str">
        <f>IF(Tabela2[[#This Row],[Czy ostatni dzień]]=1, SUM($F$2:F460) - SUM($G$2:G460) - SUM($L$2:L459), "")</f>
        <v/>
      </c>
      <c r="M460">
        <f>IF(AND(Tabela2[[#This Row],[Czy ostatni dzień]]=1, H459 &gt;= 2400), 3, 0)</f>
        <v>0</v>
      </c>
    </row>
    <row r="461" spans="1:13" x14ac:dyDescent="0.25">
      <c r="A461" s="2">
        <v>45386</v>
      </c>
      <c r="B461" t="s">
        <v>5</v>
      </c>
      <c r="C461">
        <f>WEEKDAY(Tabela2[[#This Row],[Data]],2)</f>
        <v>4</v>
      </c>
      <c r="D461">
        <f t="shared" si="7"/>
        <v>40</v>
      </c>
      <c r="E46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61">
        <f>Tabela2[[#This Row],[Ilośc wypożyczonych]]*$Q$5</f>
        <v>600</v>
      </c>
      <c r="G461">
        <f>IF(Tabela2[[#This Row],[Dzień]]=7, Tabela2[[#This Row],[Ilość rowerów]]*$Q$6 + Tabela2[[#This Row],[Czy dokupuje]]*800, Tabela2[[#This Row],[Czy dokupuje]]*800)</f>
        <v>0</v>
      </c>
      <c r="H461">
        <f>SUM($F$2:F461) -SUM($G$2:G461)</f>
        <v>24910</v>
      </c>
      <c r="I461">
        <f>SUM($F$2:F461)</f>
        <v>75810</v>
      </c>
      <c r="J461">
        <f>SUM($G$2:G461)</f>
        <v>50900</v>
      </c>
      <c r="K461">
        <f>IF(MONTH(Tabela2[[#This Row],[Data]]) &lt;&gt; MONTH(A462), 1,0)</f>
        <v>0</v>
      </c>
      <c r="L461" t="str">
        <f>IF(Tabela2[[#This Row],[Czy ostatni dzień]]=1, SUM($F$2:F461) - SUM($G$2:G461) - SUM($L$2:L460), "")</f>
        <v/>
      </c>
      <c r="M461">
        <f>IF(AND(Tabela2[[#This Row],[Czy ostatni dzień]]=1, H460 &gt;= 2400), 3, 0)</f>
        <v>0</v>
      </c>
    </row>
    <row r="462" spans="1:13" x14ac:dyDescent="0.25">
      <c r="A462" s="2">
        <v>45387</v>
      </c>
      <c r="B462" t="s">
        <v>5</v>
      </c>
      <c r="C462">
        <f>WEEKDAY(Tabela2[[#This Row],[Data]],2)</f>
        <v>5</v>
      </c>
      <c r="D462">
        <f t="shared" si="7"/>
        <v>40</v>
      </c>
      <c r="E46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62">
        <f>Tabela2[[#This Row],[Ilośc wypożyczonych]]*$Q$5</f>
        <v>600</v>
      </c>
      <c r="G462">
        <f>IF(Tabela2[[#This Row],[Dzień]]=7, Tabela2[[#This Row],[Ilość rowerów]]*$Q$6 + Tabela2[[#This Row],[Czy dokupuje]]*800, Tabela2[[#This Row],[Czy dokupuje]]*800)</f>
        <v>0</v>
      </c>
      <c r="H462">
        <f>SUM($F$2:F462) -SUM($G$2:G462)</f>
        <v>25510</v>
      </c>
      <c r="I462">
        <f>SUM($F$2:F462)</f>
        <v>76410</v>
      </c>
      <c r="J462">
        <f>SUM($G$2:G462)</f>
        <v>50900</v>
      </c>
      <c r="K462">
        <f>IF(MONTH(Tabela2[[#This Row],[Data]]) &lt;&gt; MONTH(A463), 1,0)</f>
        <v>0</v>
      </c>
      <c r="L462" t="str">
        <f>IF(Tabela2[[#This Row],[Czy ostatni dzień]]=1, SUM($F$2:F462) - SUM($G$2:G462) - SUM($L$2:L461), "")</f>
        <v/>
      </c>
      <c r="M462">
        <f>IF(AND(Tabela2[[#This Row],[Czy ostatni dzień]]=1, H461 &gt;= 2400), 3, 0)</f>
        <v>0</v>
      </c>
    </row>
    <row r="463" spans="1:13" x14ac:dyDescent="0.25">
      <c r="A463" s="2">
        <v>45388</v>
      </c>
      <c r="B463" t="s">
        <v>5</v>
      </c>
      <c r="C463">
        <f>WEEKDAY(Tabela2[[#This Row],[Data]],2)</f>
        <v>6</v>
      </c>
      <c r="D463">
        <f t="shared" si="7"/>
        <v>40</v>
      </c>
      <c r="E46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63">
        <f>Tabela2[[#This Row],[Ilośc wypożyczonych]]*$Q$5</f>
        <v>0</v>
      </c>
      <c r="G463">
        <f>IF(Tabela2[[#This Row],[Dzień]]=7, Tabela2[[#This Row],[Ilość rowerów]]*$Q$6 + Tabela2[[#This Row],[Czy dokupuje]]*800, Tabela2[[#This Row],[Czy dokupuje]]*800)</f>
        <v>0</v>
      </c>
      <c r="H463">
        <f>SUM($F$2:F463) -SUM($G$2:G463)</f>
        <v>25510</v>
      </c>
      <c r="I463">
        <f>SUM($F$2:F463)</f>
        <v>76410</v>
      </c>
      <c r="J463">
        <f>SUM($G$2:G463)</f>
        <v>50900</v>
      </c>
      <c r="K463">
        <f>IF(MONTH(Tabela2[[#This Row],[Data]]) &lt;&gt; MONTH(A464), 1,0)</f>
        <v>0</v>
      </c>
      <c r="L463" t="str">
        <f>IF(Tabela2[[#This Row],[Czy ostatni dzień]]=1, SUM($F$2:F463) - SUM($G$2:G463) - SUM($L$2:L462), "")</f>
        <v/>
      </c>
      <c r="M463">
        <f>IF(AND(Tabela2[[#This Row],[Czy ostatni dzień]]=1, H462 &gt;= 2400), 3, 0)</f>
        <v>0</v>
      </c>
    </row>
    <row r="464" spans="1:13" x14ac:dyDescent="0.25">
      <c r="A464" s="2">
        <v>45389</v>
      </c>
      <c r="B464" t="s">
        <v>5</v>
      </c>
      <c r="C464">
        <f>WEEKDAY(Tabela2[[#This Row],[Data]],2)</f>
        <v>7</v>
      </c>
      <c r="D464">
        <f t="shared" si="7"/>
        <v>40</v>
      </c>
      <c r="E46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64">
        <f>Tabela2[[#This Row],[Ilośc wypożyczonych]]*$Q$5</f>
        <v>0</v>
      </c>
      <c r="G464">
        <f>IF(Tabela2[[#This Row],[Dzień]]=7, Tabela2[[#This Row],[Ilość rowerów]]*$Q$6 + Tabela2[[#This Row],[Czy dokupuje]]*800, Tabela2[[#This Row],[Czy dokupuje]]*800)</f>
        <v>600</v>
      </c>
      <c r="H464">
        <f>SUM($F$2:F464) -SUM($G$2:G464)</f>
        <v>24910</v>
      </c>
      <c r="I464">
        <f>SUM($F$2:F464)</f>
        <v>76410</v>
      </c>
      <c r="J464">
        <f>SUM($G$2:G464)</f>
        <v>51500</v>
      </c>
      <c r="K464">
        <f>IF(MONTH(Tabela2[[#This Row],[Data]]) &lt;&gt; MONTH(A465), 1,0)</f>
        <v>0</v>
      </c>
      <c r="L464" t="str">
        <f>IF(Tabela2[[#This Row],[Czy ostatni dzień]]=1, SUM($F$2:F464) - SUM($G$2:G464) - SUM($L$2:L463), "")</f>
        <v/>
      </c>
      <c r="M464">
        <f>IF(AND(Tabela2[[#This Row],[Czy ostatni dzień]]=1, H463 &gt;= 2400), 3, 0)</f>
        <v>0</v>
      </c>
    </row>
    <row r="465" spans="1:13" x14ac:dyDescent="0.25">
      <c r="A465" s="2">
        <v>45390</v>
      </c>
      <c r="B465" t="s">
        <v>5</v>
      </c>
      <c r="C465">
        <f>WEEKDAY(Tabela2[[#This Row],[Data]],2)</f>
        <v>1</v>
      </c>
      <c r="D465">
        <f t="shared" si="7"/>
        <v>40</v>
      </c>
      <c r="E46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65">
        <f>Tabela2[[#This Row],[Ilośc wypożyczonych]]*$Q$5</f>
        <v>600</v>
      </c>
      <c r="G465">
        <f>IF(Tabela2[[#This Row],[Dzień]]=7, Tabela2[[#This Row],[Ilość rowerów]]*$Q$6 + Tabela2[[#This Row],[Czy dokupuje]]*800, Tabela2[[#This Row],[Czy dokupuje]]*800)</f>
        <v>0</v>
      </c>
      <c r="H465">
        <f>SUM($F$2:F465) -SUM($G$2:G465)</f>
        <v>25510</v>
      </c>
      <c r="I465">
        <f>SUM($F$2:F465)</f>
        <v>77010</v>
      </c>
      <c r="J465">
        <f>SUM($G$2:G465)</f>
        <v>51500</v>
      </c>
      <c r="K465">
        <f>IF(MONTH(Tabela2[[#This Row],[Data]]) &lt;&gt; MONTH(A466), 1,0)</f>
        <v>0</v>
      </c>
      <c r="L465" t="str">
        <f>IF(Tabela2[[#This Row],[Czy ostatni dzień]]=1, SUM($F$2:F465) - SUM($G$2:G465) - SUM($L$2:L464), "")</f>
        <v/>
      </c>
      <c r="M465">
        <f>IF(AND(Tabela2[[#This Row],[Czy ostatni dzień]]=1, H464 &gt;= 2400), 3, 0)</f>
        <v>0</v>
      </c>
    </row>
    <row r="466" spans="1:13" x14ac:dyDescent="0.25">
      <c r="A466" s="2">
        <v>45391</v>
      </c>
      <c r="B466" t="s">
        <v>5</v>
      </c>
      <c r="C466">
        <f>WEEKDAY(Tabela2[[#This Row],[Data]],2)</f>
        <v>2</v>
      </c>
      <c r="D466">
        <f t="shared" si="7"/>
        <v>40</v>
      </c>
      <c r="E46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66">
        <f>Tabela2[[#This Row],[Ilośc wypożyczonych]]*$Q$5</f>
        <v>600</v>
      </c>
      <c r="G466">
        <f>IF(Tabela2[[#This Row],[Dzień]]=7, Tabela2[[#This Row],[Ilość rowerów]]*$Q$6 + Tabela2[[#This Row],[Czy dokupuje]]*800, Tabela2[[#This Row],[Czy dokupuje]]*800)</f>
        <v>0</v>
      </c>
      <c r="H466">
        <f>SUM($F$2:F466) -SUM($G$2:G466)</f>
        <v>26110</v>
      </c>
      <c r="I466">
        <f>SUM($F$2:F466)</f>
        <v>77610</v>
      </c>
      <c r="J466">
        <f>SUM($G$2:G466)</f>
        <v>51500</v>
      </c>
      <c r="K466">
        <f>IF(MONTH(Tabela2[[#This Row],[Data]]) &lt;&gt; MONTH(A467), 1,0)</f>
        <v>0</v>
      </c>
      <c r="L466" t="str">
        <f>IF(Tabela2[[#This Row],[Czy ostatni dzień]]=1, SUM($F$2:F466) - SUM($G$2:G466) - SUM($L$2:L465), "")</f>
        <v/>
      </c>
      <c r="M466">
        <f>IF(AND(Tabela2[[#This Row],[Czy ostatni dzień]]=1, H465 &gt;= 2400), 3, 0)</f>
        <v>0</v>
      </c>
    </row>
    <row r="467" spans="1:13" x14ac:dyDescent="0.25">
      <c r="A467" s="2">
        <v>45392</v>
      </c>
      <c r="B467" t="s">
        <v>5</v>
      </c>
      <c r="C467">
        <f>WEEKDAY(Tabela2[[#This Row],[Data]],2)</f>
        <v>3</v>
      </c>
      <c r="D467">
        <f t="shared" si="7"/>
        <v>40</v>
      </c>
      <c r="E46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67">
        <f>Tabela2[[#This Row],[Ilośc wypożyczonych]]*$Q$5</f>
        <v>600</v>
      </c>
      <c r="G467">
        <f>IF(Tabela2[[#This Row],[Dzień]]=7, Tabela2[[#This Row],[Ilość rowerów]]*$Q$6 + Tabela2[[#This Row],[Czy dokupuje]]*800, Tabela2[[#This Row],[Czy dokupuje]]*800)</f>
        <v>0</v>
      </c>
      <c r="H467">
        <f>SUM($F$2:F467) -SUM($G$2:G467)</f>
        <v>26710</v>
      </c>
      <c r="I467">
        <f>SUM($F$2:F467)</f>
        <v>78210</v>
      </c>
      <c r="J467">
        <f>SUM($G$2:G467)</f>
        <v>51500</v>
      </c>
      <c r="K467">
        <f>IF(MONTH(Tabela2[[#This Row],[Data]]) &lt;&gt; MONTH(A468), 1,0)</f>
        <v>0</v>
      </c>
      <c r="L467" t="str">
        <f>IF(Tabela2[[#This Row],[Czy ostatni dzień]]=1, SUM($F$2:F467) - SUM($G$2:G467) - SUM($L$2:L466), "")</f>
        <v/>
      </c>
      <c r="M467">
        <f>IF(AND(Tabela2[[#This Row],[Czy ostatni dzień]]=1, H466 &gt;= 2400), 3, 0)</f>
        <v>0</v>
      </c>
    </row>
    <row r="468" spans="1:13" x14ac:dyDescent="0.25">
      <c r="A468" s="2">
        <v>45393</v>
      </c>
      <c r="B468" t="s">
        <v>5</v>
      </c>
      <c r="C468">
        <f>WEEKDAY(Tabela2[[#This Row],[Data]],2)</f>
        <v>4</v>
      </c>
      <c r="D468">
        <f t="shared" si="7"/>
        <v>40</v>
      </c>
      <c r="E46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68">
        <f>Tabela2[[#This Row],[Ilośc wypożyczonych]]*$Q$5</f>
        <v>600</v>
      </c>
      <c r="G468">
        <f>IF(Tabela2[[#This Row],[Dzień]]=7, Tabela2[[#This Row],[Ilość rowerów]]*$Q$6 + Tabela2[[#This Row],[Czy dokupuje]]*800, Tabela2[[#This Row],[Czy dokupuje]]*800)</f>
        <v>0</v>
      </c>
      <c r="H468">
        <f>SUM($F$2:F468) -SUM($G$2:G468)</f>
        <v>27310</v>
      </c>
      <c r="I468">
        <f>SUM($F$2:F468)</f>
        <v>78810</v>
      </c>
      <c r="J468">
        <f>SUM($G$2:G468)</f>
        <v>51500</v>
      </c>
      <c r="K468">
        <f>IF(MONTH(Tabela2[[#This Row],[Data]]) &lt;&gt; MONTH(A469), 1,0)</f>
        <v>0</v>
      </c>
      <c r="L468" t="str">
        <f>IF(Tabela2[[#This Row],[Czy ostatni dzień]]=1, SUM($F$2:F468) - SUM($G$2:G468) - SUM($L$2:L467), "")</f>
        <v/>
      </c>
      <c r="M468">
        <f>IF(AND(Tabela2[[#This Row],[Czy ostatni dzień]]=1, H467 &gt;= 2400), 3, 0)</f>
        <v>0</v>
      </c>
    </row>
    <row r="469" spans="1:13" x14ac:dyDescent="0.25">
      <c r="A469" s="2">
        <v>45394</v>
      </c>
      <c r="B469" t="s">
        <v>5</v>
      </c>
      <c r="C469">
        <f>WEEKDAY(Tabela2[[#This Row],[Data]],2)</f>
        <v>5</v>
      </c>
      <c r="D469">
        <f t="shared" si="7"/>
        <v>40</v>
      </c>
      <c r="E46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69">
        <f>Tabela2[[#This Row],[Ilośc wypożyczonych]]*$Q$5</f>
        <v>600</v>
      </c>
      <c r="G469">
        <f>IF(Tabela2[[#This Row],[Dzień]]=7, Tabela2[[#This Row],[Ilość rowerów]]*$Q$6 + Tabela2[[#This Row],[Czy dokupuje]]*800, Tabela2[[#This Row],[Czy dokupuje]]*800)</f>
        <v>0</v>
      </c>
      <c r="H469">
        <f>SUM($F$2:F469) -SUM($G$2:G469)</f>
        <v>27910</v>
      </c>
      <c r="I469">
        <f>SUM($F$2:F469)</f>
        <v>79410</v>
      </c>
      <c r="J469">
        <f>SUM($G$2:G469)</f>
        <v>51500</v>
      </c>
      <c r="K469">
        <f>IF(MONTH(Tabela2[[#This Row],[Data]]) &lt;&gt; MONTH(A470), 1,0)</f>
        <v>0</v>
      </c>
      <c r="L469" t="str">
        <f>IF(Tabela2[[#This Row],[Czy ostatni dzień]]=1, SUM($F$2:F469) - SUM($G$2:G469) - SUM($L$2:L468), "")</f>
        <v/>
      </c>
      <c r="M469">
        <f>IF(AND(Tabela2[[#This Row],[Czy ostatni dzień]]=1, H468 &gt;= 2400), 3, 0)</f>
        <v>0</v>
      </c>
    </row>
    <row r="470" spans="1:13" x14ac:dyDescent="0.25">
      <c r="A470" s="2">
        <v>45395</v>
      </c>
      <c r="B470" t="s">
        <v>5</v>
      </c>
      <c r="C470">
        <f>WEEKDAY(Tabela2[[#This Row],[Data]],2)</f>
        <v>6</v>
      </c>
      <c r="D470">
        <f t="shared" si="7"/>
        <v>40</v>
      </c>
      <c r="E47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70">
        <f>Tabela2[[#This Row],[Ilośc wypożyczonych]]*$Q$5</f>
        <v>0</v>
      </c>
      <c r="G470">
        <f>IF(Tabela2[[#This Row],[Dzień]]=7, Tabela2[[#This Row],[Ilość rowerów]]*$Q$6 + Tabela2[[#This Row],[Czy dokupuje]]*800, Tabela2[[#This Row],[Czy dokupuje]]*800)</f>
        <v>0</v>
      </c>
      <c r="H470">
        <f>SUM($F$2:F470) -SUM($G$2:G470)</f>
        <v>27910</v>
      </c>
      <c r="I470">
        <f>SUM($F$2:F470)</f>
        <v>79410</v>
      </c>
      <c r="J470">
        <f>SUM($G$2:G470)</f>
        <v>51500</v>
      </c>
      <c r="K470">
        <f>IF(MONTH(Tabela2[[#This Row],[Data]]) &lt;&gt; MONTH(A471), 1,0)</f>
        <v>0</v>
      </c>
      <c r="L470" t="str">
        <f>IF(Tabela2[[#This Row],[Czy ostatni dzień]]=1, SUM($F$2:F470) - SUM($G$2:G470) - SUM($L$2:L469), "")</f>
        <v/>
      </c>
      <c r="M470">
        <f>IF(AND(Tabela2[[#This Row],[Czy ostatni dzień]]=1, H469 &gt;= 2400), 3, 0)</f>
        <v>0</v>
      </c>
    </row>
    <row r="471" spans="1:13" x14ac:dyDescent="0.25">
      <c r="A471" s="2">
        <v>45396</v>
      </c>
      <c r="B471" t="s">
        <v>5</v>
      </c>
      <c r="C471">
        <f>WEEKDAY(Tabela2[[#This Row],[Data]],2)</f>
        <v>7</v>
      </c>
      <c r="D471">
        <f t="shared" si="7"/>
        <v>40</v>
      </c>
      <c r="E47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71">
        <f>Tabela2[[#This Row],[Ilośc wypożyczonych]]*$Q$5</f>
        <v>0</v>
      </c>
      <c r="G471">
        <f>IF(Tabela2[[#This Row],[Dzień]]=7, Tabela2[[#This Row],[Ilość rowerów]]*$Q$6 + Tabela2[[#This Row],[Czy dokupuje]]*800, Tabela2[[#This Row],[Czy dokupuje]]*800)</f>
        <v>600</v>
      </c>
      <c r="H471">
        <f>SUM($F$2:F471) -SUM($G$2:G471)</f>
        <v>27310</v>
      </c>
      <c r="I471">
        <f>SUM($F$2:F471)</f>
        <v>79410</v>
      </c>
      <c r="J471">
        <f>SUM($G$2:G471)</f>
        <v>52100</v>
      </c>
      <c r="K471">
        <f>IF(MONTH(Tabela2[[#This Row],[Data]]) &lt;&gt; MONTH(A472), 1,0)</f>
        <v>0</v>
      </c>
      <c r="L471" t="str">
        <f>IF(Tabela2[[#This Row],[Czy ostatni dzień]]=1, SUM($F$2:F471) - SUM($G$2:G471) - SUM($L$2:L470), "")</f>
        <v/>
      </c>
      <c r="M471">
        <f>IF(AND(Tabela2[[#This Row],[Czy ostatni dzień]]=1, H470 &gt;= 2400), 3, 0)</f>
        <v>0</v>
      </c>
    </row>
    <row r="472" spans="1:13" x14ac:dyDescent="0.25">
      <c r="A472" s="2">
        <v>45397</v>
      </c>
      <c r="B472" t="s">
        <v>5</v>
      </c>
      <c r="C472">
        <f>WEEKDAY(Tabela2[[#This Row],[Data]],2)</f>
        <v>1</v>
      </c>
      <c r="D472">
        <f t="shared" si="7"/>
        <v>40</v>
      </c>
      <c r="E47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72">
        <f>Tabela2[[#This Row],[Ilośc wypożyczonych]]*$Q$5</f>
        <v>600</v>
      </c>
      <c r="G472">
        <f>IF(Tabela2[[#This Row],[Dzień]]=7, Tabela2[[#This Row],[Ilość rowerów]]*$Q$6 + Tabela2[[#This Row],[Czy dokupuje]]*800, Tabela2[[#This Row],[Czy dokupuje]]*800)</f>
        <v>0</v>
      </c>
      <c r="H472">
        <f>SUM($F$2:F472) -SUM($G$2:G472)</f>
        <v>27910</v>
      </c>
      <c r="I472">
        <f>SUM($F$2:F472)</f>
        <v>80010</v>
      </c>
      <c r="J472">
        <f>SUM($G$2:G472)</f>
        <v>52100</v>
      </c>
      <c r="K472">
        <f>IF(MONTH(Tabela2[[#This Row],[Data]]) &lt;&gt; MONTH(A473), 1,0)</f>
        <v>0</v>
      </c>
      <c r="L472" t="str">
        <f>IF(Tabela2[[#This Row],[Czy ostatni dzień]]=1, SUM($F$2:F472) - SUM($G$2:G472) - SUM($L$2:L471), "")</f>
        <v/>
      </c>
      <c r="M472">
        <f>IF(AND(Tabela2[[#This Row],[Czy ostatni dzień]]=1, H471 &gt;= 2400), 3, 0)</f>
        <v>0</v>
      </c>
    </row>
    <row r="473" spans="1:13" x14ac:dyDescent="0.25">
      <c r="A473" s="2">
        <v>45398</v>
      </c>
      <c r="B473" t="s">
        <v>5</v>
      </c>
      <c r="C473">
        <f>WEEKDAY(Tabela2[[#This Row],[Data]],2)</f>
        <v>2</v>
      </c>
      <c r="D473">
        <f t="shared" si="7"/>
        <v>40</v>
      </c>
      <c r="E47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73">
        <f>Tabela2[[#This Row],[Ilośc wypożyczonych]]*$Q$5</f>
        <v>600</v>
      </c>
      <c r="G473">
        <f>IF(Tabela2[[#This Row],[Dzień]]=7, Tabela2[[#This Row],[Ilość rowerów]]*$Q$6 + Tabela2[[#This Row],[Czy dokupuje]]*800, Tabela2[[#This Row],[Czy dokupuje]]*800)</f>
        <v>0</v>
      </c>
      <c r="H473">
        <f>SUM($F$2:F473) -SUM($G$2:G473)</f>
        <v>28510</v>
      </c>
      <c r="I473">
        <f>SUM($F$2:F473)</f>
        <v>80610</v>
      </c>
      <c r="J473">
        <f>SUM($G$2:G473)</f>
        <v>52100</v>
      </c>
      <c r="K473">
        <f>IF(MONTH(Tabela2[[#This Row],[Data]]) &lt;&gt; MONTH(A474), 1,0)</f>
        <v>0</v>
      </c>
      <c r="L473" t="str">
        <f>IF(Tabela2[[#This Row],[Czy ostatni dzień]]=1, SUM($F$2:F473) - SUM($G$2:G473) - SUM($L$2:L472), "")</f>
        <v/>
      </c>
      <c r="M473">
        <f>IF(AND(Tabela2[[#This Row],[Czy ostatni dzień]]=1, H472 &gt;= 2400), 3, 0)</f>
        <v>0</v>
      </c>
    </row>
    <row r="474" spans="1:13" x14ac:dyDescent="0.25">
      <c r="A474" s="2">
        <v>45399</v>
      </c>
      <c r="B474" t="s">
        <v>5</v>
      </c>
      <c r="C474">
        <f>WEEKDAY(Tabela2[[#This Row],[Data]],2)</f>
        <v>3</v>
      </c>
      <c r="D474">
        <f t="shared" si="7"/>
        <v>40</v>
      </c>
      <c r="E47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74">
        <f>Tabela2[[#This Row],[Ilośc wypożyczonych]]*$Q$5</f>
        <v>600</v>
      </c>
      <c r="G474">
        <f>IF(Tabela2[[#This Row],[Dzień]]=7, Tabela2[[#This Row],[Ilość rowerów]]*$Q$6 + Tabela2[[#This Row],[Czy dokupuje]]*800, Tabela2[[#This Row],[Czy dokupuje]]*800)</f>
        <v>0</v>
      </c>
      <c r="H474">
        <f>SUM($F$2:F474) -SUM($G$2:G474)</f>
        <v>29110</v>
      </c>
      <c r="I474">
        <f>SUM($F$2:F474)</f>
        <v>81210</v>
      </c>
      <c r="J474">
        <f>SUM($G$2:G474)</f>
        <v>52100</v>
      </c>
      <c r="K474">
        <f>IF(MONTH(Tabela2[[#This Row],[Data]]) &lt;&gt; MONTH(A475), 1,0)</f>
        <v>0</v>
      </c>
      <c r="L474" t="str">
        <f>IF(Tabela2[[#This Row],[Czy ostatni dzień]]=1, SUM($F$2:F474) - SUM($G$2:G474) - SUM($L$2:L473), "")</f>
        <v/>
      </c>
      <c r="M474">
        <f>IF(AND(Tabela2[[#This Row],[Czy ostatni dzień]]=1, H473 &gt;= 2400), 3, 0)</f>
        <v>0</v>
      </c>
    </row>
    <row r="475" spans="1:13" x14ac:dyDescent="0.25">
      <c r="A475" s="2">
        <v>45400</v>
      </c>
      <c r="B475" t="s">
        <v>5</v>
      </c>
      <c r="C475">
        <f>WEEKDAY(Tabela2[[#This Row],[Data]],2)</f>
        <v>4</v>
      </c>
      <c r="D475">
        <f t="shared" si="7"/>
        <v>40</v>
      </c>
      <c r="E47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75">
        <f>Tabela2[[#This Row],[Ilośc wypożyczonych]]*$Q$5</f>
        <v>600</v>
      </c>
      <c r="G475">
        <f>IF(Tabela2[[#This Row],[Dzień]]=7, Tabela2[[#This Row],[Ilość rowerów]]*$Q$6 + Tabela2[[#This Row],[Czy dokupuje]]*800, Tabela2[[#This Row],[Czy dokupuje]]*800)</f>
        <v>0</v>
      </c>
      <c r="H475">
        <f>SUM($F$2:F475) -SUM($G$2:G475)</f>
        <v>29710</v>
      </c>
      <c r="I475">
        <f>SUM($F$2:F475)</f>
        <v>81810</v>
      </c>
      <c r="J475">
        <f>SUM($G$2:G475)</f>
        <v>52100</v>
      </c>
      <c r="K475">
        <f>IF(MONTH(Tabela2[[#This Row],[Data]]) &lt;&gt; MONTH(A476), 1,0)</f>
        <v>0</v>
      </c>
      <c r="L475" t="str">
        <f>IF(Tabela2[[#This Row],[Czy ostatni dzień]]=1, SUM($F$2:F475) - SUM($G$2:G475) - SUM($L$2:L474), "")</f>
        <v/>
      </c>
      <c r="M475">
        <f>IF(AND(Tabela2[[#This Row],[Czy ostatni dzień]]=1, H474 &gt;= 2400), 3, 0)</f>
        <v>0</v>
      </c>
    </row>
    <row r="476" spans="1:13" x14ac:dyDescent="0.25">
      <c r="A476" s="2">
        <v>45401</v>
      </c>
      <c r="B476" t="s">
        <v>5</v>
      </c>
      <c r="C476">
        <f>WEEKDAY(Tabela2[[#This Row],[Data]],2)</f>
        <v>5</v>
      </c>
      <c r="D476">
        <f t="shared" si="7"/>
        <v>40</v>
      </c>
      <c r="E47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76">
        <f>Tabela2[[#This Row],[Ilośc wypożyczonych]]*$Q$5</f>
        <v>600</v>
      </c>
      <c r="G476">
        <f>IF(Tabela2[[#This Row],[Dzień]]=7, Tabela2[[#This Row],[Ilość rowerów]]*$Q$6 + Tabela2[[#This Row],[Czy dokupuje]]*800, Tabela2[[#This Row],[Czy dokupuje]]*800)</f>
        <v>0</v>
      </c>
      <c r="H476">
        <f>SUM($F$2:F476) -SUM($G$2:G476)</f>
        <v>30310</v>
      </c>
      <c r="I476">
        <f>SUM($F$2:F476)</f>
        <v>82410</v>
      </c>
      <c r="J476">
        <f>SUM($G$2:G476)</f>
        <v>52100</v>
      </c>
      <c r="K476">
        <f>IF(MONTH(Tabela2[[#This Row],[Data]]) &lt;&gt; MONTH(A477), 1,0)</f>
        <v>0</v>
      </c>
      <c r="L476" t="str">
        <f>IF(Tabela2[[#This Row],[Czy ostatni dzień]]=1, SUM($F$2:F476) - SUM($G$2:G476) - SUM($L$2:L475), "")</f>
        <v/>
      </c>
      <c r="M476">
        <f>IF(AND(Tabela2[[#This Row],[Czy ostatni dzień]]=1, H475 &gt;= 2400), 3, 0)</f>
        <v>0</v>
      </c>
    </row>
    <row r="477" spans="1:13" x14ac:dyDescent="0.25">
      <c r="A477" s="2">
        <v>45402</v>
      </c>
      <c r="B477" t="s">
        <v>5</v>
      </c>
      <c r="C477">
        <f>WEEKDAY(Tabela2[[#This Row],[Data]],2)</f>
        <v>6</v>
      </c>
      <c r="D477">
        <f t="shared" si="7"/>
        <v>40</v>
      </c>
      <c r="E47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77">
        <f>Tabela2[[#This Row],[Ilośc wypożyczonych]]*$Q$5</f>
        <v>0</v>
      </c>
      <c r="G477">
        <f>IF(Tabela2[[#This Row],[Dzień]]=7, Tabela2[[#This Row],[Ilość rowerów]]*$Q$6 + Tabela2[[#This Row],[Czy dokupuje]]*800, Tabela2[[#This Row],[Czy dokupuje]]*800)</f>
        <v>0</v>
      </c>
      <c r="H477">
        <f>SUM($F$2:F477) -SUM($G$2:G477)</f>
        <v>30310</v>
      </c>
      <c r="I477">
        <f>SUM($F$2:F477)</f>
        <v>82410</v>
      </c>
      <c r="J477">
        <f>SUM($G$2:G477)</f>
        <v>52100</v>
      </c>
      <c r="K477">
        <f>IF(MONTH(Tabela2[[#This Row],[Data]]) &lt;&gt; MONTH(A478), 1,0)</f>
        <v>0</v>
      </c>
      <c r="L477" t="str">
        <f>IF(Tabela2[[#This Row],[Czy ostatni dzień]]=1, SUM($F$2:F477) - SUM($G$2:G477) - SUM($L$2:L476), "")</f>
        <v/>
      </c>
      <c r="M477">
        <f>IF(AND(Tabela2[[#This Row],[Czy ostatni dzień]]=1, H476 &gt;= 2400), 3, 0)</f>
        <v>0</v>
      </c>
    </row>
    <row r="478" spans="1:13" x14ac:dyDescent="0.25">
      <c r="A478" s="2">
        <v>45403</v>
      </c>
      <c r="B478" t="s">
        <v>5</v>
      </c>
      <c r="C478">
        <f>WEEKDAY(Tabela2[[#This Row],[Data]],2)</f>
        <v>7</v>
      </c>
      <c r="D478">
        <f t="shared" si="7"/>
        <v>40</v>
      </c>
      <c r="E47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78">
        <f>Tabela2[[#This Row],[Ilośc wypożyczonych]]*$Q$5</f>
        <v>0</v>
      </c>
      <c r="G478">
        <f>IF(Tabela2[[#This Row],[Dzień]]=7, Tabela2[[#This Row],[Ilość rowerów]]*$Q$6 + Tabela2[[#This Row],[Czy dokupuje]]*800, Tabela2[[#This Row],[Czy dokupuje]]*800)</f>
        <v>600</v>
      </c>
      <c r="H478">
        <f>SUM($F$2:F478) -SUM($G$2:G478)</f>
        <v>29710</v>
      </c>
      <c r="I478">
        <f>SUM($F$2:F478)</f>
        <v>82410</v>
      </c>
      <c r="J478">
        <f>SUM($G$2:G478)</f>
        <v>52700</v>
      </c>
      <c r="K478">
        <f>IF(MONTH(Tabela2[[#This Row],[Data]]) &lt;&gt; MONTH(A479), 1,0)</f>
        <v>0</v>
      </c>
      <c r="L478" t="str">
        <f>IF(Tabela2[[#This Row],[Czy ostatni dzień]]=1, SUM($F$2:F478) - SUM($G$2:G478) - SUM($L$2:L477), "")</f>
        <v/>
      </c>
      <c r="M478">
        <f>IF(AND(Tabela2[[#This Row],[Czy ostatni dzień]]=1, H477 &gt;= 2400), 3, 0)</f>
        <v>0</v>
      </c>
    </row>
    <row r="479" spans="1:13" x14ac:dyDescent="0.25">
      <c r="A479" s="2">
        <v>45404</v>
      </c>
      <c r="B479" t="s">
        <v>5</v>
      </c>
      <c r="C479">
        <f>WEEKDAY(Tabela2[[#This Row],[Data]],2)</f>
        <v>1</v>
      </c>
      <c r="D479">
        <f t="shared" si="7"/>
        <v>40</v>
      </c>
      <c r="E47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79">
        <f>Tabela2[[#This Row],[Ilośc wypożyczonych]]*$Q$5</f>
        <v>600</v>
      </c>
      <c r="G479">
        <f>IF(Tabela2[[#This Row],[Dzień]]=7, Tabela2[[#This Row],[Ilość rowerów]]*$Q$6 + Tabela2[[#This Row],[Czy dokupuje]]*800, Tabela2[[#This Row],[Czy dokupuje]]*800)</f>
        <v>0</v>
      </c>
      <c r="H479">
        <f>SUM($F$2:F479) -SUM($G$2:G479)</f>
        <v>30310</v>
      </c>
      <c r="I479">
        <f>SUM($F$2:F479)</f>
        <v>83010</v>
      </c>
      <c r="J479">
        <f>SUM($G$2:G479)</f>
        <v>52700</v>
      </c>
      <c r="K479">
        <f>IF(MONTH(Tabela2[[#This Row],[Data]]) &lt;&gt; MONTH(A480), 1,0)</f>
        <v>0</v>
      </c>
      <c r="L479" t="str">
        <f>IF(Tabela2[[#This Row],[Czy ostatni dzień]]=1, SUM($F$2:F479) - SUM($G$2:G479) - SUM($L$2:L478), "")</f>
        <v/>
      </c>
      <c r="M479">
        <f>IF(AND(Tabela2[[#This Row],[Czy ostatni dzień]]=1, H478 &gt;= 2400), 3, 0)</f>
        <v>0</v>
      </c>
    </row>
    <row r="480" spans="1:13" x14ac:dyDescent="0.25">
      <c r="A480" s="2">
        <v>45405</v>
      </c>
      <c r="B480" t="s">
        <v>5</v>
      </c>
      <c r="C480">
        <f>WEEKDAY(Tabela2[[#This Row],[Data]],2)</f>
        <v>2</v>
      </c>
      <c r="D480">
        <f t="shared" si="7"/>
        <v>40</v>
      </c>
      <c r="E48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80">
        <f>Tabela2[[#This Row],[Ilośc wypożyczonych]]*$Q$5</f>
        <v>600</v>
      </c>
      <c r="G480">
        <f>IF(Tabela2[[#This Row],[Dzień]]=7, Tabela2[[#This Row],[Ilość rowerów]]*$Q$6 + Tabela2[[#This Row],[Czy dokupuje]]*800, Tabela2[[#This Row],[Czy dokupuje]]*800)</f>
        <v>0</v>
      </c>
      <c r="H480">
        <f>SUM($F$2:F480) -SUM($G$2:G480)</f>
        <v>30910</v>
      </c>
      <c r="I480">
        <f>SUM($F$2:F480)</f>
        <v>83610</v>
      </c>
      <c r="J480">
        <f>SUM($G$2:G480)</f>
        <v>52700</v>
      </c>
      <c r="K480">
        <f>IF(MONTH(Tabela2[[#This Row],[Data]]) &lt;&gt; MONTH(A481), 1,0)</f>
        <v>0</v>
      </c>
      <c r="L480" t="str">
        <f>IF(Tabela2[[#This Row],[Czy ostatni dzień]]=1, SUM($F$2:F480) - SUM($G$2:G480) - SUM($L$2:L479), "")</f>
        <v/>
      </c>
      <c r="M480">
        <f>IF(AND(Tabela2[[#This Row],[Czy ostatni dzień]]=1, H479 &gt;= 2400), 3, 0)</f>
        <v>0</v>
      </c>
    </row>
    <row r="481" spans="1:13" x14ac:dyDescent="0.25">
      <c r="A481" s="2">
        <v>45406</v>
      </c>
      <c r="B481" t="s">
        <v>5</v>
      </c>
      <c r="C481">
        <f>WEEKDAY(Tabela2[[#This Row],[Data]],2)</f>
        <v>3</v>
      </c>
      <c r="D481">
        <f t="shared" si="7"/>
        <v>40</v>
      </c>
      <c r="E48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81">
        <f>Tabela2[[#This Row],[Ilośc wypożyczonych]]*$Q$5</f>
        <v>600</v>
      </c>
      <c r="G481">
        <f>IF(Tabela2[[#This Row],[Dzień]]=7, Tabela2[[#This Row],[Ilość rowerów]]*$Q$6 + Tabela2[[#This Row],[Czy dokupuje]]*800, Tabela2[[#This Row],[Czy dokupuje]]*800)</f>
        <v>0</v>
      </c>
      <c r="H481">
        <f>SUM($F$2:F481) -SUM($G$2:G481)</f>
        <v>31510</v>
      </c>
      <c r="I481">
        <f>SUM($F$2:F481)</f>
        <v>84210</v>
      </c>
      <c r="J481">
        <f>SUM($G$2:G481)</f>
        <v>52700</v>
      </c>
      <c r="K481">
        <f>IF(MONTH(Tabela2[[#This Row],[Data]]) &lt;&gt; MONTH(A482), 1,0)</f>
        <v>0</v>
      </c>
      <c r="L481" t="str">
        <f>IF(Tabela2[[#This Row],[Czy ostatni dzień]]=1, SUM($F$2:F481) - SUM($G$2:G481) - SUM($L$2:L480), "")</f>
        <v/>
      </c>
      <c r="M481">
        <f>IF(AND(Tabela2[[#This Row],[Czy ostatni dzień]]=1, H480 &gt;= 2400), 3, 0)</f>
        <v>0</v>
      </c>
    </row>
    <row r="482" spans="1:13" x14ac:dyDescent="0.25">
      <c r="A482" s="2">
        <v>45407</v>
      </c>
      <c r="B482" t="s">
        <v>5</v>
      </c>
      <c r="C482">
        <f>WEEKDAY(Tabela2[[#This Row],[Data]],2)</f>
        <v>4</v>
      </c>
      <c r="D482">
        <f t="shared" si="7"/>
        <v>40</v>
      </c>
      <c r="E48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82">
        <f>Tabela2[[#This Row],[Ilośc wypożyczonych]]*$Q$5</f>
        <v>600</v>
      </c>
      <c r="G482">
        <f>IF(Tabela2[[#This Row],[Dzień]]=7, Tabela2[[#This Row],[Ilość rowerów]]*$Q$6 + Tabela2[[#This Row],[Czy dokupuje]]*800, Tabela2[[#This Row],[Czy dokupuje]]*800)</f>
        <v>0</v>
      </c>
      <c r="H482">
        <f>SUM($F$2:F482) -SUM($G$2:G482)</f>
        <v>32110</v>
      </c>
      <c r="I482">
        <f>SUM($F$2:F482)</f>
        <v>84810</v>
      </c>
      <c r="J482">
        <f>SUM($G$2:G482)</f>
        <v>52700</v>
      </c>
      <c r="K482">
        <f>IF(MONTH(Tabela2[[#This Row],[Data]]) &lt;&gt; MONTH(A483), 1,0)</f>
        <v>0</v>
      </c>
      <c r="L482" t="str">
        <f>IF(Tabela2[[#This Row],[Czy ostatni dzień]]=1, SUM($F$2:F482) - SUM($G$2:G482) - SUM($L$2:L481), "")</f>
        <v/>
      </c>
      <c r="M482">
        <f>IF(AND(Tabela2[[#This Row],[Czy ostatni dzień]]=1, H481 &gt;= 2400), 3, 0)</f>
        <v>0</v>
      </c>
    </row>
    <row r="483" spans="1:13" x14ac:dyDescent="0.25">
      <c r="A483" s="2">
        <v>45408</v>
      </c>
      <c r="B483" t="s">
        <v>5</v>
      </c>
      <c r="C483">
        <f>WEEKDAY(Tabela2[[#This Row],[Data]],2)</f>
        <v>5</v>
      </c>
      <c r="D483">
        <f t="shared" si="7"/>
        <v>40</v>
      </c>
      <c r="E48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83">
        <f>Tabela2[[#This Row],[Ilośc wypożyczonych]]*$Q$5</f>
        <v>600</v>
      </c>
      <c r="G483">
        <f>IF(Tabela2[[#This Row],[Dzień]]=7, Tabela2[[#This Row],[Ilość rowerów]]*$Q$6 + Tabela2[[#This Row],[Czy dokupuje]]*800, Tabela2[[#This Row],[Czy dokupuje]]*800)</f>
        <v>0</v>
      </c>
      <c r="H483">
        <f>SUM($F$2:F483) -SUM($G$2:G483)</f>
        <v>32710</v>
      </c>
      <c r="I483">
        <f>SUM($F$2:F483)</f>
        <v>85410</v>
      </c>
      <c r="J483">
        <f>SUM($G$2:G483)</f>
        <v>52700</v>
      </c>
      <c r="K483">
        <f>IF(MONTH(Tabela2[[#This Row],[Data]]) &lt;&gt; MONTH(A484), 1,0)</f>
        <v>0</v>
      </c>
      <c r="L483" t="str">
        <f>IF(Tabela2[[#This Row],[Czy ostatni dzień]]=1, SUM($F$2:F483) - SUM($G$2:G483) - SUM($L$2:L482), "")</f>
        <v/>
      </c>
      <c r="M483">
        <f>IF(AND(Tabela2[[#This Row],[Czy ostatni dzień]]=1, H482 &gt;= 2400), 3, 0)</f>
        <v>0</v>
      </c>
    </row>
    <row r="484" spans="1:13" x14ac:dyDescent="0.25">
      <c r="A484" s="2">
        <v>45409</v>
      </c>
      <c r="B484" t="s">
        <v>5</v>
      </c>
      <c r="C484">
        <f>WEEKDAY(Tabela2[[#This Row],[Data]],2)</f>
        <v>6</v>
      </c>
      <c r="D484">
        <f t="shared" si="7"/>
        <v>40</v>
      </c>
      <c r="E48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84">
        <f>Tabela2[[#This Row],[Ilośc wypożyczonych]]*$Q$5</f>
        <v>0</v>
      </c>
      <c r="G484">
        <f>IF(Tabela2[[#This Row],[Dzień]]=7, Tabela2[[#This Row],[Ilość rowerów]]*$Q$6 + Tabela2[[#This Row],[Czy dokupuje]]*800, Tabela2[[#This Row],[Czy dokupuje]]*800)</f>
        <v>0</v>
      </c>
      <c r="H484">
        <f>SUM($F$2:F484) -SUM($G$2:G484)</f>
        <v>32710</v>
      </c>
      <c r="I484">
        <f>SUM($F$2:F484)</f>
        <v>85410</v>
      </c>
      <c r="J484">
        <f>SUM($G$2:G484)</f>
        <v>52700</v>
      </c>
      <c r="K484">
        <f>IF(MONTH(Tabela2[[#This Row],[Data]]) &lt;&gt; MONTH(A485), 1,0)</f>
        <v>0</v>
      </c>
      <c r="L484" t="str">
        <f>IF(Tabela2[[#This Row],[Czy ostatni dzień]]=1, SUM($F$2:F484) - SUM($G$2:G484) - SUM($L$2:L483), "")</f>
        <v/>
      </c>
      <c r="M484">
        <f>IF(AND(Tabela2[[#This Row],[Czy ostatni dzień]]=1, H483 &gt;= 2400), 3, 0)</f>
        <v>0</v>
      </c>
    </row>
    <row r="485" spans="1:13" x14ac:dyDescent="0.25">
      <c r="A485" s="2">
        <v>45410</v>
      </c>
      <c r="B485" t="s">
        <v>5</v>
      </c>
      <c r="C485">
        <f>WEEKDAY(Tabela2[[#This Row],[Data]],2)</f>
        <v>7</v>
      </c>
      <c r="D485">
        <f t="shared" si="7"/>
        <v>40</v>
      </c>
      <c r="E48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85">
        <f>Tabela2[[#This Row],[Ilośc wypożyczonych]]*$Q$5</f>
        <v>0</v>
      </c>
      <c r="G485">
        <f>IF(Tabela2[[#This Row],[Dzień]]=7, Tabela2[[#This Row],[Ilość rowerów]]*$Q$6 + Tabela2[[#This Row],[Czy dokupuje]]*800, Tabela2[[#This Row],[Czy dokupuje]]*800)</f>
        <v>600</v>
      </c>
      <c r="H485">
        <f>SUM($F$2:F485) -SUM($G$2:G485)</f>
        <v>32110</v>
      </c>
      <c r="I485">
        <f>SUM($F$2:F485)</f>
        <v>85410</v>
      </c>
      <c r="J485">
        <f>SUM($G$2:G485)</f>
        <v>53300</v>
      </c>
      <c r="K485">
        <f>IF(MONTH(Tabela2[[#This Row],[Data]]) &lt;&gt; MONTH(A486), 1,0)</f>
        <v>0</v>
      </c>
      <c r="L485" t="str">
        <f>IF(Tabela2[[#This Row],[Czy ostatni dzień]]=1, SUM($F$2:F485) - SUM($G$2:G485) - SUM($L$2:L484), "")</f>
        <v/>
      </c>
      <c r="M485">
        <f>IF(AND(Tabela2[[#This Row],[Czy ostatni dzień]]=1, H484 &gt;= 2400), 3, 0)</f>
        <v>0</v>
      </c>
    </row>
    <row r="486" spans="1:13" x14ac:dyDescent="0.25">
      <c r="A486" s="2">
        <v>45411</v>
      </c>
      <c r="B486" t="s">
        <v>5</v>
      </c>
      <c r="C486">
        <f>WEEKDAY(Tabela2[[#This Row],[Data]],2)</f>
        <v>1</v>
      </c>
      <c r="D486">
        <f t="shared" si="7"/>
        <v>40</v>
      </c>
      <c r="E48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86">
        <f>Tabela2[[#This Row],[Ilośc wypożyczonych]]*$Q$5</f>
        <v>600</v>
      </c>
      <c r="G486">
        <f>IF(Tabela2[[#This Row],[Dzień]]=7, Tabela2[[#This Row],[Ilość rowerów]]*$Q$6 + Tabela2[[#This Row],[Czy dokupuje]]*800, Tabela2[[#This Row],[Czy dokupuje]]*800)</f>
        <v>0</v>
      </c>
      <c r="H486">
        <f>SUM($F$2:F486) -SUM($G$2:G486)</f>
        <v>32710</v>
      </c>
      <c r="I486">
        <f>SUM($F$2:F486)</f>
        <v>86010</v>
      </c>
      <c r="J486">
        <f>SUM($G$2:G486)</f>
        <v>53300</v>
      </c>
      <c r="K486">
        <f>IF(MONTH(Tabela2[[#This Row],[Data]]) &lt;&gt; MONTH(A487), 1,0)</f>
        <v>0</v>
      </c>
      <c r="L486" t="str">
        <f>IF(Tabela2[[#This Row],[Czy ostatni dzień]]=1, SUM($F$2:F486) - SUM($G$2:G486) - SUM($L$2:L485), "")</f>
        <v/>
      </c>
      <c r="M486">
        <f>IF(AND(Tabela2[[#This Row],[Czy ostatni dzień]]=1, H485 &gt;= 2400), 3, 0)</f>
        <v>0</v>
      </c>
    </row>
    <row r="487" spans="1:13" x14ac:dyDescent="0.25">
      <c r="A487" s="2">
        <v>45412</v>
      </c>
      <c r="B487" t="s">
        <v>5</v>
      </c>
      <c r="C487">
        <f>WEEKDAY(Tabela2[[#This Row],[Data]],2)</f>
        <v>2</v>
      </c>
      <c r="D487">
        <f t="shared" si="7"/>
        <v>40</v>
      </c>
      <c r="E48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20</v>
      </c>
      <c r="F487">
        <f>Tabela2[[#This Row],[Ilośc wypożyczonych]]*$Q$5</f>
        <v>600</v>
      </c>
      <c r="G487">
        <f>IF(Tabela2[[#This Row],[Dzień]]=7, Tabela2[[#This Row],[Ilość rowerów]]*$Q$6 + Tabela2[[#This Row],[Czy dokupuje]]*800, Tabela2[[#This Row],[Czy dokupuje]]*800)</f>
        <v>2400</v>
      </c>
      <c r="H487">
        <f>SUM($F$2:F487) -SUM($G$2:G487)</f>
        <v>30910</v>
      </c>
      <c r="I487">
        <f>SUM($F$2:F487)</f>
        <v>86610</v>
      </c>
      <c r="J487">
        <f>SUM($G$2:G487)</f>
        <v>55700</v>
      </c>
      <c r="K487">
        <f>IF(MONTH(Tabela2[[#This Row],[Data]]) &lt;&gt; MONTH(A488), 1,0)</f>
        <v>1</v>
      </c>
      <c r="L487">
        <f>IF(Tabela2[[#This Row],[Czy ostatni dzień]]=1, SUM($F$2:F487) - SUM($G$2:G487) - SUM($L$2:L486), "")</f>
        <v>8400</v>
      </c>
      <c r="M487">
        <f>IF(AND(Tabela2[[#This Row],[Czy ostatni dzień]]=1, H486 &gt;= 2400), 3, 0)</f>
        <v>3</v>
      </c>
    </row>
    <row r="488" spans="1:13" x14ac:dyDescent="0.25">
      <c r="A488" s="2">
        <v>45413</v>
      </c>
      <c r="B488" t="s">
        <v>5</v>
      </c>
      <c r="C488">
        <f>WEEKDAY(Tabela2[[#This Row],[Data]],2)</f>
        <v>3</v>
      </c>
      <c r="D488">
        <f t="shared" si="7"/>
        <v>43</v>
      </c>
      <c r="E48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488">
        <f>Tabela2[[#This Row],[Ilośc wypożyczonych]]*$Q$5</f>
        <v>630</v>
      </c>
      <c r="G488">
        <f>IF(Tabela2[[#This Row],[Dzień]]=7, Tabela2[[#This Row],[Ilość rowerów]]*$Q$6 + Tabela2[[#This Row],[Czy dokupuje]]*800, Tabela2[[#This Row],[Czy dokupuje]]*800)</f>
        <v>0</v>
      </c>
      <c r="H488">
        <f>SUM($F$2:F488) -SUM($G$2:G488)</f>
        <v>31540</v>
      </c>
      <c r="I488">
        <f>SUM($F$2:F488)</f>
        <v>87240</v>
      </c>
      <c r="J488">
        <f>SUM($G$2:G488)</f>
        <v>55700</v>
      </c>
      <c r="K488">
        <f>IF(MONTH(Tabela2[[#This Row],[Data]]) &lt;&gt; MONTH(A489), 1,0)</f>
        <v>0</v>
      </c>
      <c r="L488" t="str">
        <f>IF(Tabela2[[#This Row],[Czy ostatni dzień]]=1, SUM($F$2:F488) - SUM($G$2:G488) - SUM($L$2:L487), "")</f>
        <v/>
      </c>
      <c r="M488">
        <f>IF(AND(Tabela2[[#This Row],[Czy ostatni dzień]]=1, H487 &gt;= 2400), 3, 0)</f>
        <v>0</v>
      </c>
    </row>
    <row r="489" spans="1:13" x14ac:dyDescent="0.25">
      <c r="A489" s="2">
        <v>45414</v>
      </c>
      <c r="B489" t="s">
        <v>5</v>
      </c>
      <c r="C489">
        <f>WEEKDAY(Tabela2[[#This Row],[Data]],2)</f>
        <v>4</v>
      </c>
      <c r="D489">
        <f t="shared" si="7"/>
        <v>43</v>
      </c>
      <c r="E48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489">
        <f>Tabela2[[#This Row],[Ilośc wypożyczonych]]*$Q$5</f>
        <v>630</v>
      </c>
      <c r="G489">
        <f>IF(Tabela2[[#This Row],[Dzień]]=7, Tabela2[[#This Row],[Ilość rowerów]]*$Q$6 + Tabela2[[#This Row],[Czy dokupuje]]*800, Tabela2[[#This Row],[Czy dokupuje]]*800)</f>
        <v>0</v>
      </c>
      <c r="H489">
        <f>SUM($F$2:F489) -SUM($G$2:G489)</f>
        <v>32170</v>
      </c>
      <c r="I489">
        <f>SUM($F$2:F489)</f>
        <v>87870</v>
      </c>
      <c r="J489">
        <f>SUM($G$2:G489)</f>
        <v>55700</v>
      </c>
      <c r="K489">
        <f>IF(MONTH(Tabela2[[#This Row],[Data]]) &lt;&gt; MONTH(A490), 1,0)</f>
        <v>0</v>
      </c>
      <c r="L489" t="str">
        <f>IF(Tabela2[[#This Row],[Czy ostatni dzień]]=1, SUM($F$2:F489) - SUM($G$2:G489) - SUM($L$2:L488), "")</f>
        <v/>
      </c>
      <c r="M489">
        <f>IF(AND(Tabela2[[#This Row],[Czy ostatni dzień]]=1, H488 &gt;= 2400), 3, 0)</f>
        <v>0</v>
      </c>
    </row>
    <row r="490" spans="1:13" x14ac:dyDescent="0.25">
      <c r="A490" s="2">
        <v>45415</v>
      </c>
      <c r="B490" t="s">
        <v>5</v>
      </c>
      <c r="C490">
        <f>WEEKDAY(Tabela2[[#This Row],[Data]],2)</f>
        <v>5</v>
      </c>
      <c r="D490">
        <f t="shared" si="7"/>
        <v>43</v>
      </c>
      <c r="E49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490">
        <f>Tabela2[[#This Row],[Ilośc wypożyczonych]]*$Q$5</f>
        <v>630</v>
      </c>
      <c r="G490">
        <f>IF(Tabela2[[#This Row],[Dzień]]=7, Tabela2[[#This Row],[Ilość rowerów]]*$Q$6 + Tabela2[[#This Row],[Czy dokupuje]]*800, Tabela2[[#This Row],[Czy dokupuje]]*800)</f>
        <v>0</v>
      </c>
      <c r="H490">
        <f>SUM($F$2:F490) -SUM($G$2:G490)</f>
        <v>32800</v>
      </c>
      <c r="I490">
        <f>SUM($F$2:F490)</f>
        <v>88500</v>
      </c>
      <c r="J490">
        <f>SUM($G$2:G490)</f>
        <v>55700</v>
      </c>
      <c r="K490">
        <f>IF(MONTH(Tabela2[[#This Row],[Data]]) &lt;&gt; MONTH(A491), 1,0)</f>
        <v>0</v>
      </c>
      <c r="L490" t="str">
        <f>IF(Tabela2[[#This Row],[Czy ostatni dzień]]=1, SUM($F$2:F490) - SUM($G$2:G490) - SUM($L$2:L489), "")</f>
        <v/>
      </c>
      <c r="M490">
        <f>IF(AND(Tabela2[[#This Row],[Czy ostatni dzień]]=1, H489 &gt;= 2400), 3, 0)</f>
        <v>0</v>
      </c>
    </row>
    <row r="491" spans="1:13" x14ac:dyDescent="0.25">
      <c r="A491" s="2">
        <v>45416</v>
      </c>
      <c r="B491" t="s">
        <v>5</v>
      </c>
      <c r="C491">
        <f>WEEKDAY(Tabela2[[#This Row],[Data]],2)</f>
        <v>6</v>
      </c>
      <c r="D491">
        <f t="shared" si="7"/>
        <v>43</v>
      </c>
      <c r="E49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91">
        <f>Tabela2[[#This Row],[Ilośc wypożyczonych]]*$Q$5</f>
        <v>0</v>
      </c>
      <c r="G491">
        <f>IF(Tabela2[[#This Row],[Dzień]]=7, Tabela2[[#This Row],[Ilość rowerów]]*$Q$6 + Tabela2[[#This Row],[Czy dokupuje]]*800, Tabela2[[#This Row],[Czy dokupuje]]*800)</f>
        <v>0</v>
      </c>
      <c r="H491">
        <f>SUM($F$2:F491) -SUM($G$2:G491)</f>
        <v>32800</v>
      </c>
      <c r="I491">
        <f>SUM($F$2:F491)</f>
        <v>88500</v>
      </c>
      <c r="J491">
        <f>SUM($G$2:G491)</f>
        <v>55700</v>
      </c>
      <c r="K491">
        <f>IF(MONTH(Tabela2[[#This Row],[Data]]) &lt;&gt; MONTH(A492), 1,0)</f>
        <v>0</v>
      </c>
      <c r="L491" t="str">
        <f>IF(Tabela2[[#This Row],[Czy ostatni dzień]]=1, SUM($F$2:F491) - SUM($G$2:G491) - SUM($L$2:L490), "")</f>
        <v/>
      </c>
      <c r="M491">
        <f>IF(AND(Tabela2[[#This Row],[Czy ostatni dzień]]=1, H490 &gt;= 2400), 3, 0)</f>
        <v>0</v>
      </c>
    </row>
    <row r="492" spans="1:13" x14ac:dyDescent="0.25">
      <c r="A492" s="2">
        <v>45417</v>
      </c>
      <c r="B492" t="s">
        <v>5</v>
      </c>
      <c r="C492">
        <f>WEEKDAY(Tabela2[[#This Row],[Data]],2)</f>
        <v>7</v>
      </c>
      <c r="D492">
        <f t="shared" si="7"/>
        <v>43</v>
      </c>
      <c r="E49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92">
        <f>Tabela2[[#This Row],[Ilośc wypożyczonych]]*$Q$5</f>
        <v>0</v>
      </c>
      <c r="G492">
        <f>IF(Tabela2[[#This Row],[Dzień]]=7, Tabela2[[#This Row],[Ilość rowerów]]*$Q$6 + Tabela2[[#This Row],[Czy dokupuje]]*800, Tabela2[[#This Row],[Czy dokupuje]]*800)</f>
        <v>645</v>
      </c>
      <c r="H492">
        <f>SUM($F$2:F492) -SUM($G$2:G492)</f>
        <v>32155</v>
      </c>
      <c r="I492">
        <f>SUM($F$2:F492)</f>
        <v>88500</v>
      </c>
      <c r="J492">
        <f>SUM($G$2:G492)</f>
        <v>56345</v>
      </c>
      <c r="K492">
        <f>IF(MONTH(Tabela2[[#This Row],[Data]]) &lt;&gt; MONTH(A493), 1,0)</f>
        <v>0</v>
      </c>
      <c r="L492" t="str">
        <f>IF(Tabela2[[#This Row],[Czy ostatni dzień]]=1, SUM($F$2:F492) - SUM($G$2:G492) - SUM($L$2:L491), "")</f>
        <v/>
      </c>
      <c r="M492">
        <f>IF(AND(Tabela2[[#This Row],[Czy ostatni dzień]]=1, H491 &gt;= 2400), 3, 0)</f>
        <v>0</v>
      </c>
    </row>
    <row r="493" spans="1:13" x14ac:dyDescent="0.25">
      <c r="A493" s="2">
        <v>45418</v>
      </c>
      <c r="B493" t="s">
        <v>5</v>
      </c>
      <c r="C493">
        <f>WEEKDAY(Tabela2[[#This Row],[Data]],2)</f>
        <v>1</v>
      </c>
      <c r="D493">
        <f t="shared" si="7"/>
        <v>43</v>
      </c>
      <c r="E49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493">
        <f>Tabela2[[#This Row],[Ilośc wypożyczonych]]*$Q$5</f>
        <v>630</v>
      </c>
      <c r="G493">
        <f>IF(Tabela2[[#This Row],[Dzień]]=7, Tabela2[[#This Row],[Ilość rowerów]]*$Q$6 + Tabela2[[#This Row],[Czy dokupuje]]*800, Tabela2[[#This Row],[Czy dokupuje]]*800)</f>
        <v>0</v>
      </c>
      <c r="H493">
        <f>SUM($F$2:F493) -SUM($G$2:G493)</f>
        <v>32785</v>
      </c>
      <c r="I493">
        <f>SUM($F$2:F493)</f>
        <v>89130</v>
      </c>
      <c r="J493">
        <f>SUM($G$2:G493)</f>
        <v>56345</v>
      </c>
      <c r="K493">
        <f>IF(MONTH(Tabela2[[#This Row],[Data]]) &lt;&gt; MONTH(A494), 1,0)</f>
        <v>0</v>
      </c>
      <c r="L493" t="str">
        <f>IF(Tabela2[[#This Row],[Czy ostatni dzień]]=1, SUM($F$2:F493) - SUM($G$2:G493) - SUM($L$2:L492), "")</f>
        <v/>
      </c>
      <c r="M493">
        <f>IF(AND(Tabela2[[#This Row],[Czy ostatni dzień]]=1, H492 &gt;= 2400), 3, 0)</f>
        <v>0</v>
      </c>
    </row>
    <row r="494" spans="1:13" x14ac:dyDescent="0.25">
      <c r="A494" s="2">
        <v>45419</v>
      </c>
      <c r="B494" t="s">
        <v>5</v>
      </c>
      <c r="C494">
        <f>WEEKDAY(Tabela2[[#This Row],[Data]],2)</f>
        <v>2</v>
      </c>
      <c r="D494">
        <f t="shared" si="7"/>
        <v>43</v>
      </c>
      <c r="E49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494">
        <f>Tabela2[[#This Row],[Ilośc wypożyczonych]]*$Q$5</f>
        <v>630</v>
      </c>
      <c r="G494">
        <f>IF(Tabela2[[#This Row],[Dzień]]=7, Tabela2[[#This Row],[Ilość rowerów]]*$Q$6 + Tabela2[[#This Row],[Czy dokupuje]]*800, Tabela2[[#This Row],[Czy dokupuje]]*800)</f>
        <v>0</v>
      </c>
      <c r="H494">
        <f>SUM($F$2:F494) -SUM($G$2:G494)</f>
        <v>33415</v>
      </c>
      <c r="I494">
        <f>SUM($F$2:F494)</f>
        <v>89760</v>
      </c>
      <c r="J494">
        <f>SUM($G$2:G494)</f>
        <v>56345</v>
      </c>
      <c r="K494">
        <f>IF(MONTH(Tabela2[[#This Row],[Data]]) &lt;&gt; MONTH(A495), 1,0)</f>
        <v>0</v>
      </c>
      <c r="L494" t="str">
        <f>IF(Tabela2[[#This Row],[Czy ostatni dzień]]=1, SUM($F$2:F494) - SUM($G$2:G494) - SUM($L$2:L493), "")</f>
        <v/>
      </c>
      <c r="M494">
        <f>IF(AND(Tabela2[[#This Row],[Czy ostatni dzień]]=1, H493 &gt;= 2400), 3, 0)</f>
        <v>0</v>
      </c>
    </row>
    <row r="495" spans="1:13" x14ac:dyDescent="0.25">
      <c r="A495" s="2">
        <v>45420</v>
      </c>
      <c r="B495" t="s">
        <v>5</v>
      </c>
      <c r="C495">
        <f>WEEKDAY(Tabela2[[#This Row],[Data]],2)</f>
        <v>3</v>
      </c>
      <c r="D495">
        <f t="shared" si="7"/>
        <v>43</v>
      </c>
      <c r="E49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495">
        <f>Tabela2[[#This Row],[Ilośc wypożyczonych]]*$Q$5</f>
        <v>630</v>
      </c>
      <c r="G495">
        <f>IF(Tabela2[[#This Row],[Dzień]]=7, Tabela2[[#This Row],[Ilość rowerów]]*$Q$6 + Tabela2[[#This Row],[Czy dokupuje]]*800, Tabela2[[#This Row],[Czy dokupuje]]*800)</f>
        <v>0</v>
      </c>
      <c r="H495">
        <f>SUM($F$2:F495) -SUM($G$2:G495)</f>
        <v>34045</v>
      </c>
      <c r="I495">
        <f>SUM($F$2:F495)</f>
        <v>90390</v>
      </c>
      <c r="J495">
        <f>SUM($G$2:G495)</f>
        <v>56345</v>
      </c>
      <c r="K495">
        <f>IF(MONTH(Tabela2[[#This Row],[Data]]) &lt;&gt; MONTH(A496), 1,0)</f>
        <v>0</v>
      </c>
      <c r="L495" t="str">
        <f>IF(Tabela2[[#This Row],[Czy ostatni dzień]]=1, SUM($F$2:F495) - SUM($G$2:G495) - SUM($L$2:L494), "")</f>
        <v/>
      </c>
      <c r="M495">
        <f>IF(AND(Tabela2[[#This Row],[Czy ostatni dzień]]=1, H494 &gt;= 2400), 3, 0)</f>
        <v>0</v>
      </c>
    </row>
    <row r="496" spans="1:13" x14ac:dyDescent="0.25">
      <c r="A496" s="2">
        <v>45421</v>
      </c>
      <c r="B496" t="s">
        <v>5</v>
      </c>
      <c r="C496">
        <f>WEEKDAY(Tabela2[[#This Row],[Data]],2)</f>
        <v>4</v>
      </c>
      <c r="D496">
        <f t="shared" si="7"/>
        <v>43</v>
      </c>
      <c r="E49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496">
        <f>Tabela2[[#This Row],[Ilośc wypożyczonych]]*$Q$5</f>
        <v>630</v>
      </c>
      <c r="G496">
        <f>IF(Tabela2[[#This Row],[Dzień]]=7, Tabela2[[#This Row],[Ilość rowerów]]*$Q$6 + Tabela2[[#This Row],[Czy dokupuje]]*800, Tabela2[[#This Row],[Czy dokupuje]]*800)</f>
        <v>0</v>
      </c>
      <c r="H496">
        <f>SUM($F$2:F496) -SUM($G$2:G496)</f>
        <v>34675</v>
      </c>
      <c r="I496">
        <f>SUM($F$2:F496)</f>
        <v>91020</v>
      </c>
      <c r="J496">
        <f>SUM($G$2:G496)</f>
        <v>56345</v>
      </c>
      <c r="K496">
        <f>IF(MONTH(Tabela2[[#This Row],[Data]]) &lt;&gt; MONTH(A497), 1,0)</f>
        <v>0</v>
      </c>
      <c r="L496" t="str">
        <f>IF(Tabela2[[#This Row],[Czy ostatni dzień]]=1, SUM($F$2:F496) - SUM($G$2:G496) - SUM($L$2:L495), "")</f>
        <v/>
      </c>
      <c r="M496">
        <f>IF(AND(Tabela2[[#This Row],[Czy ostatni dzień]]=1, H495 &gt;= 2400), 3, 0)</f>
        <v>0</v>
      </c>
    </row>
    <row r="497" spans="1:13" x14ac:dyDescent="0.25">
      <c r="A497" s="2">
        <v>45422</v>
      </c>
      <c r="B497" t="s">
        <v>5</v>
      </c>
      <c r="C497">
        <f>WEEKDAY(Tabela2[[#This Row],[Data]],2)</f>
        <v>5</v>
      </c>
      <c r="D497">
        <f t="shared" si="7"/>
        <v>43</v>
      </c>
      <c r="E49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497">
        <f>Tabela2[[#This Row],[Ilośc wypożyczonych]]*$Q$5</f>
        <v>630</v>
      </c>
      <c r="G497">
        <f>IF(Tabela2[[#This Row],[Dzień]]=7, Tabela2[[#This Row],[Ilość rowerów]]*$Q$6 + Tabela2[[#This Row],[Czy dokupuje]]*800, Tabela2[[#This Row],[Czy dokupuje]]*800)</f>
        <v>0</v>
      </c>
      <c r="H497">
        <f>SUM($F$2:F497) -SUM($G$2:G497)</f>
        <v>35305</v>
      </c>
      <c r="I497">
        <f>SUM($F$2:F497)</f>
        <v>91650</v>
      </c>
      <c r="J497">
        <f>SUM($G$2:G497)</f>
        <v>56345</v>
      </c>
      <c r="K497">
        <f>IF(MONTH(Tabela2[[#This Row],[Data]]) &lt;&gt; MONTH(A498), 1,0)</f>
        <v>0</v>
      </c>
      <c r="L497" t="str">
        <f>IF(Tabela2[[#This Row],[Czy ostatni dzień]]=1, SUM($F$2:F497) - SUM($G$2:G497) - SUM($L$2:L496), "")</f>
        <v/>
      </c>
      <c r="M497">
        <f>IF(AND(Tabela2[[#This Row],[Czy ostatni dzień]]=1, H496 &gt;= 2400), 3, 0)</f>
        <v>0</v>
      </c>
    </row>
    <row r="498" spans="1:13" x14ac:dyDescent="0.25">
      <c r="A498" s="2">
        <v>45423</v>
      </c>
      <c r="B498" t="s">
        <v>5</v>
      </c>
      <c r="C498">
        <f>WEEKDAY(Tabela2[[#This Row],[Data]],2)</f>
        <v>6</v>
      </c>
      <c r="D498">
        <f t="shared" si="7"/>
        <v>43</v>
      </c>
      <c r="E49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98">
        <f>Tabela2[[#This Row],[Ilośc wypożyczonych]]*$Q$5</f>
        <v>0</v>
      </c>
      <c r="G498">
        <f>IF(Tabela2[[#This Row],[Dzień]]=7, Tabela2[[#This Row],[Ilość rowerów]]*$Q$6 + Tabela2[[#This Row],[Czy dokupuje]]*800, Tabela2[[#This Row],[Czy dokupuje]]*800)</f>
        <v>0</v>
      </c>
      <c r="H498">
        <f>SUM($F$2:F498) -SUM($G$2:G498)</f>
        <v>35305</v>
      </c>
      <c r="I498">
        <f>SUM($F$2:F498)</f>
        <v>91650</v>
      </c>
      <c r="J498">
        <f>SUM($G$2:G498)</f>
        <v>56345</v>
      </c>
      <c r="K498">
        <f>IF(MONTH(Tabela2[[#This Row],[Data]]) &lt;&gt; MONTH(A499), 1,0)</f>
        <v>0</v>
      </c>
      <c r="L498" t="str">
        <f>IF(Tabela2[[#This Row],[Czy ostatni dzień]]=1, SUM($F$2:F498) - SUM($G$2:G498) - SUM($L$2:L497), "")</f>
        <v/>
      </c>
      <c r="M498">
        <f>IF(AND(Tabela2[[#This Row],[Czy ostatni dzień]]=1, H497 &gt;= 2400), 3, 0)</f>
        <v>0</v>
      </c>
    </row>
    <row r="499" spans="1:13" x14ac:dyDescent="0.25">
      <c r="A499" s="2">
        <v>45424</v>
      </c>
      <c r="B499" t="s">
        <v>5</v>
      </c>
      <c r="C499">
        <f>WEEKDAY(Tabela2[[#This Row],[Data]],2)</f>
        <v>7</v>
      </c>
      <c r="D499">
        <f t="shared" si="7"/>
        <v>43</v>
      </c>
      <c r="E49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499">
        <f>Tabela2[[#This Row],[Ilośc wypożyczonych]]*$Q$5</f>
        <v>0</v>
      </c>
      <c r="G499">
        <f>IF(Tabela2[[#This Row],[Dzień]]=7, Tabela2[[#This Row],[Ilość rowerów]]*$Q$6 + Tabela2[[#This Row],[Czy dokupuje]]*800, Tabela2[[#This Row],[Czy dokupuje]]*800)</f>
        <v>645</v>
      </c>
      <c r="H499">
        <f>SUM($F$2:F499) -SUM($G$2:G499)</f>
        <v>34660</v>
      </c>
      <c r="I499">
        <f>SUM($F$2:F499)</f>
        <v>91650</v>
      </c>
      <c r="J499">
        <f>SUM($G$2:G499)</f>
        <v>56990</v>
      </c>
      <c r="K499">
        <f>IF(MONTH(Tabela2[[#This Row],[Data]]) &lt;&gt; MONTH(A500), 1,0)</f>
        <v>0</v>
      </c>
      <c r="L499" t="str">
        <f>IF(Tabela2[[#This Row],[Czy ostatni dzień]]=1, SUM($F$2:F499) - SUM($G$2:G499) - SUM($L$2:L498), "")</f>
        <v/>
      </c>
      <c r="M499">
        <f>IF(AND(Tabela2[[#This Row],[Czy ostatni dzień]]=1, H498 &gt;= 2400), 3, 0)</f>
        <v>0</v>
      </c>
    </row>
    <row r="500" spans="1:13" x14ac:dyDescent="0.25">
      <c r="A500" s="2">
        <v>45425</v>
      </c>
      <c r="B500" t="s">
        <v>5</v>
      </c>
      <c r="C500">
        <f>WEEKDAY(Tabela2[[#This Row],[Data]],2)</f>
        <v>1</v>
      </c>
      <c r="D500">
        <f t="shared" si="7"/>
        <v>43</v>
      </c>
      <c r="E50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00">
        <f>Tabela2[[#This Row],[Ilośc wypożyczonych]]*$Q$5</f>
        <v>630</v>
      </c>
      <c r="G500">
        <f>IF(Tabela2[[#This Row],[Dzień]]=7, Tabela2[[#This Row],[Ilość rowerów]]*$Q$6 + Tabela2[[#This Row],[Czy dokupuje]]*800, Tabela2[[#This Row],[Czy dokupuje]]*800)</f>
        <v>0</v>
      </c>
      <c r="H500">
        <f>SUM($F$2:F500) -SUM($G$2:G500)</f>
        <v>35290</v>
      </c>
      <c r="I500">
        <f>SUM($F$2:F500)</f>
        <v>92280</v>
      </c>
      <c r="J500">
        <f>SUM($G$2:G500)</f>
        <v>56990</v>
      </c>
      <c r="K500">
        <f>IF(MONTH(Tabela2[[#This Row],[Data]]) &lt;&gt; MONTH(A501), 1,0)</f>
        <v>0</v>
      </c>
      <c r="L500" t="str">
        <f>IF(Tabela2[[#This Row],[Czy ostatni dzień]]=1, SUM($F$2:F500) - SUM($G$2:G500) - SUM($L$2:L499), "")</f>
        <v/>
      </c>
      <c r="M500">
        <f>IF(AND(Tabela2[[#This Row],[Czy ostatni dzień]]=1, H499 &gt;= 2400), 3, 0)</f>
        <v>0</v>
      </c>
    </row>
    <row r="501" spans="1:13" x14ac:dyDescent="0.25">
      <c r="A501" s="2">
        <v>45426</v>
      </c>
      <c r="B501" t="s">
        <v>5</v>
      </c>
      <c r="C501">
        <f>WEEKDAY(Tabela2[[#This Row],[Data]],2)</f>
        <v>2</v>
      </c>
      <c r="D501">
        <f t="shared" si="7"/>
        <v>43</v>
      </c>
      <c r="E50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01">
        <f>Tabela2[[#This Row],[Ilośc wypożyczonych]]*$Q$5</f>
        <v>630</v>
      </c>
      <c r="G501">
        <f>IF(Tabela2[[#This Row],[Dzień]]=7, Tabela2[[#This Row],[Ilość rowerów]]*$Q$6 + Tabela2[[#This Row],[Czy dokupuje]]*800, Tabela2[[#This Row],[Czy dokupuje]]*800)</f>
        <v>0</v>
      </c>
      <c r="H501">
        <f>SUM($F$2:F501) -SUM($G$2:G501)</f>
        <v>35920</v>
      </c>
      <c r="I501">
        <f>SUM($F$2:F501)</f>
        <v>92910</v>
      </c>
      <c r="J501">
        <f>SUM($G$2:G501)</f>
        <v>56990</v>
      </c>
      <c r="K501">
        <f>IF(MONTH(Tabela2[[#This Row],[Data]]) &lt;&gt; MONTH(A502), 1,0)</f>
        <v>0</v>
      </c>
      <c r="L501" t="str">
        <f>IF(Tabela2[[#This Row],[Czy ostatni dzień]]=1, SUM($F$2:F501) - SUM($G$2:G501) - SUM($L$2:L500), "")</f>
        <v/>
      </c>
      <c r="M501">
        <f>IF(AND(Tabela2[[#This Row],[Czy ostatni dzień]]=1, H500 &gt;= 2400), 3, 0)</f>
        <v>0</v>
      </c>
    </row>
    <row r="502" spans="1:13" x14ac:dyDescent="0.25">
      <c r="A502" s="2">
        <v>45427</v>
      </c>
      <c r="B502" t="s">
        <v>5</v>
      </c>
      <c r="C502">
        <f>WEEKDAY(Tabela2[[#This Row],[Data]],2)</f>
        <v>3</v>
      </c>
      <c r="D502">
        <f t="shared" si="7"/>
        <v>43</v>
      </c>
      <c r="E50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02">
        <f>Tabela2[[#This Row],[Ilośc wypożyczonych]]*$Q$5</f>
        <v>630</v>
      </c>
      <c r="G502">
        <f>IF(Tabela2[[#This Row],[Dzień]]=7, Tabela2[[#This Row],[Ilość rowerów]]*$Q$6 + Tabela2[[#This Row],[Czy dokupuje]]*800, Tabela2[[#This Row],[Czy dokupuje]]*800)</f>
        <v>0</v>
      </c>
      <c r="H502">
        <f>SUM($F$2:F502) -SUM($G$2:G502)</f>
        <v>36550</v>
      </c>
      <c r="I502">
        <f>SUM($F$2:F502)</f>
        <v>93540</v>
      </c>
      <c r="J502">
        <f>SUM($G$2:G502)</f>
        <v>56990</v>
      </c>
      <c r="K502">
        <f>IF(MONTH(Tabela2[[#This Row],[Data]]) &lt;&gt; MONTH(A503), 1,0)</f>
        <v>0</v>
      </c>
      <c r="L502" t="str">
        <f>IF(Tabela2[[#This Row],[Czy ostatni dzień]]=1, SUM($F$2:F502) - SUM($G$2:G502) - SUM($L$2:L501), "")</f>
        <v/>
      </c>
      <c r="M502">
        <f>IF(AND(Tabela2[[#This Row],[Czy ostatni dzień]]=1, H501 &gt;= 2400), 3, 0)</f>
        <v>0</v>
      </c>
    </row>
    <row r="503" spans="1:13" x14ac:dyDescent="0.25">
      <c r="A503" s="2">
        <v>45428</v>
      </c>
      <c r="B503" t="s">
        <v>5</v>
      </c>
      <c r="C503">
        <f>WEEKDAY(Tabela2[[#This Row],[Data]],2)</f>
        <v>4</v>
      </c>
      <c r="D503">
        <f t="shared" si="7"/>
        <v>43</v>
      </c>
      <c r="E50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03">
        <f>Tabela2[[#This Row],[Ilośc wypożyczonych]]*$Q$5</f>
        <v>630</v>
      </c>
      <c r="G503">
        <f>IF(Tabela2[[#This Row],[Dzień]]=7, Tabela2[[#This Row],[Ilość rowerów]]*$Q$6 + Tabela2[[#This Row],[Czy dokupuje]]*800, Tabela2[[#This Row],[Czy dokupuje]]*800)</f>
        <v>0</v>
      </c>
      <c r="H503">
        <f>SUM($F$2:F503) -SUM($G$2:G503)</f>
        <v>37180</v>
      </c>
      <c r="I503">
        <f>SUM($F$2:F503)</f>
        <v>94170</v>
      </c>
      <c r="J503">
        <f>SUM($G$2:G503)</f>
        <v>56990</v>
      </c>
      <c r="K503">
        <f>IF(MONTH(Tabela2[[#This Row],[Data]]) &lt;&gt; MONTH(A504), 1,0)</f>
        <v>0</v>
      </c>
      <c r="L503" t="str">
        <f>IF(Tabela2[[#This Row],[Czy ostatni dzień]]=1, SUM($F$2:F503) - SUM($G$2:G503) - SUM($L$2:L502), "")</f>
        <v/>
      </c>
      <c r="M503">
        <f>IF(AND(Tabela2[[#This Row],[Czy ostatni dzień]]=1, H502 &gt;= 2400), 3, 0)</f>
        <v>0</v>
      </c>
    </row>
    <row r="504" spans="1:13" x14ac:dyDescent="0.25">
      <c r="A504" s="2">
        <v>45429</v>
      </c>
      <c r="B504" t="s">
        <v>5</v>
      </c>
      <c r="C504">
        <f>WEEKDAY(Tabela2[[#This Row],[Data]],2)</f>
        <v>5</v>
      </c>
      <c r="D504">
        <f t="shared" si="7"/>
        <v>43</v>
      </c>
      <c r="E50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04">
        <f>Tabela2[[#This Row],[Ilośc wypożyczonych]]*$Q$5</f>
        <v>630</v>
      </c>
      <c r="G504">
        <f>IF(Tabela2[[#This Row],[Dzień]]=7, Tabela2[[#This Row],[Ilość rowerów]]*$Q$6 + Tabela2[[#This Row],[Czy dokupuje]]*800, Tabela2[[#This Row],[Czy dokupuje]]*800)</f>
        <v>0</v>
      </c>
      <c r="H504">
        <f>SUM($F$2:F504) -SUM($G$2:G504)</f>
        <v>37810</v>
      </c>
      <c r="I504">
        <f>SUM($F$2:F504)</f>
        <v>94800</v>
      </c>
      <c r="J504">
        <f>SUM($G$2:G504)</f>
        <v>56990</v>
      </c>
      <c r="K504">
        <f>IF(MONTH(Tabela2[[#This Row],[Data]]) &lt;&gt; MONTH(A505), 1,0)</f>
        <v>0</v>
      </c>
      <c r="L504" t="str">
        <f>IF(Tabela2[[#This Row],[Czy ostatni dzień]]=1, SUM($F$2:F504) - SUM($G$2:G504) - SUM($L$2:L503), "")</f>
        <v/>
      </c>
      <c r="M504">
        <f>IF(AND(Tabela2[[#This Row],[Czy ostatni dzień]]=1, H503 &gt;= 2400), 3, 0)</f>
        <v>0</v>
      </c>
    </row>
    <row r="505" spans="1:13" x14ac:dyDescent="0.25">
      <c r="A505" s="2">
        <v>45430</v>
      </c>
      <c r="B505" t="s">
        <v>5</v>
      </c>
      <c r="C505">
        <f>WEEKDAY(Tabela2[[#This Row],[Data]],2)</f>
        <v>6</v>
      </c>
      <c r="D505">
        <f t="shared" si="7"/>
        <v>43</v>
      </c>
      <c r="E50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05">
        <f>Tabela2[[#This Row],[Ilośc wypożyczonych]]*$Q$5</f>
        <v>0</v>
      </c>
      <c r="G505">
        <f>IF(Tabela2[[#This Row],[Dzień]]=7, Tabela2[[#This Row],[Ilość rowerów]]*$Q$6 + Tabela2[[#This Row],[Czy dokupuje]]*800, Tabela2[[#This Row],[Czy dokupuje]]*800)</f>
        <v>0</v>
      </c>
      <c r="H505">
        <f>SUM($F$2:F505) -SUM($G$2:G505)</f>
        <v>37810</v>
      </c>
      <c r="I505">
        <f>SUM($F$2:F505)</f>
        <v>94800</v>
      </c>
      <c r="J505">
        <f>SUM($G$2:G505)</f>
        <v>56990</v>
      </c>
      <c r="K505">
        <f>IF(MONTH(Tabela2[[#This Row],[Data]]) &lt;&gt; MONTH(A506), 1,0)</f>
        <v>0</v>
      </c>
      <c r="L505" t="str">
        <f>IF(Tabela2[[#This Row],[Czy ostatni dzień]]=1, SUM($F$2:F505) - SUM($G$2:G505) - SUM($L$2:L504), "")</f>
        <v/>
      </c>
      <c r="M505">
        <f>IF(AND(Tabela2[[#This Row],[Czy ostatni dzień]]=1, H504 &gt;= 2400), 3, 0)</f>
        <v>0</v>
      </c>
    </row>
    <row r="506" spans="1:13" x14ac:dyDescent="0.25">
      <c r="A506" s="2">
        <v>45431</v>
      </c>
      <c r="B506" t="s">
        <v>5</v>
      </c>
      <c r="C506">
        <f>WEEKDAY(Tabela2[[#This Row],[Data]],2)</f>
        <v>7</v>
      </c>
      <c r="D506">
        <f t="shared" si="7"/>
        <v>43</v>
      </c>
      <c r="E50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06">
        <f>Tabela2[[#This Row],[Ilośc wypożyczonych]]*$Q$5</f>
        <v>0</v>
      </c>
      <c r="G506">
        <f>IF(Tabela2[[#This Row],[Dzień]]=7, Tabela2[[#This Row],[Ilość rowerów]]*$Q$6 + Tabela2[[#This Row],[Czy dokupuje]]*800, Tabela2[[#This Row],[Czy dokupuje]]*800)</f>
        <v>645</v>
      </c>
      <c r="H506">
        <f>SUM($F$2:F506) -SUM($G$2:G506)</f>
        <v>37165</v>
      </c>
      <c r="I506">
        <f>SUM($F$2:F506)</f>
        <v>94800</v>
      </c>
      <c r="J506">
        <f>SUM($G$2:G506)</f>
        <v>57635</v>
      </c>
      <c r="K506">
        <f>IF(MONTH(Tabela2[[#This Row],[Data]]) &lt;&gt; MONTH(A507), 1,0)</f>
        <v>0</v>
      </c>
      <c r="L506" t="str">
        <f>IF(Tabela2[[#This Row],[Czy ostatni dzień]]=1, SUM($F$2:F506) - SUM($G$2:G506) - SUM($L$2:L505), "")</f>
        <v/>
      </c>
      <c r="M506">
        <f>IF(AND(Tabela2[[#This Row],[Czy ostatni dzień]]=1, H505 &gt;= 2400), 3, 0)</f>
        <v>0</v>
      </c>
    </row>
    <row r="507" spans="1:13" x14ac:dyDescent="0.25">
      <c r="A507" s="2">
        <v>45432</v>
      </c>
      <c r="B507" t="s">
        <v>5</v>
      </c>
      <c r="C507">
        <f>WEEKDAY(Tabela2[[#This Row],[Data]],2)</f>
        <v>1</v>
      </c>
      <c r="D507">
        <f t="shared" si="7"/>
        <v>43</v>
      </c>
      <c r="E50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07">
        <f>Tabela2[[#This Row],[Ilośc wypożyczonych]]*$Q$5</f>
        <v>630</v>
      </c>
      <c r="G507">
        <f>IF(Tabela2[[#This Row],[Dzień]]=7, Tabela2[[#This Row],[Ilość rowerów]]*$Q$6 + Tabela2[[#This Row],[Czy dokupuje]]*800, Tabela2[[#This Row],[Czy dokupuje]]*800)</f>
        <v>0</v>
      </c>
      <c r="H507">
        <f>SUM($F$2:F507) -SUM($G$2:G507)</f>
        <v>37795</v>
      </c>
      <c r="I507">
        <f>SUM($F$2:F507)</f>
        <v>95430</v>
      </c>
      <c r="J507">
        <f>SUM($G$2:G507)</f>
        <v>57635</v>
      </c>
      <c r="K507">
        <f>IF(MONTH(Tabela2[[#This Row],[Data]]) &lt;&gt; MONTH(A508), 1,0)</f>
        <v>0</v>
      </c>
      <c r="L507" t="str">
        <f>IF(Tabela2[[#This Row],[Czy ostatni dzień]]=1, SUM($F$2:F507) - SUM($G$2:G507) - SUM($L$2:L506), "")</f>
        <v/>
      </c>
      <c r="M507">
        <f>IF(AND(Tabela2[[#This Row],[Czy ostatni dzień]]=1, H506 &gt;= 2400), 3, 0)</f>
        <v>0</v>
      </c>
    </row>
    <row r="508" spans="1:13" x14ac:dyDescent="0.25">
      <c r="A508" s="2">
        <v>45433</v>
      </c>
      <c r="B508" t="s">
        <v>5</v>
      </c>
      <c r="C508">
        <f>WEEKDAY(Tabela2[[#This Row],[Data]],2)</f>
        <v>2</v>
      </c>
      <c r="D508">
        <f t="shared" si="7"/>
        <v>43</v>
      </c>
      <c r="E50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08">
        <f>Tabela2[[#This Row],[Ilośc wypożyczonych]]*$Q$5</f>
        <v>630</v>
      </c>
      <c r="G508">
        <f>IF(Tabela2[[#This Row],[Dzień]]=7, Tabela2[[#This Row],[Ilość rowerów]]*$Q$6 + Tabela2[[#This Row],[Czy dokupuje]]*800, Tabela2[[#This Row],[Czy dokupuje]]*800)</f>
        <v>0</v>
      </c>
      <c r="H508">
        <f>SUM($F$2:F508) -SUM($G$2:G508)</f>
        <v>38425</v>
      </c>
      <c r="I508">
        <f>SUM($F$2:F508)</f>
        <v>96060</v>
      </c>
      <c r="J508">
        <f>SUM($G$2:G508)</f>
        <v>57635</v>
      </c>
      <c r="K508">
        <f>IF(MONTH(Tabela2[[#This Row],[Data]]) &lt;&gt; MONTH(A509), 1,0)</f>
        <v>0</v>
      </c>
      <c r="L508" t="str">
        <f>IF(Tabela2[[#This Row],[Czy ostatni dzień]]=1, SUM($F$2:F508) - SUM($G$2:G508) - SUM($L$2:L507), "")</f>
        <v/>
      </c>
      <c r="M508">
        <f>IF(AND(Tabela2[[#This Row],[Czy ostatni dzień]]=1, H507 &gt;= 2400), 3, 0)</f>
        <v>0</v>
      </c>
    </row>
    <row r="509" spans="1:13" x14ac:dyDescent="0.25">
      <c r="A509" s="2">
        <v>45434</v>
      </c>
      <c r="B509" t="s">
        <v>5</v>
      </c>
      <c r="C509">
        <f>WEEKDAY(Tabela2[[#This Row],[Data]],2)</f>
        <v>3</v>
      </c>
      <c r="D509">
        <f t="shared" si="7"/>
        <v>43</v>
      </c>
      <c r="E50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09">
        <f>Tabela2[[#This Row],[Ilośc wypożyczonych]]*$Q$5</f>
        <v>630</v>
      </c>
      <c r="G509">
        <f>IF(Tabela2[[#This Row],[Dzień]]=7, Tabela2[[#This Row],[Ilość rowerów]]*$Q$6 + Tabela2[[#This Row],[Czy dokupuje]]*800, Tabela2[[#This Row],[Czy dokupuje]]*800)</f>
        <v>0</v>
      </c>
      <c r="H509">
        <f>SUM($F$2:F509) -SUM($G$2:G509)</f>
        <v>39055</v>
      </c>
      <c r="I509">
        <f>SUM($F$2:F509)</f>
        <v>96690</v>
      </c>
      <c r="J509">
        <f>SUM($G$2:G509)</f>
        <v>57635</v>
      </c>
      <c r="K509">
        <f>IF(MONTH(Tabela2[[#This Row],[Data]]) &lt;&gt; MONTH(A510), 1,0)</f>
        <v>0</v>
      </c>
      <c r="L509" t="str">
        <f>IF(Tabela2[[#This Row],[Czy ostatni dzień]]=1, SUM($F$2:F509) - SUM($G$2:G509) - SUM($L$2:L508), "")</f>
        <v/>
      </c>
      <c r="M509">
        <f>IF(AND(Tabela2[[#This Row],[Czy ostatni dzień]]=1, H508 &gt;= 2400), 3, 0)</f>
        <v>0</v>
      </c>
    </row>
    <row r="510" spans="1:13" x14ac:dyDescent="0.25">
      <c r="A510" s="2">
        <v>45435</v>
      </c>
      <c r="B510" t="s">
        <v>5</v>
      </c>
      <c r="C510">
        <f>WEEKDAY(Tabela2[[#This Row],[Data]],2)</f>
        <v>4</v>
      </c>
      <c r="D510">
        <f t="shared" si="7"/>
        <v>43</v>
      </c>
      <c r="E51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10">
        <f>Tabela2[[#This Row],[Ilośc wypożyczonych]]*$Q$5</f>
        <v>630</v>
      </c>
      <c r="G510">
        <f>IF(Tabela2[[#This Row],[Dzień]]=7, Tabela2[[#This Row],[Ilość rowerów]]*$Q$6 + Tabela2[[#This Row],[Czy dokupuje]]*800, Tabela2[[#This Row],[Czy dokupuje]]*800)</f>
        <v>0</v>
      </c>
      <c r="H510">
        <f>SUM($F$2:F510) -SUM($G$2:G510)</f>
        <v>39685</v>
      </c>
      <c r="I510">
        <f>SUM($F$2:F510)</f>
        <v>97320</v>
      </c>
      <c r="J510">
        <f>SUM($G$2:G510)</f>
        <v>57635</v>
      </c>
      <c r="K510">
        <f>IF(MONTH(Tabela2[[#This Row],[Data]]) &lt;&gt; MONTH(A511), 1,0)</f>
        <v>0</v>
      </c>
      <c r="L510" t="str">
        <f>IF(Tabela2[[#This Row],[Czy ostatni dzień]]=1, SUM($F$2:F510) - SUM($G$2:G510) - SUM($L$2:L509), "")</f>
        <v/>
      </c>
      <c r="M510">
        <f>IF(AND(Tabela2[[#This Row],[Czy ostatni dzień]]=1, H509 &gt;= 2400), 3, 0)</f>
        <v>0</v>
      </c>
    </row>
    <row r="511" spans="1:13" x14ac:dyDescent="0.25">
      <c r="A511" s="2">
        <v>45436</v>
      </c>
      <c r="B511" t="s">
        <v>5</v>
      </c>
      <c r="C511">
        <f>WEEKDAY(Tabela2[[#This Row],[Data]],2)</f>
        <v>5</v>
      </c>
      <c r="D511">
        <f t="shared" si="7"/>
        <v>43</v>
      </c>
      <c r="E51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11">
        <f>Tabela2[[#This Row],[Ilośc wypożyczonych]]*$Q$5</f>
        <v>630</v>
      </c>
      <c r="G511">
        <f>IF(Tabela2[[#This Row],[Dzień]]=7, Tabela2[[#This Row],[Ilość rowerów]]*$Q$6 + Tabela2[[#This Row],[Czy dokupuje]]*800, Tabela2[[#This Row],[Czy dokupuje]]*800)</f>
        <v>0</v>
      </c>
      <c r="H511">
        <f>SUM($F$2:F511) -SUM($G$2:G511)</f>
        <v>40315</v>
      </c>
      <c r="I511">
        <f>SUM($F$2:F511)</f>
        <v>97950</v>
      </c>
      <c r="J511">
        <f>SUM($G$2:G511)</f>
        <v>57635</v>
      </c>
      <c r="K511">
        <f>IF(MONTH(Tabela2[[#This Row],[Data]]) &lt;&gt; MONTH(A512), 1,0)</f>
        <v>0</v>
      </c>
      <c r="L511" t="str">
        <f>IF(Tabela2[[#This Row],[Czy ostatni dzień]]=1, SUM($F$2:F511) - SUM($G$2:G511) - SUM($L$2:L510), "")</f>
        <v/>
      </c>
      <c r="M511">
        <f>IF(AND(Tabela2[[#This Row],[Czy ostatni dzień]]=1, H510 &gt;= 2400), 3, 0)</f>
        <v>0</v>
      </c>
    </row>
    <row r="512" spans="1:13" x14ac:dyDescent="0.25">
      <c r="A512" s="2">
        <v>45437</v>
      </c>
      <c r="B512" t="s">
        <v>5</v>
      </c>
      <c r="C512">
        <f>WEEKDAY(Tabela2[[#This Row],[Data]],2)</f>
        <v>6</v>
      </c>
      <c r="D512">
        <f t="shared" si="7"/>
        <v>43</v>
      </c>
      <c r="E51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12">
        <f>Tabela2[[#This Row],[Ilośc wypożyczonych]]*$Q$5</f>
        <v>0</v>
      </c>
      <c r="G512">
        <f>IF(Tabela2[[#This Row],[Dzień]]=7, Tabela2[[#This Row],[Ilość rowerów]]*$Q$6 + Tabela2[[#This Row],[Czy dokupuje]]*800, Tabela2[[#This Row],[Czy dokupuje]]*800)</f>
        <v>0</v>
      </c>
      <c r="H512">
        <f>SUM($F$2:F512) -SUM($G$2:G512)</f>
        <v>40315</v>
      </c>
      <c r="I512">
        <f>SUM($F$2:F512)</f>
        <v>97950</v>
      </c>
      <c r="J512">
        <f>SUM($G$2:G512)</f>
        <v>57635</v>
      </c>
      <c r="K512">
        <f>IF(MONTH(Tabela2[[#This Row],[Data]]) &lt;&gt; MONTH(A513), 1,0)</f>
        <v>0</v>
      </c>
      <c r="L512" t="str">
        <f>IF(Tabela2[[#This Row],[Czy ostatni dzień]]=1, SUM($F$2:F512) - SUM($G$2:G512) - SUM($L$2:L511), "")</f>
        <v/>
      </c>
      <c r="M512">
        <f>IF(AND(Tabela2[[#This Row],[Czy ostatni dzień]]=1, H511 &gt;= 2400), 3, 0)</f>
        <v>0</v>
      </c>
    </row>
    <row r="513" spans="1:13" x14ac:dyDescent="0.25">
      <c r="A513" s="2">
        <v>45438</v>
      </c>
      <c r="B513" t="s">
        <v>5</v>
      </c>
      <c r="C513">
        <f>WEEKDAY(Tabela2[[#This Row],[Data]],2)</f>
        <v>7</v>
      </c>
      <c r="D513">
        <f t="shared" si="7"/>
        <v>43</v>
      </c>
      <c r="E51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13">
        <f>Tabela2[[#This Row],[Ilośc wypożyczonych]]*$Q$5</f>
        <v>0</v>
      </c>
      <c r="G513">
        <f>IF(Tabela2[[#This Row],[Dzień]]=7, Tabela2[[#This Row],[Ilość rowerów]]*$Q$6 + Tabela2[[#This Row],[Czy dokupuje]]*800, Tabela2[[#This Row],[Czy dokupuje]]*800)</f>
        <v>645</v>
      </c>
      <c r="H513">
        <f>SUM($F$2:F513) -SUM($G$2:G513)</f>
        <v>39670</v>
      </c>
      <c r="I513">
        <f>SUM($F$2:F513)</f>
        <v>97950</v>
      </c>
      <c r="J513">
        <f>SUM($G$2:G513)</f>
        <v>58280</v>
      </c>
      <c r="K513">
        <f>IF(MONTH(Tabela2[[#This Row],[Data]]) &lt;&gt; MONTH(A514), 1,0)</f>
        <v>0</v>
      </c>
      <c r="L513" t="str">
        <f>IF(Tabela2[[#This Row],[Czy ostatni dzień]]=1, SUM($F$2:F513) - SUM($G$2:G513) - SUM($L$2:L512), "")</f>
        <v/>
      </c>
      <c r="M513">
        <f>IF(AND(Tabela2[[#This Row],[Czy ostatni dzień]]=1, H512 &gt;= 2400), 3, 0)</f>
        <v>0</v>
      </c>
    </row>
    <row r="514" spans="1:13" x14ac:dyDescent="0.25">
      <c r="A514" s="2">
        <v>45439</v>
      </c>
      <c r="B514" t="s">
        <v>5</v>
      </c>
      <c r="C514">
        <f>WEEKDAY(Tabela2[[#This Row],[Data]],2)</f>
        <v>1</v>
      </c>
      <c r="D514">
        <f t="shared" si="7"/>
        <v>43</v>
      </c>
      <c r="E51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14">
        <f>Tabela2[[#This Row],[Ilośc wypożyczonych]]*$Q$5</f>
        <v>630</v>
      </c>
      <c r="G514">
        <f>IF(Tabela2[[#This Row],[Dzień]]=7, Tabela2[[#This Row],[Ilość rowerów]]*$Q$6 + Tabela2[[#This Row],[Czy dokupuje]]*800, Tabela2[[#This Row],[Czy dokupuje]]*800)</f>
        <v>0</v>
      </c>
      <c r="H514">
        <f>SUM($F$2:F514) -SUM($G$2:G514)</f>
        <v>40300</v>
      </c>
      <c r="I514">
        <f>SUM($F$2:F514)</f>
        <v>98580</v>
      </c>
      <c r="J514">
        <f>SUM($G$2:G514)</f>
        <v>58280</v>
      </c>
      <c r="K514">
        <f>IF(MONTH(Tabela2[[#This Row],[Data]]) &lt;&gt; MONTH(A515), 1,0)</f>
        <v>0</v>
      </c>
      <c r="L514" t="str">
        <f>IF(Tabela2[[#This Row],[Czy ostatni dzień]]=1, SUM($F$2:F514) - SUM($G$2:G514) - SUM($L$2:L513), "")</f>
        <v/>
      </c>
      <c r="M514">
        <f>IF(AND(Tabela2[[#This Row],[Czy ostatni dzień]]=1, H513 &gt;= 2400), 3, 0)</f>
        <v>0</v>
      </c>
    </row>
    <row r="515" spans="1:13" x14ac:dyDescent="0.25">
      <c r="A515" s="2">
        <v>45440</v>
      </c>
      <c r="B515" t="s">
        <v>5</v>
      </c>
      <c r="C515">
        <f>WEEKDAY(Tabela2[[#This Row],[Data]],2)</f>
        <v>2</v>
      </c>
      <c r="D515">
        <f t="shared" si="7"/>
        <v>43</v>
      </c>
      <c r="E51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15">
        <f>Tabela2[[#This Row],[Ilośc wypożyczonych]]*$Q$5</f>
        <v>630</v>
      </c>
      <c r="G515">
        <f>IF(Tabela2[[#This Row],[Dzień]]=7, Tabela2[[#This Row],[Ilość rowerów]]*$Q$6 + Tabela2[[#This Row],[Czy dokupuje]]*800, Tabela2[[#This Row],[Czy dokupuje]]*800)</f>
        <v>0</v>
      </c>
      <c r="H515">
        <f>SUM($F$2:F515) -SUM($G$2:G515)</f>
        <v>40930</v>
      </c>
      <c r="I515">
        <f>SUM($F$2:F515)</f>
        <v>99210</v>
      </c>
      <c r="J515">
        <f>SUM($G$2:G515)</f>
        <v>58280</v>
      </c>
      <c r="K515">
        <f>IF(MONTH(Tabela2[[#This Row],[Data]]) &lt;&gt; MONTH(A516), 1,0)</f>
        <v>0</v>
      </c>
      <c r="L515" t="str">
        <f>IF(Tabela2[[#This Row],[Czy ostatni dzień]]=1, SUM($F$2:F515) - SUM($G$2:G515) - SUM($L$2:L514), "")</f>
        <v/>
      </c>
      <c r="M515">
        <f>IF(AND(Tabela2[[#This Row],[Czy ostatni dzień]]=1, H514 &gt;= 2400), 3, 0)</f>
        <v>0</v>
      </c>
    </row>
    <row r="516" spans="1:13" x14ac:dyDescent="0.25">
      <c r="A516" s="2">
        <v>45441</v>
      </c>
      <c r="B516" t="s">
        <v>5</v>
      </c>
      <c r="C516">
        <f>WEEKDAY(Tabela2[[#This Row],[Data]],2)</f>
        <v>3</v>
      </c>
      <c r="D516">
        <f t="shared" si="7"/>
        <v>43</v>
      </c>
      <c r="E51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16">
        <f>Tabela2[[#This Row],[Ilośc wypożyczonych]]*$Q$5</f>
        <v>630</v>
      </c>
      <c r="G516">
        <f>IF(Tabela2[[#This Row],[Dzień]]=7, Tabela2[[#This Row],[Ilość rowerów]]*$Q$6 + Tabela2[[#This Row],[Czy dokupuje]]*800, Tabela2[[#This Row],[Czy dokupuje]]*800)</f>
        <v>0</v>
      </c>
      <c r="H516">
        <f>SUM($F$2:F516) -SUM($G$2:G516)</f>
        <v>41560</v>
      </c>
      <c r="I516">
        <f>SUM($F$2:F516)</f>
        <v>99840</v>
      </c>
      <c r="J516">
        <f>SUM($G$2:G516)</f>
        <v>58280</v>
      </c>
      <c r="K516">
        <f>IF(MONTH(Tabela2[[#This Row],[Data]]) &lt;&gt; MONTH(A517), 1,0)</f>
        <v>0</v>
      </c>
      <c r="L516" t="str">
        <f>IF(Tabela2[[#This Row],[Czy ostatni dzień]]=1, SUM($F$2:F516) - SUM($G$2:G516) - SUM($L$2:L515), "")</f>
        <v/>
      </c>
      <c r="M516">
        <f>IF(AND(Tabela2[[#This Row],[Czy ostatni dzień]]=1, H515 &gt;= 2400), 3, 0)</f>
        <v>0</v>
      </c>
    </row>
    <row r="517" spans="1:13" x14ac:dyDescent="0.25">
      <c r="A517" s="2">
        <v>45442</v>
      </c>
      <c r="B517" t="s">
        <v>5</v>
      </c>
      <c r="C517">
        <f>WEEKDAY(Tabela2[[#This Row],[Data]],2)</f>
        <v>4</v>
      </c>
      <c r="D517">
        <f t="shared" si="7"/>
        <v>43</v>
      </c>
      <c r="E51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17">
        <f>Tabela2[[#This Row],[Ilośc wypożyczonych]]*$Q$5</f>
        <v>630</v>
      </c>
      <c r="G517">
        <f>IF(Tabela2[[#This Row],[Dzień]]=7, Tabela2[[#This Row],[Ilość rowerów]]*$Q$6 + Tabela2[[#This Row],[Czy dokupuje]]*800, Tabela2[[#This Row],[Czy dokupuje]]*800)</f>
        <v>0</v>
      </c>
      <c r="H517">
        <f>SUM($F$2:F517) -SUM($G$2:G517)</f>
        <v>42190</v>
      </c>
      <c r="I517">
        <f>SUM($F$2:F517)</f>
        <v>100470</v>
      </c>
      <c r="J517">
        <f>SUM($G$2:G517)</f>
        <v>58280</v>
      </c>
      <c r="K517">
        <f>IF(MONTH(Tabela2[[#This Row],[Data]]) &lt;&gt; MONTH(A518), 1,0)</f>
        <v>0</v>
      </c>
      <c r="L517" t="str">
        <f>IF(Tabela2[[#This Row],[Czy ostatni dzień]]=1, SUM($F$2:F517) - SUM($G$2:G517) - SUM($L$2:L516), "")</f>
        <v/>
      </c>
      <c r="M517">
        <f>IF(AND(Tabela2[[#This Row],[Czy ostatni dzień]]=1, H516 &gt;= 2400), 3, 0)</f>
        <v>0</v>
      </c>
    </row>
    <row r="518" spans="1:13" x14ac:dyDescent="0.25">
      <c r="A518" s="2">
        <v>45443</v>
      </c>
      <c r="B518" t="s">
        <v>5</v>
      </c>
      <c r="C518">
        <f>WEEKDAY(Tabela2[[#This Row],[Data]],2)</f>
        <v>5</v>
      </c>
      <c r="D518">
        <f t="shared" ref="D518:D581" si="8">D517+M517</f>
        <v>43</v>
      </c>
      <c r="E51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21</v>
      </c>
      <c r="F518">
        <f>Tabela2[[#This Row],[Ilośc wypożyczonych]]*$Q$5</f>
        <v>630</v>
      </c>
      <c r="G518">
        <f>IF(Tabela2[[#This Row],[Dzień]]=7, Tabela2[[#This Row],[Ilość rowerów]]*$Q$6 + Tabela2[[#This Row],[Czy dokupuje]]*800, Tabela2[[#This Row],[Czy dokupuje]]*800)</f>
        <v>2400</v>
      </c>
      <c r="H518">
        <f>SUM($F$2:F518) -SUM($G$2:G518)</f>
        <v>40420</v>
      </c>
      <c r="I518">
        <f>SUM($F$2:F518)</f>
        <v>101100</v>
      </c>
      <c r="J518">
        <f>SUM($G$2:G518)</f>
        <v>60680</v>
      </c>
      <c r="K518">
        <f>IF(MONTH(Tabela2[[#This Row],[Data]]) &lt;&gt; MONTH(A519), 1,0)</f>
        <v>1</v>
      </c>
      <c r="L518">
        <f>IF(Tabela2[[#This Row],[Czy ostatni dzień]]=1, SUM($F$2:F518) - SUM($G$2:G518) - SUM($L$2:L517), "")</f>
        <v>9510</v>
      </c>
      <c r="M518">
        <f>IF(AND(Tabela2[[#This Row],[Czy ostatni dzień]]=1, H517 &gt;= 2400), 3, 0)</f>
        <v>3</v>
      </c>
    </row>
    <row r="519" spans="1:13" x14ac:dyDescent="0.25">
      <c r="A519" s="2">
        <v>45444</v>
      </c>
      <c r="B519" t="s">
        <v>5</v>
      </c>
      <c r="C519">
        <f>WEEKDAY(Tabela2[[#This Row],[Data]],2)</f>
        <v>6</v>
      </c>
      <c r="D519">
        <f t="shared" si="8"/>
        <v>46</v>
      </c>
      <c r="E51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19">
        <f>Tabela2[[#This Row],[Ilośc wypożyczonych]]*$Q$5</f>
        <v>0</v>
      </c>
      <c r="G519">
        <f>IF(Tabela2[[#This Row],[Dzień]]=7, Tabela2[[#This Row],[Ilość rowerów]]*$Q$6 + Tabela2[[#This Row],[Czy dokupuje]]*800, Tabela2[[#This Row],[Czy dokupuje]]*800)</f>
        <v>0</v>
      </c>
      <c r="H519">
        <f>SUM($F$2:F519) -SUM($G$2:G519)</f>
        <v>40420</v>
      </c>
      <c r="I519">
        <f>SUM($F$2:F519)</f>
        <v>101100</v>
      </c>
      <c r="J519">
        <f>SUM($G$2:G519)</f>
        <v>60680</v>
      </c>
      <c r="K519">
        <f>IF(MONTH(Tabela2[[#This Row],[Data]]) &lt;&gt; MONTH(A520), 1,0)</f>
        <v>0</v>
      </c>
      <c r="L519" t="str">
        <f>IF(Tabela2[[#This Row],[Czy ostatni dzień]]=1, SUM($F$2:F519) - SUM($G$2:G519) - SUM($L$2:L518), "")</f>
        <v/>
      </c>
      <c r="M519">
        <f>IF(AND(Tabela2[[#This Row],[Czy ostatni dzień]]=1, H518 &gt;= 2400), 3, 0)</f>
        <v>0</v>
      </c>
    </row>
    <row r="520" spans="1:13" x14ac:dyDescent="0.25">
      <c r="A520" s="2">
        <v>45445</v>
      </c>
      <c r="B520" t="s">
        <v>5</v>
      </c>
      <c r="C520">
        <f>WEEKDAY(Tabela2[[#This Row],[Data]],2)</f>
        <v>7</v>
      </c>
      <c r="D520">
        <f t="shared" si="8"/>
        <v>46</v>
      </c>
      <c r="E52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20">
        <f>Tabela2[[#This Row],[Ilośc wypożyczonych]]*$Q$5</f>
        <v>0</v>
      </c>
      <c r="G520">
        <f>IF(Tabela2[[#This Row],[Dzień]]=7, Tabela2[[#This Row],[Ilość rowerów]]*$Q$6 + Tabela2[[#This Row],[Czy dokupuje]]*800, Tabela2[[#This Row],[Czy dokupuje]]*800)</f>
        <v>690</v>
      </c>
      <c r="H520">
        <f>SUM($F$2:F520) -SUM($G$2:G520)</f>
        <v>39730</v>
      </c>
      <c r="I520">
        <f>SUM($F$2:F520)</f>
        <v>101100</v>
      </c>
      <c r="J520">
        <f>SUM($G$2:G520)</f>
        <v>61370</v>
      </c>
      <c r="K520">
        <f>IF(MONTH(Tabela2[[#This Row],[Data]]) &lt;&gt; MONTH(A521), 1,0)</f>
        <v>0</v>
      </c>
      <c r="L520" t="str">
        <f>IF(Tabela2[[#This Row],[Czy ostatni dzień]]=1, SUM($F$2:F520) - SUM($G$2:G520) - SUM($L$2:L519), "")</f>
        <v/>
      </c>
      <c r="M520">
        <f>IF(AND(Tabela2[[#This Row],[Czy ostatni dzień]]=1, H519 &gt;= 2400), 3, 0)</f>
        <v>0</v>
      </c>
    </row>
    <row r="521" spans="1:13" x14ac:dyDescent="0.25">
      <c r="A521" s="2">
        <v>45446</v>
      </c>
      <c r="B521" t="s">
        <v>5</v>
      </c>
      <c r="C521">
        <f>WEEKDAY(Tabela2[[#This Row],[Data]],2)</f>
        <v>1</v>
      </c>
      <c r="D521">
        <f t="shared" si="8"/>
        <v>46</v>
      </c>
      <c r="E52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21">
        <f>Tabela2[[#This Row],[Ilośc wypożyczonych]]*$Q$5</f>
        <v>690</v>
      </c>
      <c r="G521">
        <f>IF(Tabela2[[#This Row],[Dzień]]=7, Tabela2[[#This Row],[Ilość rowerów]]*$Q$6 + Tabela2[[#This Row],[Czy dokupuje]]*800, Tabela2[[#This Row],[Czy dokupuje]]*800)</f>
        <v>0</v>
      </c>
      <c r="H521">
        <f>SUM($F$2:F521) -SUM($G$2:G521)</f>
        <v>40420</v>
      </c>
      <c r="I521">
        <f>SUM($F$2:F521)</f>
        <v>101790</v>
      </c>
      <c r="J521">
        <f>SUM($G$2:G521)</f>
        <v>61370</v>
      </c>
      <c r="K521">
        <f>IF(MONTH(Tabela2[[#This Row],[Data]]) &lt;&gt; MONTH(A522), 1,0)</f>
        <v>0</v>
      </c>
      <c r="L521" t="str">
        <f>IF(Tabela2[[#This Row],[Czy ostatni dzień]]=1, SUM($F$2:F521) - SUM($G$2:G521) - SUM($L$2:L520), "")</f>
        <v/>
      </c>
      <c r="M521">
        <f>IF(AND(Tabela2[[#This Row],[Czy ostatni dzień]]=1, H520 &gt;= 2400), 3, 0)</f>
        <v>0</v>
      </c>
    </row>
    <row r="522" spans="1:13" x14ac:dyDescent="0.25">
      <c r="A522" s="2">
        <v>45447</v>
      </c>
      <c r="B522" t="s">
        <v>5</v>
      </c>
      <c r="C522">
        <f>WEEKDAY(Tabela2[[#This Row],[Data]],2)</f>
        <v>2</v>
      </c>
      <c r="D522">
        <f t="shared" si="8"/>
        <v>46</v>
      </c>
      <c r="E52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22">
        <f>Tabela2[[#This Row],[Ilośc wypożyczonych]]*$Q$5</f>
        <v>690</v>
      </c>
      <c r="G522">
        <f>IF(Tabela2[[#This Row],[Dzień]]=7, Tabela2[[#This Row],[Ilość rowerów]]*$Q$6 + Tabela2[[#This Row],[Czy dokupuje]]*800, Tabela2[[#This Row],[Czy dokupuje]]*800)</f>
        <v>0</v>
      </c>
      <c r="H522">
        <f>SUM($F$2:F522) -SUM($G$2:G522)</f>
        <v>41110</v>
      </c>
      <c r="I522">
        <f>SUM($F$2:F522)</f>
        <v>102480</v>
      </c>
      <c r="J522">
        <f>SUM($G$2:G522)</f>
        <v>61370</v>
      </c>
      <c r="K522">
        <f>IF(MONTH(Tabela2[[#This Row],[Data]]) &lt;&gt; MONTH(A523), 1,0)</f>
        <v>0</v>
      </c>
      <c r="L522" t="str">
        <f>IF(Tabela2[[#This Row],[Czy ostatni dzień]]=1, SUM($F$2:F522) - SUM($G$2:G522) - SUM($L$2:L521), "")</f>
        <v/>
      </c>
      <c r="M522">
        <f>IF(AND(Tabela2[[#This Row],[Czy ostatni dzień]]=1, H521 &gt;= 2400), 3, 0)</f>
        <v>0</v>
      </c>
    </row>
    <row r="523" spans="1:13" x14ac:dyDescent="0.25">
      <c r="A523" s="2">
        <v>45448</v>
      </c>
      <c r="B523" t="s">
        <v>5</v>
      </c>
      <c r="C523">
        <f>WEEKDAY(Tabela2[[#This Row],[Data]],2)</f>
        <v>3</v>
      </c>
      <c r="D523">
        <f t="shared" si="8"/>
        <v>46</v>
      </c>
      <c r="E52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23">
        <f>Tabela2[[#This Row],[Ilośc wypożyczonych]]*$Q$5</f>
        <v>690</v>
      </c>
      <c r="G523">
        <f>IF(Tabela2[[#This Row],[Dzień]]=7, Tabela2[[#This Row],[Ilość rowerów]]*$Q$6 + Tabela2[[#This Row],[Czy dokupuje]]*800, Tabela2[[#This Row],[Czy dokupuje]]*800)</f>
        <v>0</v>
      </c>
      <c r="H523">
        <f>SUM($F$2:F523) -SUM($G$2:G523)</f>
        <v>41800</v>
      </c>
      <c r="I523">
        <f>SUM($F$2:F523)</f>
        <v>103170</v>
      </c>
      <c r="J523">
        <f>SUM($G$2:G523)</f>
        <v>61370</v>
      </c>
      <c r="K523">
        <f>IF(MONTH(Tabela2[[#This Row],[Data]]) &lt;&gt; MONTH(A524), 1,0)</f>
        <v>0</v>
      </c>
      <c r="L523" t="str">
        <f>IF(Tabela2[[#This Row],[Czy ostatni dzień]]=1, SUM($F$2:F523) - SUM($G$2:G523) - SUM($L$2:L522), "")</f>
        <v/>
      </c>
      <c r="M523">
        <f>IF(AND(Tabela2[[#This Row],[Czy ostatni dzień]]=1, H522 &gt;= 2400), 3, 0)</f>
        <v>0</v>
      </c>
    </row>
    <row r="524" spans="1:13" x14ac:dyDescent="0.25">
      <c r="A524" s="2">
        <v>45449</v>
      </c>
      <c r="B524" t="s">
        <v>5</v>
      </c>
      <c r="C524">
        <f>WEEKDAY(Tabela2[[#This Row],[Data]],2)</f>
        <v>4</v>
      </c>
      <c r="D524">
        <f t="shared" si="8"/>
        <v>46</v>
      </c>
      <c r="E52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24">
        <f>Tabela2[[#This Row],[Ilośc wypożyczonych]]*$Q$5</f>
        <v>690</v>
      </c>
      <c r="G524">
        <f>IF(Tabela2[[#This Row],[Dzień]]=7, Tabela2[[#This Row],[Ilość rowerów]]*$Q$6 + Tabela2[[#This Row],[Czy dokupuje]]*800, Tabela2[[#This Row],[Czy dokupuje]]*800)</f>
        <v>0</v>
      </c>
      <c r="H524">
        <f>SUM($F$2:F524) -SUM($G$2:G524)</f>
        <v>42490</v>
      </c>
      <c r="I524">
        <f>SUM($F$2:F524)</f>
        <v>103860</v>
      </c>
      <c r="J524">
        <f>SUM($G$2:G524)</f>
        <v>61370</v>
      </c>
      <c r="K524">
        <f>IF(MONTH(Tabela2[[#This Row],[Data]]) &lt;&gt; MONTH(A525), 1,0)</f>
        <v>0</v>
      </c>
      <c r="L524" t="str">
        <f>IF(Tabela2[[#This Row],[Czy ostatni dzień]]=1, SUM($F$2:F524) - SUM($G$2:G524) - SUM($L$2:L523), "")</f>
        <v/>
      </c>
      <c r="M524">
        <f>IF(AND(Tabela2[[#This Row],[Czy ostatni dzień]]=1, H523 &gt;= 2400), 3, 0)</f>
        <v>0</v>
      </c>
    </row>
    <row r="525" spans="1:13" x14ac:dyDescent="0.25">
      <c r="A525" s="2">
        <v>45450</v>
      </c>
      <c r="B525" t="s">
        <v>5</v>
      </c>
      <c r="C525">
        <f>WEEKDAY(Tabela2[[#This Row],[Data]],2)</f>
        <v>5</v>
      </c>
      <c r="D525">
        <f t="shared" si="8"/>
        <v>46</v>
      </c>
      <c r="E52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25">
        <f>Tabela2[[#This Row],[Ilośc wypożyczonych]]*$Q$5</f>
        <v>690</v>
      </c>
      <c r="G525">
        <f>IF(Tabela2[[#This Row],[Dzień]]=7, Tabela2[[#This Row],[Ilość rowerów]]*$Q$6 + Tabela2[[#This Row],[Czy dokupuje]]*800, Tabela2[[#This Row],[Czy dokupuje]]*800)</f>
        <v>0</v>
      </c>
      <c r="H525">
        <f>SUM($F$2:F525) -SUM($G$2:G525)</f>
        <v>43180</v>
      </c>
      <c r="I525">
        <f>SUM($F$2:F525)</f>
        <v>104550</v>
      </c>
      <c r="J525">
        <f>SUM($G$2:G525)</f>
        <v>61370</v>
      </c>
      <c r="K525">
        <f>IF(MONTH(Tabela2[[#This Row],[Data]]) &lt;&gt; MONTH(A526), 1,0)</f>
        <v>0</v>
      </c>
      <c r="L525" t="str">
        <f>IF(Tabela2[[#This Row],[Czy ostatni dzień]]=1, SUM($F$2:F525) - SUM($G$2:G525) - SUM($L$2:L524), "")</f>
        <v/>
      </c>
      <c r="M525">
        <f>IF(AND(Tabela2[[#This Row],[Czy ostatni dzień]]=1, H524 &gt;= 2400), 3, 0)</f>
        <v>0</v>
      </c>
    </row>
    <row r="526" spans="1:13" x14ac:dyDescent="0.25">
      <c r="A526" s="2">
        <v>45451</v>
      </c>
      <c r="B526" t="s">
        <v>5</v>
      </c>
      <c r="C526">
        <f>WEEKDAY(Tabela2[[#This Row],[Data]],2)</f>
        <v>6</v>
      </c>
      <c r="D526">
        <f t="shared" si="8"/>
        <v>46</v>
      </c>
      <c r="E52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26">
        <f>Tabela2[[#This Row],[Ilośc wypożyczonych]]*$Q$5</f>
        <v>0</v>
      </c>
      <c r="G526">
        <f>IF(Tabela2[[#This Row],[Dzień]]=7, Tabela2[[#This Row],[Ilość rowerów]]*$Q$6 + Tabela2[[#This Row],[Czy dokupuje]]*800, Tabela2[[#This Row],[Czy dokupuje]]*800)</f>
        <v>0</v>
      </c>
      <c r="H526">
        <f>SUM($F$2:F526) -SUM($G$2:G526)</f>
        <v>43180</v>
      </c>
      <c r="I526">
        <f>SUM($F$2:F526)</f>
        <v>104550</v>
      </c>
      <c r="J526">
        <f>SUM($G$2:G526)</f>
        <v>61370</v>
      </c>
      <c r="K526">
        <f>IF(MONTH(Tabela2[[#This Row],[Data]]) &lt;&gt; MONTH(A527), 1,0)</f>
        <v>0</v>
      </c>
      <c r="L526" t="str">
        <f>IF(Tabela2[[#This Row],[Czy ostatni dzień]]=1, SUM($F$2:F526) - SUM($G$2:G526) - SUM($L$2:L525), "")</f>
        <v/>
      </c>
      <c r="M526">
        <f>IF(AND(Tabela2[[#This Row],[Czy ostatni dzień]]=1, H525 &gt;= 2400), 3, 0)</f>
        <v>0</v>
      </c>
    </row>
    <row r="527" spans="1:13" x14ac:dyDescent="0.25">
      <c r="A527" s="2">
        <v>45452</v>
      </c>
      <c r="B527" t="s">
        <v>5</v>
      </c>
      <c r="C527">
        <f>WEEKDAY(Tabela2[[#This Row],[Data]],2)</f>
        <v>7</v>
      </c>
      <c r="D527">
        <f t="shared" si="8"/>
        <v>46</v>
      </c>
      <c r="E52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27">
        <f>Tabela2[[#This Row],[Ilośc wypożyczonych]]*$Q$5</f>
        <v>0</v>
      </c>
      <c r="G527">
        <f>IF(Tabela2[[#This Row],[Dzień]]=7, Tabela2[[#This Row],[Ilość rowerów]]*$Q$6 + Tabela2[[#This Row],[Czy dokupuje]]*800, Tabela2[[#This Row],[Czy dokupuje]]*800)</f>
        <v>690</v>
      </c>
      <c r="H527">
        <f>SUM($F$2:F527) -SUM($G$2:G527)</f>
        <v>42490</v>
      </c>
      <c r="I527">
        <f>SUM($F$2:F527)</f>
        <v>104550</v>
      </c>
      <c r="J527">
        <f>SUM($G$2:G527)</f>
        <v>62060</v>
      </c>
      <c r="K527">
        <f>IF(MONTH(Tabela2[[#This Row],[Data]]) &lt;&gt; MONTH(A528), 1,0)</f>
        <v>0</v>
      </c>
      <c r="L527" t="str">
        <f>IF(Tabela2[[#This Row],[Czy ostatni dzień]]=1, SUM($F$2:F527) - SUM($G$2:G527) - SUM($L$2:L526), "")</f>
        <v/>
      </c>
      <c r="M527">
        <f>IF(AND(Tabela2[[#This Row],[Czy ostatni dzień]]=1, H526 &gt;= 2400), 3, 0)</f>
        <v>0</v>
      </c>
    </row>
    <row r="528" spans="1:13" x14ac:dyDescent="0.25">
      <c r="A528" s="2">
        <v>45453</v>
      </c>
      <c r="B528" t="s">
        <v>5</v>
      </c>
      <c r="C528">
        <f>WEEKDAY(Tabela2[[#This Row],[Data]],2)</f>
        <v>1</v>
      </c>
      <c r="D528">
        <f t="shared" si="8"/>
        <v>46</v>
      </c>
      <c r="E52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28">
        <f>Tabela2[[#This Row],[Ilośc wypożyczonych]]*$Q$5</f>
        <v>690</v>
      </c>
      <c r="G528">
        <f>IF(Tabela2[[#This Row],[Dzień]]=7, Tabela2[[#This Row],[Ilość rowerów]]*$Q$6 + Tabela2[[#This Row],[Czy dokupuje]]*800, Tabela2[[#This Row],[Czy dokupuje]]*800)</f>
        <v>0</v>
      </c>
      <c r="H528">
        <f>SUM($F$2:F528) -SUM($G$2:G528)</f>
        <v>43180</v>
      </c>
      <c r="I528">
        <f>SUM($F$2:F528)</f>
        <v>105240</v>
      </c>
      <c r="J528">
        <f>SUM($G$2:G528)</f>
        <v>62060</v>
      </c>
      <c r="K528">
        <f>IF(MONTH(Tabela2[[#This Row],[Data]]) &lt;&gt; MONTH(A529), 1,0)</f>
        <v>0</v>
      </c>
      <c r="L528" t="str">
        <f>IF(Tabela2[[#This Row],[Czy ostatni dzień]]=1, SUM($F$2:F528) - SUM($G$2:G528) - SUM($L$2:L527), "")</f>
        <v/>
      </c>
      <c r="M528">
        <f>IF(AND(Tabela2[[#This Row],[Czy ostatni dzień]]=1, H527 &gt;= 2400), 3, 0)</f>
        <v>0</v>
      </c>
    </row>
    <row r="529" spans="1:13" x14ac:dyDescent="0.25">
      <c r="A529" s="2">
        <v>45454</v>
      </c>
      <c r="B529" t="s">
        <v>5</v>
      </c>
      <c r="C529">
        <f>WEEKDAY(Tabela2[[#This Row],[Data]],2)</f>
        <v>2</v>
      </c>
      <c r="D529">
        <f t="shared" si="8"/>
        <v>46</v>
      </c>
      <c r="E52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29">
        <f>Tabela2[[#This Row],[Ilośc wypożyczonych]]*$Q$5</f>
        <v>690</v>
      </c>
      <c r="G529">
        <f>IF(Tabela2[[#This Row],[Dzień]]=7, Tabela2[[#This Row],[Ilość rowerów]]*$Q$6 + Tabela2[[#This Row],[Czy dokupuje]]*800, Tabela2[[#This Row],[Czy dokupuje]]*800)</f>
        <v>0</v>
      </c>
      <c r="H529">
        <f>SUM($F$2:F529) -SUM($G$2:G529)</f>
        <v>43870</v>
      </c>
      <c r="I529">
        <f>SUM($F$2:F529)</f>
        <v>105930</v>
      </c>
      <c r="J529">
        <f>SUM($G$2:G529)</f>
        <v>62060</v>
      </c>
      <c r="K529">
        <f>IF(MONTH(Tabela2[[#This Row],[Data]]) &lt;&gt; MONTH(A530), 1,0)</f>
        <v>0</v>
      </c>
      <c r="L529" t="str">
        <f>IF(Tabela2[[#This Row],[Czy ostatni dzień]]=1, SUM($F$2:F529) - SUM($G$2:G529) - SUM($L$2:L528), "")</f>
        <v/>
      </c>
      <c r="M529">
        <f>IF(AND(Tabela2[[#This Row],[Czy ostatni dzień]]=1, H528 &gt;= 2400), 3, 0)</f>
        <v>0</v>
      </c>
    </row>
    <row r="530" spans="1:13" x14ac:dyDescent="0.25">
      <c r="A530" s="2">
        <v>45455</v>
      </c>
      <c r="B530" t="s">
        <v>5</v>
      </c>
      <c r="C530">
        <f>WEEKDAY(Tabela2[[#This Row],[Data]],2)</f>
        <v>3</v>
      </c>
      <c r="D530">
        <f t="shared" si="8"/>
        <v>46</v>
      </c>
      <c r="E53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30">
        <f>Tabela2[[#This Row],[Ilośc wypożyczonych]]*$Q$5</f>
        <v>690</v>
      </c>
      <c r="G530">
        <f>IF(Tabela2[[#This Row],[Dzień]]=7, Tabela2[[#This Row],[Ilość rowerów]]*$Q$6 + Tabela2[[#This Row],[Czy dokupuje]]*800, Tabela2[[#This Row],[Czy dokupuje]]*800)</f>
        <v>0</v>
      </c>
      <c r="H530">
        <f>SUM($F$2:F530) -SUM($G$2:G530)</f>
        <v>44560</v>
      </c>
      <c r="I530">
        <f>SUM($F$2:F530)</f>
        <v>106620</v>
      </c>
      <c r="J530">
        <f>SUM($G$2:G530)</f>
        <v>62060</v>
      </c>
      <c r="K530">
        <f>IF(MONTH(Tabela2[[#This Row],[Data]]) &lt;&gt; MONTH(A531), 1,0)</f>
        <v>0</v>
      </c>
      <c r="L530" t="str">
        <f>IF(Tabela2[[#This Row],[Czy ostatni dzień]]=1, SUM($F$2:F530) - SUM($G$2:G530) - SUM($L$2:L529), "")</f>
        <v/>
      </c>
      <c r="M530">
        <f>IF(AND(Tabela2[[#This Row],[Czy ostatni dzień]]=1, H529 &gt;= 2400), 3, 0)</f>
        <v>0</v>
      </c>
    </row>
    <row r="531" spans="1:13" x14ac:dyDescent="0.25">
      <c r="A531" s="2">
        <v>45456</v>
      </c>
      <c r="B531" t="s">
        <v>5</v>
      </c>
      <c r="C531">
        <f>WEEKDAY(Tabela2[[#This Row],[Data]],2)</f>
        <v>4</v>
      </c>
      <c r="D531">
        <f t="shared" si="8"/>
        <v>46</v>
      </c>
      <c r="E53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31">
        <f>Tabela2[[#This Row],[Ilośc wypożyczonych]]*$Q$5</f>
        <v>690</v>
      </c>
      <c r="G531">
        <f>IF(Tabela2[[#This Row],[Dzień]]=7, Tabela2[[#This Row],[Ilość rowerów]]*$Q$6 + Tabela2[[#This Row],[Czy dokupuje]]*800, Tabela2[[#This Row],[Czy dokupuje]]*800)</f>
        <v>0</v>
      </c>
      <c r="H531">
        <f>SUM($F$2:F531) -SUM($G$2:G531)</f>
        <v>45250</v>
      </c>
      <c r="I531">
        <f>SUM($F$2:F531)</f>
        <v>107310</v>
      </c>
      <c r="J531">
        <f>SUM($G$2:G531)</f>
        <v>62060</v>
      </c>
      <c r="K531">
        <f>IF(MONTH(Tabela2[[#This Row],[Data]]) &lt;&gt; MONTH(A532), 1,0)</f>
        <v>0</v>
      </c>
      <c r="L531" t="str">
        <f>IF(Tabela2[[#This Row],[Czy ostatni dzień]]=1, SUM($F$2:F531) - SUM($G$2:G531) - SUM($L$2:L530), "")</f>
        <v/>
      </c>
      <c r="M531">
        <f>IF(AND(Tabela2[[#This Row],[Czy ostatni dzień]]=1, H530 &gt;= 2400), 3, 0)</f>
        <v>0</v>
      </c>
    </row>
    <row r="532" spans="1:13" x14ac:dyDescent="0.25">
      <c r="A532" s="2">
        <v>45457</v>
      </c>
      <c r="B532" t="s">
        <v>5</v>
      </c>
      <c r="C532">
        <f>WEEKDAY(Tabela2[[#This Row],[Data]],2)</f>
        <v>5</v>
      </c>
      <c r="D532">
        <f t="shared" si="8"/>
        <v>46</v>
      </c>
      <c r="E53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32">
        <f>Tabela2[[#This Row],[Ilośc wypożyczonych]]*$Q$5</f>
        <v>690</v>
      </c>
      <c r="G532">
        <f>IF(Tabela2[[#This Row],[Dzień]]=7, Tabela2[[#This Row],[Ilość rowerów]]*$Q$6 + Tabela2[[#This Row],[Czy dokupuje]]*800, Tabela2[[#This Row],[Czy dokupuje]]*800)</f>
        <v>0</v>
      </c>
      <c r="H532">
        <f>SUM($F$2:F532) -SUM($G$2:G532)</f>
        <v>45940</v>
      </c>
      <c r="I532">
        <f>SUM($F$2:F532)</f>
        <v>108000</v>
      </c>
      <c r="J532">
        <f>SUM($G$2:G532)</f>
        <v>62060</v>
      </c>
      <c r="K532">
        <f>IF(MONTH(Tabela2[[#This Row],[Data]]) &lt;&gt; MONTH(A533), 1,0)</f>
        <v>0</v>
      </c>
      <c r="L532" t="str">
        <f>IF(Tabela2[[#This Row],[Czy ostatni dzień]]=1, SUM($F$2:F532) - SUM($G$2:G532) - SUM($L$2:L531), "")</f>
        <v/>
      </c>
      <c r="M532">
        <f>IF(AND(Tabela2[[#This Row],[Czy ostatni dzień]]=1, H531 &gt;= 2400), 3, 0)</f>
        <v>0</v>
      </c>
    </row>
    <row r="533" spans="1:13" x14ac:dyDescent="0.25">
      <c r="A533" s="2">
        <v>45458</v>
      </c>
      <c r="B533" t="s">
        <v>5</v>
      </c>
      <c r="C533">
        <f>WEEKDAY(Tabela2[[#This Row],[Data]],2)</f>
        <v>6</v>
      </c>
      <c r="D533">
        <f t="shared" si="8"/>
        <v>46</v>
      </c>
      <c r="E53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33">
        <f>Tabela2[[#This Row],[Ilośc wypożyczonych]]*$Q$5</f>
        <v>0</v>
      </c>
      <c r="G533">
        <f>IF(Tabela2[[#This Row],[Dzień]]=7, Tabela2[[#This Row],[Ilość rowerów]]*$Q$6 + Tabela2[[#This Row],[Czy dokupuje]]*800, Tabela2[[#This Row],[Czy dokupuje]]*800)</f>
        <v>0</v>
      </c>
      <c r="H533">
        <f>SUM($F$2:F533) -SUM($G$2:G533)</f>
        <v>45940</v>
      </c>
      <c r="I533">
        <f>SUM($F$2:F533)</f>
        <v>108000</v>
      </c>
      <c r="J533">
        <f>SUM($G$2:G533)</f>
        <v>62060</v>
      </c>
      <c r="K533">
        <f>IF(MONTH(Tabela2[[#This Row],[Data]]) &lt;&gt; MONTH(A534), 1,0)</f>
        <v>0</v>
      </c>
      <c r="L533" t="str">
        <f>IF(Tabela2[[#This Row],[Czy ostatni dzień]]=1, SUM($F$2:F533) - SUM($G$2:G533) - SUM($L$2:L532), "")</f>
        <v/>
      </c>
      <c r="M533">
        <f>IF(AND(Tabela2[[#This Row],[Czy ostatni dzień]]=1, H532 &gt;= 2400), 3, 0)</f>
        <v>0</v>
      </c>
    </row>
    <row r="534" spans="1:13" x14ac:dyDescent="0.25">
      <c r="A534" s="2">
        <v>45459</v>
      </c>
      <c r="B534" t="s">
        <v>5</v>
      </c>
      <c r="C534">
        <f>WEEKDAY(Tabela2[[#This Row],[Data]],2)</f>
        <v>7</v>
      </c>
      <c r="D534">
        <f t="shared" si="8"/>
        <v>46</v>
      </c>
      <c r="E53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34">
        <f>Tabela2[[#This Row],[Ilośc wypożyczonych]]*$Q$5</f>
        <v>0</v>
      </c>
      <c r="G534">
        <f>IF(Tabela2[[#This Row],[Dzień]]=7, Tabela2[[#This Row],[Ilość rowerów]]*$Q$6 + Tabela2[[#This Row],[Czy dokupuje]]*800, Tabela2[[#This Row],[Czy dokupuje]]*800)</f>
        <v>690</v>
      </c>
      <c r="H534">
        <f>SUM($F$2:F534) -SUM($G$2:G534)</f>
        <v>45250</v>
      </c>
      <c r="I534">
        <f>SUM($F$2:F534)</f>
        <v>108000</v>
      </c>
      <c r="J534">
        <f>SUM($G$2:G534)</f>
        <v>62750</v>
      </c>
      <c r="K534">
        <f>IF(MONTH(Tabela2[[#This Row],[Data]]) &lt;&gt; MONTH(A535), 1,0)</f>
        <v>0</v>
      </c>
      <c r="L534" t="str">
        <f>IF(Tabela2[[#This Row],[Czy ostatni dzień]]=1, SUM($F$2:F534) - SUM($G$2:G534) - SUM($L$2:L533), "")</f>
        <v/>
      </c>
      <c r="M534">
        <f>IF(AND(Tabela2[[#This Row],[Czy ostatni dzień]]=1, H533 &gt;= 2400), 3, 0)</f>
        <v>0</v>
      </c>
    </row>
    <row r="535" spans="1:13" x14ac:dyDescent="0.25">
      <c r="A535" s="2">
        <v>45460</v>
      </c>
      <c r="B535" t="s">
        <v>5</v>
      </c>
      <c r="C535">
        <f>WEEKDAY(Tabela2[[#This Row],[Data]],2)</f>
        <v>1</v>
      </c>
      <c r="D535">
        <f t="shared" si="8"/>
        <v>46</v>
      </c>
      <c r="E53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35">
        <f>Tabela2[[#This Row],[Ilośc wypożyczonych]]*$Q$5</f>
        <v>690</v>
      </c>
      <c r="G535">
        <f>IF(Tabela2[[#This Row],[Dzień]]=7, Tabela2[[#This Row],[Ilość rowerów]]*$Q$6 + Tabela2[[#This Row],[Czy dokupuje]]*800, Tabela2[[#This Row],[Czy dokupuje]]*800)</f>
        <v>0</v>
      </c>
      <c r="H535">
        <f>SUM($F$2:F535) -SUM($G$2:G535)</f>
        <v>45940</v>
      </c>
      <c r="I535">
        <f>SUM($F$2:F535)</f>
        <v>108690</v>
      </c>
      <c r="J535">
        <f>SUM($G$2:G535)</f>
        <v>62750</v>
      </c>
      <c r="K535">
        <f>IF(MONTH(Tabela2[[#This Row],[Data]]) &lt;&gt; MONTH(A536), 1,0)</f>
        <v>0</v>
      </c>
      <c r="L535" t="str">
        <f>IF(Tabela2[[#This Row],[Czy ostatni dzień]]=1, SUM($F$2:F535) - SUM($G$2:G535) - SUM($L$2:L534), "")</f>
        <v/>
      </c>
      <c r="M535">
        <f>IF(AND(Tabela2[[#This Row],[Czy ostatni dzień]]=1, H534 &gt;= 2400), 3, 0)</f>
        <v>0</v>
      </c>
    </row>
    <row r="536" spans="1:13" x14ac:dyDescent="0.25">
      <c r="A536" s="2">
        <v>45461</v>
      </c>
      <c r="B536" t="s">
        <v>5</v>
      </c>
      <c r="C536">
        <f>WEEKDAY(Tabela2[[#This Row],[Data]],2)</f>
        <v>2</v>
      </c>
      <c r="D536">
        <f t="shared" si="8"/>
        <v>46</v>
      </c>
      <c r="E53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36">
        <f>Tabela2[[#This Row],[Ilośc wypożyczonych]]*$Q$5</f>
        <v>690</v>
      </c>
      <c r="G536">
        <f>IF(Tabela2[[#This Row],[Dzień]]=7, Tabela2[[#This Row],[Ilość rowerów]]*$Q$6 + Tabela2[[#This Row],[Czy dokupuje]]*800, Tabela2[[#This Row],[Czy dokupuje]]*800)</f>
        <v>0</v>
      </c>
      <c r="H536">
        <f>SUM($F$2:F536) -SUM($G$2:G536)</f>
        <v>46630</v>
      </c>
      <c r="I536">
        <f>SUM($F$2:F536)</f>
        <v>109380</v>
      </c>
      <c r="J536">
        <f>SUM($G$2:G536)</f>
        <v>62750</v>
      </c>
      <c r="K536">
        <f>IF(MONTH(Tabela2[[#This Row],[Data]]) &lt;&gt; MONTH(A537), 1,0)</f>
        <v>0</v>
      </c>
      <c r="L536" t="str">
        <f>IF(Tabela2[[#This Row],[Czy ostatni dzień]]=1, SUM($F$2:F536) - SUM($G$2:G536) - SUM($L$2:L535), "")</f>
        <v/>
      </c>
      <c r="M536">
        <f>IF(AND(Tabela2[[#This Row],[Czy ostatni dzień]]=1, H535 &gt;= 2400), 3, 0)</f>
        <v>0</v>
      </c>
    </row>
    <row r="537" spans="1:13" x14ac:dyDescent="0.25">
      <c r="A537" s="2">
        <v>45462</v>
      </c>
      <c r="B537" t="s">
        <v>5</v>
      </c>
      <c r="C537">
        <f>WEEKDAY(Tabela2[[#This Row],[Data]],2)</f>
        <v>3</v>
      </c>
      <c r="D537">
        <f t="shared" si="8"/>
        <v>46</v>
      </c>
      <c r="E53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37">
        <f>Tabela2[[#This Row],[Ilośc wypożyczonych]]*$Q$5</f>
        <v>690</v>
      </c>
      <c r="G537">
        <f>IF(Tabela2[[#This Row],[Dzień]]=7, Tabela2[[#This Row],[Ilość rowerów]]*$Q$6 + Tabela2[[#This Row],[Czy dokupuje]]*800, Tabela2[[#This Row],[Czy dokupuje]]*800)</f>
        <v>0</v>
      </c>
      <c r="H537">
        <f>SUM($F$2:F537) -SUM($G$2:G537)</f>
        <v>47320</v>
      </c>
      <c r="I537">
        <f>SUM($F$2:F537)</f>
        <v>110070</v>
      </c>
      <c r="J537">
        <f>SUM($G$2:G537)</f>
        <v>62750</v>
      </c>
      <c r="K537">
        <f>IF(MONTH(Tabela2[[#This Row],[Data]]) &lt;&gt; MONTH(A538), 1,0)</f>
        <v>0</v>
      </c>
      <c r="L537" t="str">
        <f>IF(Tabela2[[#This Row],[Czy ostatni dzień]]=1, SUM($F$2:F537) - SUM($G$2:G537) - SUM($L$2:L536), "")</f>
        <v/>
      </c>
      <c r="M537">
        <f>IF(AND(Tabela2[[#This Row],[Czy ostatni dzień]]=1, H536 &gt;= 2400), 3, 0)</f>
        <v>0</v>
      </c>
    </row>
    <row r="538" spans="1:13" x14ac:dyDescent="0.25">
      <c r="A538" s="2">
        <v>45463</v>
      </c>
      <c r="B538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wiosna</v>
      </c>
      <c r="C538">
        <f>WEEKDAY(Tabela2[[#This Row],[Data]],2)</f>
        <v>4</v>
      </c>
      <c r="D538">
        <f t="shared" si="8"/>
        <v>46</v>
      </c>
      <c r="E53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538">
        <f>Tabela2[[#This Row],[Ilośc wypożyczonych]]*$Q$5</f>
        <v>690</v>
      </c>
      <c r="G538">
        <f>IF(Tabela2[[#This Row],[Dzień]]=7, Tabela2[[#This Row],[Ilość rowerów]]*$Q$6 + Tabela2[[#This Row],[Czy dokupuje]]*800, Tabela2[[#This Row],[Czy dokupuje]]*800)</f>
        <v>0</v>
      </c>
      <c r="H538">
        <f>SUM($F$2:F538) -SUM($G$2:G538)</f>
        <v>48010</v>
      </c>
      <c r="I538">
        <f>SUM($F$2:F538)</f>
        <v>110760</v>
      </c>
      <c r="J538">
        <f>SUM($G$2:G538)</f>
        <v>62750</v>
      </c>
      <c r="K538">
        <f>IF(MONTH(Tabela2[[#This Row],[Data]]) &lt;&gt; MONTH(A539), 1,0)</f>
        <v>0</v>
      </c>
      <c r="L538" t="str">
        <f>IF(Tabela2[[#This Row],[Czy ostatni dzień]]=1, SUM($F$2:F538) - SUM($G$2:G538) - SUM($L$2:L537), "")</f>
        <v/>
      </c>
      <c r="M538">
        <f>IF(AND(Tabela2[[#This Row],[Czy ostatni dzień]]=1, H537 &gt;= 2400), 3, 0)</f>
        <v>0</v>
      </c>
    </row>
    <row r="539" spans="1:13" x14ac:dyDescent="0.25">
      <c r="A539" s="2">
        <v>45464</v>
      </c>
      <c r="B539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lato</v>
      </c>
      <c r="C539">
        <f>WEEKDAY(Tabela2[[#This Row],[Data]],2)</f>
        <v>5</v>
      </c>
      <c r="D539">
        <f t="shared" si="8"/>
        <v>46</v>
      </c>
      <c r="E53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41</v>
      </c>
      <c r="F539">
        <f>Tabela2[[#This Row],[Ilośc wypożyczonych]]*$Q$5</f>
        <v>1230</v>
      </c>
      <c r="G539">
        <f>IF(Tabela2[[#This Row],[Dzień]]=7, Tabela2[[#This Row],[Ilość rowerów]]*$Q$6 + Tabela2[[#This Row],[Czy dokupuje]]*800, Tabela2[[#This Row],[Czy dokupuje]]*800)</f>
        <v>0</v>
      </c>
      <c r="H539">
        <f>SUM($F$2:F539) -SUM($G$2:G539)</f>
        <v>49240</v>
      </c>
      <c r="I539">
        <f>SUM($F$2:F539)</f>
        <v>111990</v>
      </c>
      <c r="J539">
        <f>SUM($G$2:G539)</f>
        <v>62750</v>
      </c>
      <c r="K539">
        <f>IF(MONTH(Tabela2[[#This Row],[Data]]) &lt;&gt; MONTH(A540), 1,0)</f>
        <v>0</v>
      </c>
      <c r="L539" t="str">
        <f>IF(Tabela2[[#This Row],[Czy ostatni dzień]]=1, SUM($F$2:F539) - SUM($G$2:G539) - SUM($L$2:L538), "")</f>
        <v/>
      </c>
      <c r="M539">
        <f>IF(AND(Tabela2[[#This Row],[Czy ostatni dzień]]=1, H538 &gt;= 2400), 3, 0)</f>
        <v>0</v>
      </c>
    </row>
    <row r="540" spans="1:13" x14ac:dyDescent="0.25">
      <c r="A540" s="2">
        <v>45465</v>
      </c>
      <c r="B540" t="s">
        <v>6</v>
      </c>
      <c r="C540">
        <f>WEEKDAY(Tabela2[[#This Row],[Data]],2)</f>
        <v>6</v>
      </c>
      <c r="D540">
        <f t="shared" si="8"/>
        <v>46</v>
      </c>
      <c r="E54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40">
        <f>Tabela2[[#This Row],[Ilośc wypożyczonych]]*$Q$5</f>
        <v>0</v>
      </c>
      <c r="G540">
        <f>IF(Tabela2[[#This Row],[Dzień]]=7, Tabela2[[#This Row],[Ilość rowerów]]*$Q$6 + Tabela2[[#This Row],[Czy dokupuje]]*800, Tabela2[[#This Row],[Czy dokupuje]]*800)</f>
        <v>0</v>
      </c>
      <c r="H540">
        <f>SUM($F$2:F540) -SUM($G$2:G540)</f>
        <v>49240</v>
      </c>
      <c r="I540">
        <f>SUM($F$2:F540)</f>
        <v>111990</v>
      </c>
      <c r="J540">
        <f>SUM($G$2:G540)</f>
        <v>62750</v>
      </c>
      <c r="K540">
        <f>IF(MONTH(Tabela2[[#This Row],[Data]]) &lt;&gt; MONTH(A541), 1,0)</f>
        <v>0</v>
      </c>
      <c r="L540" t="str">
        <f>IF(Tabela2[[#This Row],[Czy ostatni dzień]]=1, SUM($F$2:F540) - SUM($G$2:G540) - SUM($L$2:L539), "")</f>
        <v/>
      </c>
      <c r="M540">
        <f>IF(AND(Tabela2[[#This Row],[Czy ostatni dzień]]=1, H539 &gt;= 2400), 3, 0)</f>
        <v>0</v>
      </c>
    </row>
    <row r="541" spans="1:13" x14ac:dyDescent="0.25">
      <c r="A541" s="2">
        <v>45466</v>
      </c>
      <c r="B541" t="s">
        <v>6</v>
      </c>
      <c r="C541">
        <f>WEEKDAY(Tabela2[[#This Row],[Data]],2)</f>
        <v>7</v>
      </c>
      <c r="D541">
        <f t="shared" si="8"/>
        <v>46</v>
      </c>
      <c r="E54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41">
        <f>Tabela2[[#This Row],[Ilośc wypożyczonych]]*$Q$5</f>
        <v>0</v>
      </c>
      <c r="G541">
        <f>IF(Tabela2[[#This Row],[Dzień]]=7, Tabela2[[#This Row],[Ilość rowerów]]*$Q$6 + Tabela2[[#This Row],[Czy dokupuje]]*800, Tabela2[[#This Row],[Czy dokupuje]]*800)</f>
        <v>690</v>
      </c>
      <c r="H541">
        <f>SUM($F$2:F541) -SUM($G$2:G541)</f>
        <v>48550</v>
      </c>
      <c r="I541">
        <f>SUM($F$2:F541)</f>
        <v>111990</v>
      </c>
      <c r="J541">
        <f>SUM($G$2:G541)</f>
        <v>63440</v>
      </c>
      <c r="K541">
        <f>IF(MONTH(Tabela2[[#This Row],[Data]]) &lt;&gt; MONTH(A542), 1,0)</f>
        <v>0</v>
      </c>
      <c r="L541" t="str">
        <f>IF(Tabela2[[#This Row],[Czy ostatni dzień]]=1, SUM($F$2:F541) - SUM($G$2:G541) - SUM($L$2:L540), "")</f>
        <v/>
      </c>
      <c r="M541">
        <f>IF(AND(Tabela2[[#This Row],[Czy ostatni dzień]]=1, H540 &gt;= 2400), 3, 0)</f>
        <v>0</v>
      </c>
    </row>
    <row r="542" spans="1:13" x14ac:dyDescent="0.25">
      <c r="A542" s="2">
        <v>45467</v>
      </c>
      <c r="B542" t="s">
        <v>6</v>
      </c>
      <c r="C542">
        <f>WEEKDAY(Tabela2[[#This Row],[Data]],2)</f>
        <v>1</v>
      </c>
      <c r="D542">
        <f t="shared" si="8"/>
        <v>46</v>
      </c>
      <c r="E54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41</v>
      </c>
      <c r="F542">
        <f>Tabela2[[#This Row],[Ilośc wypożyczonych]]*$Q$5</f>
        <v>1230</v>
      </c>
      <c r="G542">
        <f>IF(Tabela2[[#This Row],[Dzień]]=7, Tabela2[[#This Row],[Ilość rowerów]]*$Q$6 + Tabela2[[#This Row],[Czy dokupuje]]*800, Tabela2[[#This Row],[Czy dokupuje]]*800)</f>
        <v>0</v>
      </c>
      <c r="H542">
        <f>SUM($F$2:F542) -SUM($G$2:G542)</f>
        <v>49780</v>
      </c>
      <c r="I542">
        <f>SUM($F$2:F542)</f>
        <v>113220</v>
      </c>
      <c r="J542">
        <f>SUM($G$2:G542)</f>
        <v>63440</v>
      </c>
      <c r="K542">
        <f>IF(MONTH(Tabela2[[#This Row],[Data]]) &lt;&gt; MONTH(A543), 1,0)</f>
        <v>0</v>
      </c>
      <c r="L542" t="str">
        <f>IF(Tabela2[[#This Row],[Czy ostatni dzień]]=1, SUM($F$2:F542) - SUM($G$2:G542) - SUM($L$2:L541), "")</f>
        <v/>
      </c>
      <c r="M542">
        <f>IF(AND(Tabela2[[#This Row],[Czy ostatni dzień]]=1, H541 &gt;= 2400), 3, 0)</f>
        <v>0</v>
      </c>
    </row>
    <row r="543" spans="1:13" x14ac:dyDescent="0.25">
      <c r="A543" s="2">
        <v>45468</v>
      </c>
      <c r="B543" t="s">
        <v>6</v>
      </c>
      <c r="C543">
        <f>WEEKDAY(Tabela2[[#This Row],[Data]],2)</f>
        <v>2</v>
      </c>
      <c r="D543">
        <f t="shared" si="8"/>
        <v>46</v>
      </c>
      <c r="E54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41</v>
      </c>
      <c r="F543">
        <f>Tabela2[[#This Row],[Ilośc wypożyczonych]]*$Q$5</f>
        <v>1230</v>
      </c>
      <c r="G543">
        <f>IF(Tabela2[[#This Row],[Dzień]]=7, Tabela2[[#This Row],[Ilość rowerów]]*$Q$6 + Tabela2[[#This Row],[Czy dokupuje]]*800, Tabela2[[#This Row],[Czy dokupuje]]*800)</f>
        <v>0</v>
      </c>
      <c r="H543">
        <f>SUM($F$2:F543) -SUM($G$2:G543)</f>
        <v>51010</v>
      </c>
      <c r="I543">
        <f>SUM($F$2:F543)</f>
        <v>114450</v>
      </c>
      <c r="J543">
        <f>SUM($G$2:G543)</f>
        <v>63440</v>
      </c>
      <c r="K543">
        <f>IF(MONTH(Tabela2[[#This Row],[Data]]) &lt;&gt; MONTH(A544), 1,0)</f>
        <v>0</v>
      </c>
      <c r="L543" t="str">
        <f>IF(Tabela2[[#This Row],[Czy ostatni dzień]]=1, SUM($F$2:F543) - SUM($G$2:G543) - SUM($L$2:L542), "")</f>
        <v/>
      </c>
      <c r="M543">
        <f>IF(AND(Tabela2[[#This Row],[Czy ostatni dzień]]=1, H542 &gt;= 2400), 3, 0)</f>
        <v>0</v>
      </c>
    </row>
    <row r="544" spans="1:13" x14ac:dyDescent="0.25">
      <c r="A544" s="2">
        <v>45469</v>
      </c>
      <c r="B544" t="s">
        <v>6</v>
      </c>
      <c r="C544">
        <f>WEEKDAY(Tabela2[[#This Row],[Data]],2)</f>
        <v>3</v>
      </c>
      <c r="D544">
        <f t="shared" si="8"/>
        <v>46</v>
      </c>
      <c r="E54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41</v>
      </c>
      <c r="F544">
        <f>Tabela2[[#This Row],[Ilośc wypożyczonych]]*$Q$5</f>
        <v>1230</v>
      </c>
      <c r="G544">
        <f>IF(Tabela2[[#This Row],[Dzień]]=7, Tabela2[[#This Row],[Ilość rowerów]]*$Q$6 + Tabela2[[#This Row],[Czy dokupuje]]*800, Tabela2[[#This Row],[Czy dokupuje]]*800)</f>
        <v>0</v>
      </c>
      <c r="H544">
        <f>SUM($F$2:F544) -SUM($G$2:G544)</f>
        <v>52240</v>
      </c>
      <c r="I544">
        <f>SUM($F$2:F544)</f>
        <v>115680</v>
      </c>
      <c r="J544">
        <f>SUM($G$2:G544)</f>
        <v>63440</v>
      </c>
      <c r="K544">
        <f>IF(MONTH(Tabela2[[#This Row],[Data]]) &lt;&gt; MONTH(A545), 1,0)</f>
        <v>0</v>
      </c>
      <c r="L544" t="str">
        <f>IF(Tabela2[[#This Row],[Czy ostatni dzień]]=1, SUM($F$2:F544) - SUM($G$2:G544) - SUM($L$2:L543), "")</f>
        <v/>
      </c>
      <c r="M544">
        <f>IF(AND(Tabela2[[#This Row],[Czy ostatni dzień]]=1, H543 &gt;= 2400), 3, 0)</f>
        <v>0</v>
      </c>
    </row>
    <row r="545" spans="1:13" x14ac:dyDescent="0.25">
      <c r="A545" s="2">
        <v>45470</v>
      </c>
      <c r="B545" t="s">
        <v>6</v>
      </c>
      <c r="C545">
        <f>WEEKDAY(Tabela2[[#This Row],[Data]],2)</f>
        <v>4</v>
      </c>
      <c r="D545">
        <f t="shared" si="8"/>
        <v>46</v>
      </c>
      <c r="E54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41</v>
      </c>
      <c r="F545">
        <f>Tabela2[[#This Row],[Ilośc wypożyczonych]]*$Q$5</f>
        <v>1230</v>
      </c>
      <c r="G545">
        <f>IF(Tabela2[[#This Row],[Dzień]]=7, Tabela2[[#This Row],[Ilość rowerów]]*$Q$6 + Tabela2[[#This Row],[Czy dokupuje]]*800, Tabela2[[#This Row],[Czy dokupuje]]*800)</f>
        <v>0</v>
      </c>
      <c r="H545">
        <f>SUM($F$2:F545) -SUM($G$2:G545)</f>
        <v>53470</v>
      </c>
      <c r="I545">
        <f>SUM($F$2:F545)</f>
        <v>116910</v>
      </c>
      <c r="J545">
        <f>SUM($G$2:G545)</f>
        <v>63440</v>
      </c>
      <c r="K545">
        <f>IF(MONTH(Tabela2[[#This Row],[Data]]) &lt;&gt; MONTH(A546), 1,0)</f>
        <v>0</v>
      </c>
      <c r="L545" t="str">
        <f>IF(Tabela2[[#This Row],[Czy ostatni dzień]]=1, SUM($F$2:F545) - SUM($G$2:G545) - SUM($L$2:L544), "")</f>
        <v/>
      </c>
      <c r="M545">
        <f>IF(AND(Tabela2[[#This Row],[Czy ostatni dzień]]=1, H544 &gt;= 2400), 3, 0)</f>
        <v>0</v>
      </c>
    </row>
    <row r="546" spans="1:13" x14ac:dyDescent="0.25">
      <c r="A546" s="2">
        <v>45471</v>
      </c>
      <c r="B546" t="s">
        <v>6</v>
      </c>
      <c r="C546">
        <f>WEEKDAY(Tabela2[[#This Row],[Data]],2)</f>
        <v>5</v>
      </c>
      <c r="D546">
        <f t="shared" si="8"/>
        <v>46</v>
      </c>
      <c r="E54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41</v>
      </c>
      <c r="F546">
        <f>Tabela2[[#This Row],[Ilośc wypożyczonych]]*$Q$5</f>
        <v>1230</v>
      </c>
      <c r="G546">
        <f>IF(Tabela2[[#This Row],[Dzień]]=7, Tabela2[[#This Row],[Ilość rowerów]]*$Q$6 + Tabela2[[#This Row],[Czy dokupuje]]*800, Tabela2[[#This Row],[Czy dokupuje]]*800)</f>
        <v>0</v>
      </c>
      <c r="H546">
        <f>SUM($F$2:F546) -SUM($G$2:G546)</f>
        <v>54700</v>
      </c>
      <c r="I546">
        <f>SUM($F$2:F546)</f>
        <v>118140</v>
      </c>
      <c r="J546">
        <f>SUM($G$2:G546)</f>
        <v>63440</v>
      </c>
      <c r="K546">
        <f>IF(MONTH(Tabela2[[#This Row],[Data]]) &lt;&gt; MONTH(A547), 1,0)</f>
        <v>0</v>
      </c>
      <c r="L546" t="str">
        <f>IF(Tabela2[[#This Row],[Czy ostatni dzień]]=1, SUM($F$2:F546) - SUM($G$2:G546) - SUM($L$2:L545), "")</f>
        <v/>
      </c>
      <c r="M546">
        <f>IF(AND(Tabela2[[#This Row],[Czy ostatni dzień]]=1, H545 &gt;= 2400), 3, 0)</f>
        <v>0</v>
      </c>
    </row>
    <row r="547" spans="1:13" x14ac:dyDescent="0.25">
      <c r="A547" s="2">
        <v>45472</v>
      </c>
      <c r="B547" t="s">
        <v>6</v>
      </c>
      <c r="C547">
        <f>WEEKDAY(Tabela2[[#This Row],[Data]],2)</f>
        <v>6</v>
      </c>
      <c r="D547">
        <f t="shared" si="8"/>
        <v>46</v>
      </c>
      <c r="E54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47">
        <f>Tabela2[[#This Row],[Ilośc wypożyczonych]]*$Q$5</f>
        <v>0</v>
      </c>
      <c r="G547">
        <f>IF(Tabela2[[#This Row],[Dzień]]=7, Tabela2[[#This Row],[Ilość rowerów]]*$Q$6 + Tabela2[[#This Row],[Czy dokupuje]]*800, Tabela2[[#This Row],[Czy dokupuje]]*800)</f>
        <v>0</v>
      </c>
      <c r="H547">
        <f>SUM($F$2:F547) -SUM($G$2:G547)</f>
        <v>54700</v>
      </c>
      <c r="I547">
        <f>SUM($F$2:F547)</f>
        <v>118140</v>
      </c>
      <c r="J547">
        <f>SUM($G$2:G547)</f>
        <v>63440</v>
      </c>
      <c r="K547">
        <f>IF(MONTH(Tabela2[[#This Row],[Data]]) &lt;&gt; MONTH(A548), 1,0)</f>
        <v>0</v>
      </c>
      <c r="L547" t="str">
        <f>IF(Tabela2[[#This Row],[Czy ostatni dzień]]=1, SUM($F$2:F547) - SUM($G$2:G547) - SUM($L$2:L546), "")</f>
        <v/>
      </c>
      <c r="M547">
        <f>IF(AND(Tabela2[[#This Row],[Czy ostatni dzień]]=1, H546 &gt;= 2400), 3, 0)</f>
        <v>0</v>
      </c>
    </row>
    <row r="548" spans="1:13" x14ac:dyDescent="0.25">
      <c r="A548" s="2">
        <v>45473</v>
      </c>
      <c r="B548" t="s">
        <v>6</v>
      </c>
      <c r="C548">
        <f>WEEKDAY(Tabela2[[#This Row],[Data]],2)</f>
        <v>7</v>
      </c>
      <c r="D548">
        <f t="shared" si="8"/>
        <v>46</v>
      </c>
      <c r="E54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48">
        <f>Tabela2[[#This Row],[Ilośc wypożyczonych]]*$Q$5</f>
        <v>0</v>
      </c>
      <c r="G548">
        <f>IF(Tabela2[[#This Row],[Dzień]]=7, Tabela2[[#This Row],[Ilość rowerów]]*$Q$6 + Tabela2[[#This Row],[Czy dokupuje]]*800, Tabela2[[#This Row],[Czy dokupuje]]*800)</f>
        <v>3090</v>
      </c>
      <c r="H548">
        <f>SUM($F$2:F548) -SUM($G$2:G548)</f>
        <v>51610</v>
      </c>
      <c r="I548">
        <f>SUM($F$2:F548)</f>
        <v>118140</v>
      </c>
      <c r="J548">
        <f>SUM($G$2:G548)</f>
        <v>66530</v>
      </c>
      <c r="K548">
        <f>IF(MONTH(Tabela2[[#This Row],[Data]]) &lt;&gt; MONTH(A549), 1,0)</f>
        <v>1</v>
      </c>
      <c r="L548">
        <f>IF(Tabela2[[#This Row],[Czy ostatni dzień]]=1, SUM($F$2:F548) - SUM($G$2:G548) - SUM($L$2:L547), "")</f>
        <v>11190</v>
      </c>
      <c r="M548">
        <f>IF(AND(Tabela2[[#This Row],[Czy ostatni dzień]]=1, H547 &gt;= 2400), 3, 0)</f>
        <v>3</v>
      </c>
    </row>
    <row r="549" spans="1:13" x14ac:dyDescent="0.25">
      <c r="A549" s="2">
        <v>45474</v>
      </c>
      <c r="B549" t="s">
        <v>6</v>
      </c>
      <c r="C549">
        <f>WEEKDAY(Tabela2[[#This Row],[Data]],2)</f>
        <v>1</v>
      </c>
      <c r="D549">
        <f t="shared" si="8"/>
        <v>49</v>
      </c>
      <c r="E54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49">
        <f>Tabela2[[#This Row],[Ilośc wypożyczonych]]*$Q$5</f>
        <v>1320</v>
      </c>
      <c r="G549">
        <f>IF(Tabela2[[#This Row],[Dzień]]=7, Tabela2[[#This Row],[Ilość rowerów]]*$Q$6 + Tabela2[[#This Row],[Czy dokupuje]]*800, Tabela2[[#This Row],[Czy dokupuje]]*800)</f>
        <v>0</v>
      </c>
      <c r="H549">
        <f>SUM($F$2:F549) -SUM($G$2:G549)</f>
        <v>52930</v>
      </c>
      <c r="I549">
        <f>SUM($F$2:F549)</f>
        <v>119460</v>
      </c>
      <c r="J549">
        <f>SUM($G$2:G549)</f>
        <v>66530</v>
      </c>
      <c r="K549">
        <f>IF(MONTH(Tabela2[[#This Row],[Data]]) &lt;&gt; MONTH(A550), 1,0)</f>
        <v>0</v>
      </c>
      <c r="L549" t="str">
        <f>IF(Tabela2[[#This Row],[Czy ostatni dzień]]=1, SUM($F$2:F549) - SUM($G$2:G549) - SUM($L$2:L548), "")</f>
        <v/>
      </c>
      <c r="M549">
        <f>IF(AND(Tabela2[[#This Row],[Czy ostatni dzień]]=1, H548 &gt;= 2400), 3, 0)</f>
        <v>0</v>
      </c>
    </row>
    <row r="550" spans="1:13" x14ac:dyDescent="0.25">
      <c r="A550" s="2">
        <v>45475</v>
      </c>
      <c r="B550" t="s">
        <v>6</v>
      </c>
      <c r="C550">
        <f>WEEKDAY(Tabela2[[#This Row],[Data]],2)</f>
        <v>2</v>
      </c>
      <c r="D550">
        <f t="shared" si="8"/>
        <v>49</v>
      </c>
      <c r="E55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50">
        <f>Tabela2[[#This Row],[Ilośc wypożyczonych]]*$Q$5</f>
        <v>1320</v>
      </c>
      <c r="G550">
        <f>IF(Tabela2[[#This Row],[Dzień]]=7, Tabela2[[#This Row],[Ilość rowerów]]*$Q$6 + Tabela2[[#This Row],[Czy dokupuje]]*800, Tabela2[[#This Row],[Czy dokupuje]]*800)</f>
        <v>0</v>
      </c>
      <c r="H550">
        <f>SUM($F$2:F550) -SUM($G$2:G550)</f>
        <v>54250</v>
      </c>
      <c r="I550">
        <f>SUM($F$2:F550)</f>
        <v>120780</v>
      </c>
      <c r="J550">
        <f>SUM($G$2:G550)</f>
        <v>66530</v>
      </c>
      <c r="K550">
        <f>IF(MONTH(Tabela2[[#This Row],[Data]]) &lt;&gt; MONTH(A551), 1,0)</f>
        <v>0</v>
      </c>
      <c r="L550" t="str">
        <f>IF(Tabela2[[#This Row],[Czy ostatni dzień]]=1, SUM($F$2:F550) - SUM($G$2:G550) - SUM($L$2:L549), "")</f>
        <v/>
      </c>
      <c r="M550">
        <f>IF(AND(Tabela2[[#This Row],[Czy ostatni dzień]]=1, H549 &gt;= 2400), 3, 0)</f>
        <v>0</v>
      </c>
    </row>
    <row r="551" spans="1:13" x14ac:dyDescent="0.25">
      <c r="A551" s="2">
        <v>45476</v>
      </c>
      <c r="B551" t="s">
        <v>6</v>
      </c>
      <c r="C551">
        <f>WEEKDAY(Tabela2[[#This Row],[Data]],2)</f>
        <v>3</v>
      </c>
      <c r="D551">
        <f t="shared" si="8"/>
        <v>49</v>
      </c>
      <c r="E55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51">
        <f>Tabela2[[#This Row],[Ilośc wypożyczonych]]*$Q$5</f>
        <v>1320</v>
      </c>
      <c r="G551">
        <f>IF(Tabela2[[#This Row],[Dzień]]=7, Tabela2[[#This Row],[Ilość rowerów]]*$Q$6 + Tabela2[[#This Row],[Czy dokupuje]]*800, Tabela2[[#This Row],[Czy dokupuje]]*800)</f>
        <v>0</v>
      </c>
      <c r="H551">
        <f>SUM($F$2:F551) -SUM($G$2:G551)</f>
        <v>55570</v>
      </c>
      <c r="I551">
        <f>SUM($F$2:F551)</f>
        <v>122100</v>
      </c>
      <c r="J551">
        <f>SUM($G$2:G551)</f>
        <v>66530</v>
      </c>
      <c r="K551">
        <f>IF(MONTH(Tabela2[[#This Row],[Data]]) &lt;&gt; MONTH(A552), 1,0)</f>
        <v>0</v>
      </c>
      <c r="L551" t="str">
        <f>IF(Tabela2[[#This Row],[Czy ostatni dzień]]=1, SUM($F$2:F551) - SUM($G$2:G551) - SUM($L$2:L550), "")</f>
        <v/>
      </c>
      <c r="M551">
        <f>IF(AND(Tabela2[[#This Row],[Czy ostatni dzień]]=1, H550 &gt;= 2400), 3, 0)</f>
        <v>0</v>
      </c>
    </row>
    <row r="552" spans="1:13" x14ac:dyDescent="0.25">
      <c r="A552" s="2">
        <v>45477</v>
      </c>
      <c r="B552" t="s">
        <v>6</v>
      </c>
      <c r="C552">
        <f>WEEKDAY(Tabela2[[#This Row],[Data]],2)</f>
        <v>4</v>
      </c>
      <c r="D552">
        <f t="shared" si="8"/>
        <v>49</v>
      </c>
      <c r="E55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52">
        <f>Tabela2[[#This Row],[Ilośc wypożyczonych]]*$Q$5</f>
        <v>1320</v>
      </c>
      <c r="G552">
        <f>IF(Tabela2[[#This Row],[Dzień]]=7, Tabela2[[#This Row],[Ilość rowerów]]*$Q$6 + Tabela2[[#This Row],[Czy dokupuje]]*800, Tabela2[[#This Row],[Czy dokupuje]]*800)</f>
        <v>0</v>
      </c>
      <c r="H552">
        <f>SUM($F$2:F552) -SUM($G$2:G552)</f>
        <v>56890</v>
      </c>
      <c r="I552">
        <f>SUM($F$2:F552)</f>
        <v>123420</v>
      </c>
      <c r="J552">
        <f>SUM($G$2:G552)</f>
        <v>66530</v>
      </c>
      <c r="K552">
        <f>IF(MONTH(Tabela2[[#This Row],[Data]]) &lt;&gt; MONTH(A553), 1,0)</f>
        <v>0</v>
      </c>
      <c r="L552" t="str">
        <f>IF(Tabela2[[#This Row],[Czy ostatni dzień]]=1, SUM($F$2:F552) - SUM($G$2:G552) - SUM($L$2:L551), "")</f>
        <v/>
      </c>
      <c r="M552">
        <f>IF(AND(Tabela2[[#This Row],[Czy ostatni dzień]]=1, H551 &gt;= 2400), 3, 0)</f>
        <v>0</v>
      </c>
    </row>
    <row r="553" spans="1:13" x14ac:dyDescent="0.25">
      <c r="A553" s="2">
        <v>45478</v>
      </c>
      <c r="B553" t="s">
        <v>6</v>
      </c>
      <c r="C553">
        <f>WEEKDAY(Tabela2[[#This Row],[Data]],2)</f>
        <v>5</v>
      </c>
      <c r="D553">
        <f t="shared" si="8"/>
        <v>49</v>
      </c>
      <c r="E55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53">
        <f>Tabela2[[#This Row],[Ilośc wypożyczonych]]*$Q$5</f>
        <v>1320</v>
      </c>
      <c r="G553">
        <f>IF(Tabela2[[#This Row],[Dzień]]=7, Tabela2[[#This Row],[Ilość rowerów]]*$Q$6 + Tabela2[[#This Row],[Czy dokupuje]]*800, Tabela2[[#This Row],[Czy dokupuje]]*800)</f>
        <v>0</v>
      </c>
      <c r="H553">
        <f>SUM($F$2:F553) -SUM($G$2:G553)</f>
        <v>58210</v>
      </c>
      <c r="I553">
        <f>SUM($F$2:F553)</f>
        <v>124740</v>
      </c>
      <c r="J553">
        <f>SUM($G$2:G553)</f>
        <v>66530</v>
      </c>
      <c r="K553">
        <f>IF(MONTH(Tabela2[[#This Row],[Data]]) &lt;&gt; MONTH(A554), 1,0)</f>
        <v>0</v>
      </c>
      <c r="L553" t="str">
        <f>IF(Tabela2[[#This Row],[Czy ostatni dzień]]=1, SUM($F$2:F553) - SUM($G$2:G553) - SUM($L$2:L552), "")</f>
        <v/>
      </c>
      <c r="M553">
        <f>IF(AND(Tabela2[[#This Row],[Czy ostatni dzień]]=1, H552 &gt;= 2400), 3, 0)</f>
        <v>0</v>
      </c>
    </row>
    <row r="554" spans="1:13" x14ac:dyDescent="0.25">
      <c r="A554" s="2">
        <v>45479</v>
      </c>
      <c r="B554" t="s">
        <v>6</v>
      </c>
      <c r="C554">
        <f>WEEKDAY(Tabela2[[#This Row],[Data]],2)</f>
        <v>6</v>
      </c>
      <c r="D554">
        <f t="shared" si="8"/>
        <v>49</v>
      </c>
      <c r="E55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54">
        <f>Tabela2[[#This Row],[Ilośc wypożyczonych]]*$Q$5</f>
        <v>0</v>
      </c>
      <c r="G554">
        <f>IF(Tabela2[[#This Row],[Dzień]]=7, Tabela2[[#This Row],[Ilość rowerów]]*$Q$6 + Tabela2[[#This Row],[Czy dokupuje]]*800, Tabela2[[#This Row],[Czy dokupuje]]*800)</f>
        <v>0</v>
      </c>
      <c r="H554">
        <f>SUM($F$2:F554) -SUM($G$2:G554)</f>
        <v>58210</v>
      </c>
      <c r="I554">
        <f>SUM($F$2:F554)</f>
        <v>124740</v>
      </c>
      <c r="J554">
        <f>SUM($G$2:G554)</f>
        <v>66530</v>
      </c>
      <c r="K554">
        <f>IF(MONTH(Tabela2[[#This Row],[Data]]) &lt;&gt; MONTH(A555), 1,0)</f>
        <v>0</v>
      </c>
      <c r="L554" t="str">
        <f>IF(Tabela2[[#This Row],[Czy ostatni dzień]]=1, SUM($F$2:F554) - SUM($G$2:G554) - SUM($L$2:L553), "")</f>
        <v/>
      </c>
      <c r="M554">
        <f>IF(AND(Tabela2[[#This Row],[Czy ostatni dzień]]=1, H553 &gt;= 2400), 3, 0)</f>
        <v>0</v>
      </c>
    </row>
    <row r="555" spans="1:13" x14ac:dyDescent="0.25">
      <c r="A555" s="2">
        <v>45480</v>
      </c>
      <c r="B555" t="s">
        <v>6</v>
      </c>
      <c r="C555">
        <f>WEEKDAY(Tabela2[[#This Row],[Data]],2)</f>
        <v>7</v>
      </c>
      <c r="D555">
        <f t="shared" si="8"/>
        <v>49</v>
      </c>
      <c r="E55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55">
        <f>Tabela2[[#This Row],[Ilośc wypożyczonych]]*$Q$5</f>
        <v>0</v>
      </c>
      <c r="G555">
        <f>IF(Tabela2[[#This Row],[Dzień]]=7, Tabela2[[#This Row],[Ilość rowerów]]*$Q$6 + Tabela2[[#This Row],[Czy dokupuje]]*800, Tabela2[[#This Row],[Czy dokupuje]]*800)</f>
        <v>735</v>
      </c>
      <c r="H555">
        <f>SUM($F$2:F555) -SUM($G$2:G555)</f>
        <v>57475</v>
      </c>
      <c r="I555">
        <f>SUM($F$2:F555)</f>
        <v>124740</v>
      </c>
      <c r="J555">
        <f>SUM($G$2:G555)</f>
        <v>67265</v>
      </c>
      <c r="K555">
        <f>IF(MONTH(Tabela2[[#This Row],[Data]]) &lt;&gt; MONTH(A556), 1,0)</f>
        <v>0</v>
      </c>
      <c r="L555" t="str">
        <f>IF(Tabela2[[#This Row],[Czy ostatni dzień]]=1, SUM($F$2:F555) - SUM($G$2:G555) - SUM($L$2:L554), "")</f>
        <v/>
      </c>
      <c r="M555">
        <f>IF(AND(Tabela2[[#This Row],[Czy ostatni dzień]]=1, H554 &gt;= 2400), 3, 0)</f>
        <v>0</v>
      </c>
    </row>
    <row r="556" spans="1:13" x14ac:dyDescent="0.25">
      <c r="A556" s="2">
        <v>45481</v>
      </c>
      <c r="B556" t="s">
        <v>6</v>
      </c>
      <c r="C556">
        <f>WEEKDAY(Tabela2[[#This Row],[Data]],2)</f>
        <v>1</v>
      </c>
      <c r="D556">
        <f t="shared" si="8"/>
        <v>49</v>
      </c>
      <c r="E55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56">
        <f>Tabela2[[#This Row],[Ilośc wypożyczonych]]*$Q$5</f>
        <v>1320</v>
      </c>
      <c r="G556">
        <f>IF(Tabela2[[#This Row],[Dzień]]=7, Tabela2[[#This Row],[Ilość rowerów]]*$Q$6 + Tabela2[[#This Row],[Czy dokupuje]]*800, Tabela2[[#This Row],[Czy dokupuje]]*800)</f>
        <v>0</v>
      </c>
      <c r="H556">
        <f>SUM($F$2:F556) -SUM($G$2:G556)</f>
        <v>58795</v>
      </c>
      <c r="I556">
        <f>SUM($F$2:F556)</f>
        <v>126060</v>
      </c>
      <c r="J556">
        <f>SUM($G$2:G556)</f>
        <v>67265</v>
      </c>
      <c r="K556">
        <f>IF(MONTH(Tabela2[[#This Row],[Data]]) &lt;&gt; MONTH(A557), 1,0)</f>
        <v>0</v>
      </c>
      <c r="L556" t="str">
        <f>IF(Tabela2[[#This Row],[Czy ostatni dzień]]=1, SUM($F$2:F556) - SUM($G$2:G556) - SUM($L$2:L555), "")</f>
        <v/>
      </c>
      <c r="M556">
        <f>IF(AND(Tabela2[[#This Row],[Czy ostatni dzień]]=1, H555 &gt;= 2400), 3, 0)</f>
        <v>0</v>
      </c>
    </row>
    <row r="557" spans="1:13" x14ac:dyDescent="0.25">
      <c r="A557" s="2">
        <v>45482</v>
      </c>
      <c r="B557" t="s">
        <v>6</v>
      </c>
      <c r="C557">
        <f>WEEKDAY(Tabela2[[#This Row],[Data]],2)</f>
        <v>2</v>
      </c>
      <c r="D557">
        <f t="shared" si="8"/>
        <v>49</v>
      </c>
      <c r="E55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57">
        <f>Tabela2[[#This Row],[Ilośc wypożyczonych]]*$Q$5</f>
        <v>1320</v>
      </c>
      <c r="G557">
        <f>IF(Tabela2[[#This Row],[Dzień]]=7, Tabela2[[#This Row],[Ilość rowerów]]*$Q$6 + Tabela2[[#This Row],[Czy dokupuje]]*800, Tabela2[[#This Row],[Czy dokupuje]]*800)</f>
        <v>0</v>
      </c>
      <c r="H557">
        <f>SUM($F$2:F557) -SUM($G$2:G557)</f>
        <v>60115</v>
      </c>
      <c r="I557">
        <f>SUM($F$2:F557)</f>
        <v>127380</v>
      </c>
      <c r="J557">
        <f>SUM($G$2:G557)</f>
        <v>67265</v>
      </c>
      <c r="K557">
        <f>IF(MONTH(Tabela2[[#This Row],[Data]]) &lt;&gt; MONTH(A558), 1,0)</f>
        <v>0</v>
      </c>
      <c r="L557" t="str">
        <f>IF(Tabela2[[#This Row],[Czy ostatni dzień]]=1, SUM($F$2:F557) - SUM($G$2:G557) - SUM($L$2:L556), "")</f>
        <v/>
      </c>
      <c r="M557">
        <f>IF(AND(Tabela2[[#This Row],[Czy ostatni dzień]]=1, H556 &gt;= 2400), 3, 0)</f>
        <v>0</v>
      </c>
    </row>
    <row r="558" spans="1:13" x14ac:dyDescent="0.25">
      <c r="A558" s="2">
        <v>45483</v>
      </c>
      <c r="B558" t="s">
        <v>6</v>
      </c>
      <c r="C558">
        <f>WEEKDAY(Tabela2[[#This Row],[Data]],2)</f>
        <v>3</v>
      </c>
      <c r="D558">
        <f t="shared" si="8"/>
        <v>49</v>
      </c>
      <c r="E55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58">
        <f>Tabela2[[#This Row],[Ilośc wypożyczonych]]*$Q$5</f>
        <v>1320</v>
      </c>
      <c r="G558">
        <f>IF(Tabela2[[#This Row],[Dzień]]=7, Tabela2[[#This Row],[Ilość rowerów]]*$Q$6 + Tabela2[[#This Row],[Czy dokupuje]]*800, Tabela2[[#This Row],[Czy dokupuje]]*800)</f>
        <v>0</v>
      </c>
      <c r="H558">
        <f>SUM($F$2:F558) -SUM($G$2:G558)</f>
        <v>61435</v>
      </c>
      <c r="I558">
        <f>SUM($F$2:F558)</f>
        <v>128700</v>
      </c>
      <c r="J558">
        <f>SUM($G$2:G558)</f>
        <v>67265</v>
      </c>
      <c r="K558">
        <f>IF(MONTH(Tabela2[[#This Row],[Data]]) &lt;&gt; MONTH(A559), 1,0)</f>
        <v>0</v>
      </c>
      <c r="L558" t="str">
        <f>IF(Tabela2[[#This Row],[Czy ostatni dzień]]=1, SUM($F$2:F558) - SUM($G$2:G558) - SUM($L$2:L557), "")</f>
        <v/>
      </c>
      <c r="M558">
        <f>IF(AND(Tabela2[[#This Row],[Czy ostatni dzień]]=1, H557 &gt;= 2400), 3, 0)</f>
        <v>0</v>
      </c>
    </row>
    <row r="559" spans="1:13" x14ac:dyDescent="0.25">
      <c r="A559" s="2">
        <v>45484</v>
      </c>
      <c r="B559" t="s">
        <v>6</v>
      </c>
      <c r="C559">
        <f>WEEKDAY(Tabela2[[#This Row],[Data]],2)</f>
        <v>4</v>
      </c>
      <c r="D559">
        <f t="shared" si="8"/>
        <v>49</v>
      </c>
      <c r="E55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59">
        <f>Tabela2[[#This Row],[Ilośc wypożyczonych]]*$Q$5</f>
        <v>1320</v>
      </c>
      <c r="G559">
        <f>IF(Tabela2[[#This Row],[Dzień]]=7, Tabela2[[#This Row],[Ilość rowerów]]*$Q$6 + Tabela2[[#This Row],[Czy dokupuje]]*800, Tabela2[[#This Row],[Czy dokupuje]]*800)</f>
        <v>0</v>
      </c>
      <c r="H559">
        <f>SUM($F$2:F559) -SUM($G$2:G559)</f>
        <v>62755</v>
      </c>
      <c r="I559">
        <f>SUM($F$2:F559)</f>
        <v>130020</v>
      </c>
      <c r="J559">
        <f>SUM($G$2:G559)</f>
        <v>67265</v>
      </c>
      <c r="K559">
        <f>IF(MONTH(Tabela2[[#This Row],[Data]]) &lt;&gt; MONTH(A560), 1,0)</f>
        <v>0</v>
      </c>
      <c r="L559" t="str">
        <f>IF(Tabela2[[#This Row],[Czy ostatni dzień]]=1, SUM($F$2:F559) - SUM($G$2:G559) - SUM($L$2:L558), "")</f>
        <v/>
      </c>
      <c r="M559">
        <f>IF(AND(Tabela2[[#This Row],[Czy ostatni dzień]]=1, H558 &gt;= 2400), 3, 0)</f>
        <v>0</v>
      </c>
    </row>
    <row r="560" spans="1:13" x14ac:dyDescent="0.25">
      <c r="A560" s="2">
        <v>45485</v>
      </c>
      <c r="B560" t="s">
        <v>6</v>
      </c>
      <c r="C560">
        <f>WEEKDAY(Tabela2[[#This Row],[Data]],2)</f>
        <v>5</v>
      </c>
      <c r="D560">
        <f t="shared" si="8"/>
        <v>49</v>
      </c>
      <c r="E56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60">
        <f>Tabela2[[#This Row],[Ilośc wypożyczonych]]*$Q$5</f>
        <v>1320</v>
      </c>
      <c r="G560">
        <f>IF(Tabela2[[#This Row],[Dzień]]=7, Tabela2[[#This Row],[Ilość rowerów]]*$Q$6 + Tabela2[[#This Row],[Czy dokupuje]]*800, Tabela2[[#This Row],[Czy dokupuje]]*800)</f>
        <v>0</v>
      </c>
      <c r="H560">
        <f>SUM($F$2:F560) -SUM($G$2:G560)</f>
        <v>64075</v>
      </c>
      <c r="I560">
        <f>SUM($F$2:F560)</f>
        <v>131340</v>
      </c>
      <c r="J560">
        <f>SUM($G$2:G560)</f>
        <v>67265</v>
      </c>
      <c r="K560">
        <f>IF(MONTH(Tabela2[[#This Row],[Data]]) &lt;&gt; MONTH(A561), 1,0)</f>
        <v>0</v>
      </c>
      <c r="L560" t="str">
        <f>IF(Tabela2[[#This Row],[Czy ostatni dzień]]=1, SUM($F$2:F560) - SUM($G$2:G560) - SUM($L$2:L559), "")</f>
        <v/>
      </c>
      <c r="M560">
        <f>IF(AND(Tabela2[[#This Row],[Czy ostatni dzień]]=1, H559 &gt;= 2400), 3, 0)</f>
        <v>0</v>
      </c>
    </row>
    <row r="561" spans="1:13" x14ac:dyDescent="0.25">
      <c r="A561" s="2">
        <v>45486</v>
      </c>
      <c r="B561" t="s">
        <v>6</v>
      </c>
      <c r="C561">
        <f>WEEKDAY(Tabela2[[#This Row],[Data]],2)</f>
        <v>6</v>
      </c>
      <c r="D561">
        <f t="shared" si="8"/>
        <v>49</v>
      </c>
      <c r="E56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61">
        <f>Tabela2[[#This Row],[Ilośc wypożyczonych]]*$Q$5</f>
        <v>0</v>
      </c>
      <c r="G561">
        <f>IF(Tabela2[[#This Row],[Dzień]]=7, Tabela2[[#This Row],[Ilość rowerów]]*$Q$6 + Tabela2[[#This Row],[Czy dokupuje]]*800, Tabela2[[#This Row],[Czy dokupuje]]*800)</f>
        <v>0</v>
      </c>
      <c r="H561">
        <f>SUM($F$2:F561) -SUM($G$2:G561)</f>
        <v>64075</v>
      </c>
      <c r="I561">
        <f>SUM($F$2:F561)</f>
        <v>131340</v>
      </c>
      <c r="J561">
        <f>SUM($G$2:G561)</f>
        <v>67265</v>
      </c>
      <c r="K561">
        <f>IF(MONTH(Tabela2[[#This Row],[Data]]) &lt;&gt; MONTH(A562), 1,0)</f>
        <v>0</v>
      </c>
      <c r="L561" t="str">
        <f>IF(Tabela2[[#This Row],[Czy ostatni dzień]]=1, SUM($F$2:F561) - SUM($G$2:G561) - SUM($L$2:L560), "")</f>
        <v/>
      </c>
      <c r="M561">
        <f>IF(AND(Tabela2[[#This Row],[Czy ostatni dzień]]=1, H560 &gt;= 2400), 3, 0)</f>
        <v>0</v>
      </c>
    </row>
    <row r="562" spans="1:13" x14ac:dyDescent="0.25">
      <c r="A562" s="2">
        <v>45487</v>
      </c>
      <c r="B562" t="s">
        <v>6</v>
      </c>
      <c r="C562">
        <f>WEEKDAY(Tabela2[[#This Row],[Data]],2)</f>
        <v>7</v>
      </c>
      <c r="D562">
        <f t="shared" si="8"/>
        <v>49</v>
      </c>
      <c r="E56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62">
        <f>Tabela2[[#This Row],[Ilośc wypożyczonych]]*$Q$5</f>
        <v>0</v>
      </c>
      <c r="G562">
        <f>IF(Tabela2[[#This Row],[Dzień]]=7, Tabela2[[#This Row],[Ilość rowerów]]*$Q$6 + Tabela2[[#This Row],[Czy dokupuje]]*800, Tabela2[[#This Row],[Czy dokupuje]]*800)</f>
        <v>735</v>
      </c>
      <c r="H562">
        <f>SUM($F$2:F562) -SUM($G$2:G562)</f>
        <v>63340</v>
      </c>
      <c r="I562">
        <f>SUM($F$2:F562)</f>
        <v>131340</v>
      </c>
      <c r="J562">
        <f>SUM($G$2:G562)</f>
        <v>68000</v>
      </c>
      <c r="K562">
        <f>IF(MONTH(Tabela2[[#This Row],[Data]]) &lt;&gt; MONTH(A563), 1,0)</f>
        <v>0</v>
      </c>
      <c r="L562" t="str">
        <f>IF(Tabela2[[#This Row],[Czy ostatni dzień]]=1, SUM($F$2:F562) - SUM($G$2:G562) - SUM($L$2:L561), "")</f>
        <v/>
      </c>
      <c r="M562">
        <f>IF(AND(Tabela2[[#This Row],[Czy ostatni dzień]]=1, H561 &gt;= 2400), 3, 0)</f>
        <v>0</v>
      </c>
    </row>
    <row r="563" spans="1:13" x14ac:dyDescent="0.25">
      <c r="A563" s="2">
        <v>45488</v>
      </c>
      <c r="B563" t="s">
        <v>6</v>
      </c>
      <c r="C563">
        <f>WEEKDAY(Tabela2[[#This Row],[Data]],2)</f>
        <v>1</v>
      </c>
      <c r="D563">
        <f t="shared" si="8"/>
        <v>49</v>
      </c>
      <c r="E56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63">
        <f>Tabela2[[#This Row],[Ilośc wypożyczonych]]*$Q$5</f>
        <v>1320</v>
      </c>
      <c r="G563">
        <f>IF(Tabela2[[#This Row],[Dzień]]=7, Tabela2[[#This Row],[Ilość rowerów]]*$Q$6 + Tabela2[[#This Row],[Czy dokupuje]]*800, Tabela2[[#This Row],[Czy dokupuje]]*800)</f>
        <v>0</v>
      </c>
      <c r="H563">
        <f>SUM($F$2:F563) -SUM($G$2:G563)</f>
        <v>64660</v>
      </c>
      <c r="I563">
        <f>SUM($F$2:F563)</f>
        <v>132660</v>
      </c>
      <c r="J563">
        <f>SUM($G$2:G563)</f>
        <v>68000</v>
      </c>
      <c r="K563">
        <f>IF(MONTH(Tabela2[[#This Row],[Data]]) &lt;&gt; MONTH(A564), 1,0)</f>
        <v>0</v>
      </c>
      <c r="L563" t="str">
        <f>IF(Tabela2[[#This Row],[Czy ostatni dzień]]=1, SUM($F$2:F563) - SUM($G$2:G563) - SUM($L$2:L562), "")</f>
        <v/>
      </c>
      <c r="M563">
        <f>IF(AND(Tabela2[[#This Row],[Czy ostatni dzień]]=1, H562 &gt;= 2400), 3, 0)</f>
        <v>0</v>
      </c>
    </row>
    <row r="564" spans="1:13" x14ac:dyDescent="0.25">
      <c r="A564" s="2">
        <v>45489</v>
      </c>
      <c r="B564" t="s">
        <v>6</v>
      </c>
      <c r="C564">
        <f>WEEKDAY(Tabela2[[#This Row],[Data]],2)</f>
        <v>2</v>
      </c>
      <c r="D564">
        <f t="shared" si="8"/>
        <v>49</v>
      </c>
      <c r="E56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64">
        <f>Tabela2[[#This Row],[Ilośc wypożyczonych]]*$Q$5</f>
        <v>1320</v>
      </c>
      <c r="G564">
        <f>IF(Tabela2[[#This Row],[Dzień]]=7, Tabela2[[#This Row],[Ilość rowerów]]*$Q$6 + Tabela2[[#This Row],[Czy dokupuje]]*800, Tabela2[[#This Row],[Czy dokupuje]]*800)</f>
        <v>0</v>
      </c>
      <c r="H564">
        <f>SUM($F$2:F564) -SUM($G$2:G564)</f>
        <v>65980</v>
      </c>
      <c r="I564">
        <f>SUM($F$2:F564)</f>
        <v>133980</v>
      </c>
      <c r="J564">
        <f>SUM($G$2:G564)</f>
        <v>68000</v>
      </c>
      <c r="K564">
        <f>IF(MONTH(Tabela2[[#This Row],[Data]]) &lt;&gt; MONTH(A565), 1,0)</f>
        <v>0</v>
      </c>
      <c r="L564" t="str">
        <f>IF(Tabela2[[#This Row],[Czy ostatni dzień]]=1, SUM($F$2:F564) - SUM($G$2:G564) - SUM($L$2:L563), "")</f>
        <v/>
      </c>
      <c r="M564">
        <f>IF(AND(Tabela2[[#This Row],[Czy ostatni dzień]]=1, H563 &gt;= 2400), 3, 0)</f>
        <v>0</v>
      </c>
    </row>
    <row r="565" spans="1:13" x14ac:dyDescent="0.25">
      <c r="A565" s="2">
        <v>45490</v>
      </c>
      <c r="B565" t="s">
        <v>6</v>
      </c>
      <c r="C565">
        <f>WEEKDAY(Tabela2[[#This Row],[Data]],2)</f>
        <v>3</v>
      </c>
      <c r="D565">
        <f t="shared" si="8"/>
        <v>49</v>
      </c>
      <c r="E56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65">
        <f>Tabela2[[#This Row],[Ilośc wypożyczonych]]*$Q$5</f>
        <v>1320</v>
      </c>
      <c r="G565">
        <f>IF(Tabela2[[#This Row],[Dzień]]=7, Tabela2[[#This Row],[Ilość rowerów]]*$Q$6 + Tabela2[[#This Row],[Czy dokupuje]]*800, Tabela2[[#This Row],[Czy dokupuje]]*800)</f>
        <v>0</v>
      </c>
      <c r="H565">
        <f>SUM($F$2:F565) -SUM($G$2:G565)</f>
        <v>67300</v>
      </c>
      <c r="I565">
        <f>SUM($F$2:F565)</f>
        <v>135300</v>
      </c>
      <c r="J565">
        <f>SUM($G$2:G565)</f>
        <v>68000</v>
      </c>
      <c r="K565">
        <f>IF(MONTH(Tabela2[[#This Row],[Data]]) &lt;&gt; MONTH(A566), 1,0)</f>
        <v>0</v>
      </c>
      <c r="L565" t="str">
        <f>IF(Tabela2[[#This Row],[Czy ostatni dzień]]=1, SUM($F$2:F565) - SUM($G$2:G565) - SUM($L$2:L564), "")</f>
        <v/>
      </c>
      <c r="M565">
        <f>IF(AND(Tabela2[[#This Row],[Czy ostatni dzień]]=1, H564 &gt;= 2400), 3, 0)</f>
        <v>0</v>
      </c>
    </row>
    <row r="566" spans="1:13" x14ac:dyDescent="0.25">
      <c r="A566" s="2">
        <v>45491</v>
      </c>
      <c r="B566" t="s">
        <v>6</v>
      </c>
      <c r="C566">
        <f>WEEKDAY(Tabela2[[#This Row],[Data]],2)</f>
        <v>4</v>
      </c>
      <c r="D566">
        <f t="shared" si="8"/>
        <v>49</v>
      </c>
      <c r="E56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66">
        <f>Tabela2[[#This Row],[Ilośc wypożyczonych]]*$Q$5</f>
        <v>1320</v>
      </c>
      <c r="G566">
        <f>IF(Tabela2[[#This Row],[Dzień]]=7, Tabela2[[#This Row],[Ilość rowerów]]*$Q$6 + Tabela2[[#This Row],[Czy dokupuje]]*800, Tabela2[[#This Row],[Czy dokupuje]]*800)</f>
        <v>0</v>
      </c>
      <c r="H566">
        <f>SUM($F$2:F566) -SUM($G$2:G566)</f>
        <v>68620</v>
      </c>
      <c r="I566">
        <f>SUM($F$2:F566)</f>
        <v>136620</v>
      </c>
      <c r="J566">
        <f>SUM($G$2:G566)</f>
        <v>68000</v>
      </c>
      <c r="K566">
        <f>IF(MONTH(Tabela2[[#This Row],[Data]]) &lt;&gt; MONTH(A567), 1,0)</f>
        <v>0</v>
      </c>
      <c r="L566" t="str">
        <f>IF(Tabela2[[#This Row],[Czy ostatni dzień]]=1, SUM($F$2:F566) - SUM($G$2:G566) - SUM($L$2:L565), "")</f>
        <v/>
      </c>
      <c r="M566">
        <f>IF(AND(Tabela2[[#This Row],[Czy ostatni dzień]]=1, H565 &gt;= 2400), 3, 0)</f>
        <v>0</v>
      </c>
    </row>
    <row r="567" spans="1:13" x14ac:dyDescent="0.25">
      <c r="A567" s="2">
        <v>45492</v>
      </c>
      <c r="B567" t="s">
        <v>6</v>
      </c>
      <c r="C567">
        <f>WEEKDAY(Tabela2[[#This Row],[Data]],2)</f>
        <v>5</v>
      </c>
      <c r="D567">
        <f t="shared" si="8"/>
        <v>49</v>
      </c>
      <c r="E56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67">
        <f>Tabela2[[#This Row],[Ilośc wypożyczonych]]*$Q$5</f>
        <v>1320</v>
      </c>
      <c r="G567">
        <f>IF(Tabela2[[#This Row],[Dzień]]=7, Tabela2[[#This Row],[Ilość rowerów]]*$Q$6 + Tabela2[[#This Row],[Czy dokupuje]]*800, Tabela2[[#This Row],[Czy dokupuje]]*800)</f>
        <v>0</v>
      </c>
      <c r="H567">
        <f>SUM($F$2:F567) -SUM($G$2:G567)</f>
        <v>69940</v>
      </c>
      <c r="I567">
        <f>SUM($F$2:F567)</f>
        <v>137940</v>
      </c>
      <c r="J567">
        <f>SUM($G$2:G567)</f>
        <v>68000</v>
      </c>
      <c r="K567">
        <f>IF(MONTH(Tabela2[[#This Row],[Data]]) &lt;&gt; MONTH(A568), 1,0)</f>
        <v>0</v>
      </c>
      <c r="L567" t="str">
        <f>IF(Tabela2[[#This Row],[Czy ostatni dzień]]=1, SUM($F$2:F567) - SUM($G$2:G567) - SUM($L$2:L566), "")</f>
        <v/>
      </c>
      <c r="M567">
        <f>IF(AND(Tabela2[[#This Row],[Czy ostatni dzień]]=1, H566 &gt;= 2400), 3, 0)</f>
        <v>0</v>
      </c>
    </row>
    <row r="568" spans="1:13" x14ac:dyDescent="0.25">
      <c r="A568" s="2">
        <v>45493</v>
      </c>
      <c r="B568" t="s">
        <v>6</v>
      </c>
      <c r="C568">
        <f>WEEKDAY(Tabela2[[#This Row],[Data]],2)</f>
        <v>6</v>
      </c>
      <c r="D568">
        <f t="shared" si="8"/>
        <v>49</v>
      </c>
      <c r="E56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68">
        <f>Tabela2[[#This Row],[Ilośc wypożyczonych]]*$Q$5</f>
        <v>0</v>
      </c>
      <c r="G568">
        <f>IF(Tabela2[[#This Row],[Dzień]]=7, Tabela2[[#This Row],[Ilość rowerów]]*$Q$6 + Tabela2[[#This Row],[Czy dokupuje]]*800, Tabela2[[#This Row],[Czy dokupuje]]*800)</f>
        <v>0</v>
      </c>
      <c r="H568">
        <f>SUM($F$2:F568) -SUM($G$2:G568)</f>
        <v>69940</v>
      </c>
      <c r="I568">
        <f>SUM($F$2:F568)</f>
        <v>137940</v>
      </c>
      <c r="J568">
        <f>SUM($G$2:G568)</f>
        <v>68000</v>
      </c>
      <c r="K568">
        <f>IF(MONTH(Tabela2[[#This Row],[Data]]) &lt;&gt; MONTH(A569), 1,0)</f>
        <v>0</v>
      </c>
      <c r="L568" t="str">
        <f>IF(Tabela2[[#This Row],[Czy ostatni dzień]]=1, SUM($F$2:F568) - SUM($G$2:G568) - SUM($L$2:L567), "")</f>
        <v/>
      </c>
      <c r="M568">
        <f>IF(AND(Tabela2[[#This Row],[Czy ostatni dzień]]=1, H567 &gt;= 2400), 3, 0)</f>
        <v>0</v>
      </c>
    </row>
    <row r="569" spans="1:13" x14ac:dyDescent="0.25">
      <c r="A569" s="2">
        <v>45494</v>
      </c>
      <c r="B569" t="s">
        <v>6</v>
      </c>
      <c r="C569">
        <f>WEEKDAY(Tabela2[[#This Row],[Data]],2)</f>
        <v>7</v>
      </c>
      <c r="D569">
        <f t="shared" si="8"/>
        <v>49</v>
      </c>
      <c r="E56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69">
        <f>Tabela2[[#This Row],[Ilośc wypożyczonych]]*$Q$5</f>
        <v>0</v>
      </c>
      <c r="G569">
        <f>IF(Tabela2[[#This Row],[Dzień]]=7, Tabela2[[#This Row],[Ilość rowerów]]*$Q$6 + Tabela2[[#This Row],[Czy dokupuje]]*800, Tabela2[[#This Row],[Czy dokupuje]]*800)</f>
        <v>735</v>
      </c>
      <c r="H569">
        <f>SUM($F$2:F569) -SUM($G$2:G569)</f>
        <v>69205</v>
      </c>
      <c r="I569">
        <f>SUM($F$2:F569)</f>
        <v>137940</v>
      </c>
      <c r="J569">
        <f>SUM($G$2:G569)</f>
        <v>68735</v>
      </c>
      <c r="K569">
        <f>IF(MONTH(Tabela2[[#This Row],[Data]]) &lt;&gt; MONTH(A570), 1,0)</f>
        <v>0</v>
      </c>
      <c r="L569" t="str">
        <f>IF(Tabela2[[#This Row],[Czy ostatni dzień]]=1, SUM($F$2:F569) - SUM($G$2:G569) - SUM($L$2:L568), "")</f>
        <v/>
      </c>
      <c r="M569">
        <f>IF(AND(Tabela2[[#This Row],[Czy ostatni dzień]]=1, H568 &gt;= 2400), 3, 0)</f>
        <v>0</v>
      </c>
    </row>
    <row r="570" spans="1:13" x14ac:dyDescent="0.25">
      <c r="A570" s="2">
        <v>45495</v>
      </c>
      <c r="B570" t="s">
        <v>6</v>
      </c>
      <c r="C570">
        <f>WEEKDAY(Tabela2[[#This Row],[Data]],2)</f>
        <v>1</v>
      </c>
      <c r="D570">
        <f t="shared" si="8"/>
        <v>49</v>
      </c>
      <c r="E57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70">
        <f>Tabela2[[#This Row],[Ilośc wypożyczonych]]*$Q$5</f>
        <v>1320</v>
      </c>
      <c r="G570">
        <f>IF(Tabela2[[#This Row],[Dzień]]=7, Tabela2[[#This Row],[Ilość rowerów]]*$Q$6 + Tabela2[[#This Row],[Czy dokupuje]]*800, Tabela2[[#This Row],[Czy dokupuje]]*800)</f>
        <v>0</v>
      </c>
      <c r="H570">
        <f>SUM($F$2:F570) -SUM($G$2:G570)</f>
        <v>70525</v>
      </c>
      <c r="I570">
        <f>SUM($F$2:F570)</f>
        <v>139260</v>
      </c>
      <c r="J570">
        <f>SUM($G$2:G570)</f>
        <v>68735</v>
      </c>
      <c r="K570">
        <f>IF(MONTH(Tabela2[[#This Row],[Data]]) &lt;&gt; MONTH(A571), 1,0)</f>
        <v>0</v>
      </c>
      <c r="L570" t="str">
        <f>IF(Tabela2[[#This Row],[Czy ostatni dzień]]=1, SUM($F$2:F570) - SUM($G$2:G570) - SUM($L$2:L569), "")</f>
        <v/>
      </c>
      <c r="M570">
        <f>IF(AND(Tabela2[[#This Row],[Czy ostatni dzień]]=1, H569 &gt;= 2400), 3, 0)</f>
        <v>0</v>
      </c>
    </row>
    <row r="571" spans="1:13" x14ac:dyDescent="0.25">
      <c r="A571" s="2">
        <v>45496</v>
      </c>
      <c r="B571" t="s">
        <v>6</v>
      </c>
      <c r="C571">
        <f>WEEKDAY(Tabela2[[#This Row],[Data]],2)</f>
        <v>2</v>
      </c>
      <c r="D571">
        <f t="shared" si="8"/>
        <v>49</v>
      </c>
      <c r="E57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71">
        <f>Tabela2[[#This Row],[Ilośc wypożyczonych]]*$Q$5</f>
        <v>1320</v>
      </c>
      <c r="G571">
        <f>IF(Tabela2[[#This Row],[Dzień]]=7, Tabela2[[#This Row],[Ilość rowerów]]*$Q$6 + Tabela2[[#This Row],[Czy dokupuje]]*800, Tabela2[[#This Row],[Czy dokupuje]]*800)</f>
        <v>0</v>
      </c>
      <c r="H571">
        <f>SUM($F$2:F571) -SUM($G$2:G571)</f>
        <v>71845</v>
      </c>
      <c r="I571">
        <f>SUM($F$2:F571)</f>
        <v>140580</v>
      </c>
      <c r="J571">
        <f>SUM($G$2:G571)</f>
        <v>68735</v>
      </c>
      <c r="K571">
        <f>IF(MONTH(Tabela2[[#This Row],[Data]]) &lt;&gt; MONTH(A572), 1,0)</f>
        <v>0</v>
      </c>
      <c r="L571" t="str">
        <f>IF(Tabela2[[#This Row],[Czy ostatni dzień]]=1, SUM($F$2:F571) - SUM($G$2:G571) - SUM($L$2:L570), "")</f>
        <v/>
      </c>
      <c r="M571">
        <f>IF(AND(Tabela2[[#This Row],[Czy ostatni dzień]]=1, H570 &gt;= 2400), 3, 0)</f>
        <v>0</v>
      </c>
    </row>
    <row r="572" spans="1:13" x14ac:dyDescent="0.25">
      <c r="A572" s="2">
        <v>45497</v>
      </c>
      <c r="B572" t="s">
        <v>6</v>
      </c>
      <c r="C572">
        <f>WEEKDAY(Tabela2[[#This Row],[Data]],2)</f>
        <v>3</v>
      </c>
      <c r="D572">
        <f t="shared" si="8"/>
        <v>49</v>
      </c>
      <c r="E57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72">
        <f>Tabela2[[#This Row],[Ilośc wypożyczonych]]*$Q$5</f>
        <v>1320</v>
      </c>
      <c r="G572">
        <f>IF(Tabela2[[#This Row],[Dzień]]=7, Tabela2[[#This Row],[Ilość rowerów]]*$Q$6 + Tabela2[[#This Row],[Czy dokupuje]]*800, Tabela2[[#This Row],[Czy dokupuje]]*800)</f>
        <v>0</v>
      </c>
      <c r="H572">
        <f>SUM($F$2:F572) -SUM($G$2:G572)</f>
        <v>73165</v>
      </c>
      <c r="I572">
        <f>SUM($F$2:F572)</f>
        <v>141900</v>
      </c>
      <c r="J572">
        <f>SUM($G$2:G572)</f>
        <v>68735</v>
      </c>
      <c r="K572">
        <f>IF(MONTH(Tabela2[[#This Row],[Data]]) &lt;&gt; MONTH(A573), 1,0)</f>
        <v>0</v>
      </c>
      <c r="L572" t="str">
        <f>IF(Tabela2[[#This Row],[Czy ostatni dzień]]=1, SUM($F$2:F572) - SUM($G$2:G572) - SUM($L$2:L571), "")</f>
        <v/>
      </c>
      <c r="M572">
        <f>IF(AND(Tabela2[[#This Row],[Czy ostatni dzień]]=1, H571 &gt;= 2400), 3, 0)</f>
        <v>0</v>
      </c>
    </row>
    <row r="573" spans="1:13" x14ac:dyDescent="0.25">
      <c r="A573" s="2">
        <v>45498</v>
      </c>
      <c r="B573" t="s">
        <v>6</v>
      </c>
      <c r="C573">
        <f>WEEKDAY(Tabela2[[#This Row],[Data]],2)</f>
        <v>4</v>
      </c>
      <c r="D573">
        <f t="shared" si="8"/>
        <v>49</v>
      </c>
      <c r="E57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73">
        <f>Tabela2[[#This Row],[Ilośc wypożyczonych]]*$Q$5</f>
        <v>1320</v>
      </c>
      <c r="G573">
        <f>IF(Tabela2[[#This Row],[Dzień]]=7, Tabela2[[#This Row],[Ilość rowerów]]*$Q$6 + Tabela2[[#This Row],[Czy dokupuje]]*800, Tabela2[[#This Row],[Czy dokupuje]]*800)</f>
        <v>0</v>
      </c>
      <c r="H573">
        <f>SUM($F$2:F573) -SUM($G$2:G573)</f>
        <v>74485</v>
      </c>
      <c r="I573">
        <f>SUM($F$2:F573)</f>
        <v>143220</v>
      </c>
      <c r="J573">
        <f>SUM($G$2:G573)</f>
        <v>68735</v>
      </c>
      <c r="K573">
        <f>IF(MONTH(Tabela2[[#This Row],[Data]]) &lt;&gt; MONTH(A574), 1,0)</f>
        <v>0</v>
      </c>
      <c r="L573" t="str">
        <f>IF(Tabela2[[#This Row],[Czy ostatni dzień]]=1, SUM($F$2:F573) - SUM($G$2:G573) - SUM($L$2:L572), "")</f>
        <v/>
      </c>
      <c r="M573">
        <f>IF(AND(Tabela2[[#This Row],[Czy ostatni dzień]]=1, H572 &gt;= 2400), 3, 0)</f>
        <v>0</v>
      </c>
    </row>
    <row r="574" spans="1:13" x14ac:dyDescent="0.25">
      <c r="A574" s="2">
        <v>45499</v>
      </c>
      <c r="B574" t="s">
        <v>6</v>
      </c>
      <c r="C574">
        <f>WEEKDAY(Tabela2[[#This Row],[Data]],2)</f>
        <v>5</v>
      </c>
      <c r="D574">
        <f t="shared" si="8"/>
        <v>49</v>
      </c>
      <c r="E57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74">
        <f>Tabela2[[#This Row],[Ilośc wypożyczonych]]*$Q$5</f>
        <v>1320</v>
      </c>
      <c r="G574">
        <f>IF(Tabela2[[#This Row],[Dzień]]=7, Tabela2[[#This Row],[Ilość rowerów]]*$Q$6 + Tabela2[[#This Row],[Czy dokupuje]]*800, Tabela2[[#This Row],[Czy dokupuje]]*800)</f>
        <v>0</v>
      </c>
      <c r="H574">
        <f>SUM($F$2:F574) -SUM($G$2:G574)</f>
        <v>75805</v>
      </c>
      <c r="I574">
        <f>SUM($F$2:F574)</f>
        <v>144540</v>
      </c>
      <c r="J574">
        <f>SUM($G$2:G574)</f>
        <v>68735</v>
      </c>
      <c r="K574">
        <f>IF(MONTH(Tabela2[[#This Row],[Data]]) &lt;&gt; MONTH(A575), 1,0)</f>
        <v>0</v>
      </c>
      <c r="L574" t="str">
        <f>IF(Tabela2[[#This Row],[Czy ostatni dzień]]=1, SUM($F$2:F574) - SUM($G$2:G574) - SUM($L$2:L573), "")</f>
        <v/>
      </c>
      <c r="M574">
        <f>IF(AND(Tabela2[[#This Row],[Czy ostatni dzień]]=1, H573 &gt;= 2400), 3, 0)</f>
        <v>0</v>
      </c>
    </row>
    <row r="575" spans="1:13" x14ac:dyDescent="0.25">
      <c r="A575" s="2">
        <v>45500</v>
      </c>
      <c r="B575" t="s">
        <v>6</v>
      </c>
      <c r="C575">
        <f>WEEKDAY(Tabela2[[#This Row],[Data]],2)</f>
        <v>6</v>
      </c>
      <c r="D575">
        <f t="shared" si="8"/>
        <v>49</v>
      </c>
      <c r="E57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75">
        <f>Tabela2[[#This Row],[Ilośc wypożyczonych]]*$Q$5</f>
        <v>0</v>
      </c>
      <c r="G575">
        <f>IF(Tabela2[[#This Row],[Dzień]]=7, Tabela2[[#This Row],[Ilość rowerów]]*$Q$6 + Tabela2[[#This Row],[Czy dokupuje]]*800, Tabela2[[#This Row],[Czy dokupuje]]*800)</f>
        <v>0</v>
      </c>
      <c r="H575">
        <f>SUM($F$2:F575) -SUM($G$2:G575)</f>
        <v>75805</v>
      </c>
      <c r="I575">
        <f>SUM($F$2:F575)</f>
        <v>144540</v>
      </c>
      <c r="J575">
        <f>SUM($G$2:G575)</f>
        <v>68735</v>
      </c>
      <c r="K575">
        <f>IF(MONTH(Tabela2[[#This Row],[Data]]) &lt;&gt; MONTH(A576), 1,0)</f>
        <v>0</v>
      </c>
      <c r="L575" t="str">
        <f>IF(Tabela2[[#This Row],[Czy ostatni dzień]]=1, SUM($F$2:F575) - SUM($G$2:G575) - SUM($L$2:L574), "")</f>
        <v/>
      </c>
      <c r="M575">
        <f>IF(AND(Tabela2[[#This Row],[Czy ostatni dzień]]=1, H574 &gt;= 2400), 3, 0)</f>
        <v>0</v>
      </c>
    </row>
    <row r="576" spans="1:13" x14ac:dyDescent="0.25">
      <c r="A576" s="2">
        <v>45501</v>
      </c>
      <c r="B576" t="s">
        <v>6</v>
      </c>
      <c r="C576">
        <f>WEEKDAY(Tabela2[[#This Row],[Data]],2)</f>
        <v>7</v>
      </c>
      <c r="D576">
        <f t="shared" si="8"/>
        <v>49</v>
      </c>
      <c r="E57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76">
        <f>Tabela2[[#This Row],[Ilośc wypożyczonych]]*$Q$5</f>
        <v>0</v>
      </c>
      <c r="G576">
        <f>IF(Tabela2[[#This Row],[Dzień]]=7, Tabela2[[#This Row],[Ilość rowerów]]*$Q$6 + Tabela2[[#This Row],[Czy dokupuje]]*800, Tabela2[[#This Row],[Czy dokupuje]]*800)</f>
        <v>735</v>
      </c>
      <c r="H576">
        <f>SUM($F$2:F576) -SUM($G$2:G576)</f>
        <v>75070</v>
      </c>
      <c r="I576">
        <f>SUM($F$2:F576)</f>
        <v>144540</v>
      </c>
      <c r="J576">
        <f>SUM($G$2:G576)</f>
        <v>69470</v>
      </c>
      <c r="K576">
        <f>IF(MONTH(Tabela2[[#This Row],[Data]]) &lt;&gt; MONTH(A577), 1,0)</f>
        <v>0</v>
      </c>
      <c r="L576" t="str">
        <f>IF(Tabela2[[#This Row],[Czy ostatni dzień]]=1, SUM($F$2:F576) - SUM($G$2:G576) - SUM($L$2:L575), "")</f>
        <v/>
      </c>
      <c r="M576">
        <f>IF(AND(Tabela2[[#This Row],[Czy ostatni dzień]]=1, H575 &gt;= 2400), 3, 0)</f>
        <v>0</v>
      </c>
    </row>
    <row r="577" spans="1:13" x14ac:dyDescent="0.25">
      <c r="A577" s="2">
        <v>45502</v>
      </c>
      <c r="B577" t="s">
        <v>6</v>
      </c>
      <c r="C577">
        <f>WEEKDAY(Tabela2[[#This Row],[Data]],2)</f>
        <v>1</v>
      </c>
      <c r="D577">
        <f t="shared" si="8"/>
        <v>49</v>
      </c>
      <c r="E57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77">
        <f>Tabela2[[#This Row],[Ilośc wypożyczonych]]*$Q$5</f>
        <v>1320</v>
      </c>
      <c r="G577">
        <f>IF(Tabela2[[#This Row],[Dzień]]=7, Tabela2[[#This Row],[Ilość rowerów]]*$Q$6 + Tabela2[[#This Row],[Czy dokupuje]]*800, Tabela2[[#This Row],[Czy dokupuje]]*800)</f>
        <v>0</v>
      </c>
      <c r="H577">
        <f>SUM($F$2:F577) -SUM($G$2:G577)</f>
        <v>76390</v>
      </c>
      <c r="I577">
        <f>SUM($F$2:F577)</f>
        <v>145860</v>
      </c>
      <c r="J577">
        <f>SUM($G$2:G577)</f>
        <v>69470</v>
      </c>
      <c r="K577">
        <f>IF(MONTH(Tabela2[[#This Row],[Data]]) &lt;&gt; MONTH(A578), 1,0)</f>
        <v>0</v>
      </c>
      <c r="L577" t="str">
        <f>IF(Tabela2[[#This Row],[Czy ostatni dzień]]=1, SUM($F$2:F577) - SUM($G$2:G577) - SUM($L$2:L576), "")</f>
        <v/>
      </c>
      <c r="M577">
        <f>IF(AND(Tabela2[[#This Row],[Czy ostatni dzień]]=1, H576 &gt;= 2400), 3, 0)</f>
        <v>0</v>
      </c>
    </row>
    <row r="578" spans="1:13" x14ac:dyDescent="0.25">
      <c r="A578" s="2">
        <v>45503</v>
      </c>
      <c r="B578" t="s">
        <v>6</v>
      </c>
      <c r="C578">
        <f>WEEKDAY(Tabela2[[#This Row],[Data]],2)</f>
        <v>2</v>
      </c>
      <c r="D578">
        <f t="shared" si="8"/>
        <v>49</v>
      </c>
      <c r="E57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78">
        <f>Tabela2[[#This Row],[Ilośc wypożyczonych]]*$Q$5</f>
        <v>1320</v>
      </c>
      <c r="G578">
        <f>IF(Tabela2[[#This Row],[Dzień]]=7, Tabela2[[#This Row],[Ilość rowerów]]*$Q$6 + Tabela2[[#This Row],[Czy dokupuje]]*800, Tabela2[[#This Row],[Czy dokupuje]]*800)</f>
        <v>0</v>
      </c>
      <c r="H578">
        <f>SUM($F$2:F578) -SUM($G$2:G578)</f>
        <v>77710</v>
      </c>
      <c r="I578">
        <f>SUM($F$2:F578)</f>
        <v>147180</v>
      </c>
      <c r="J578">
        <f>SUM($G$2:G578)</f>
        <v>69470</v>
      </c>
      <c r="K578">
        <f>IF(MONTH(Tabela2[[#This Row],[Data]]) &lt;&gt; MONTH(A579), 1,0)</f>
        <v>0</v>
      </c>
      <c r="L578" t="str">
        <f>IF(Tabela2[[#This Row],[Czy ostatni dzień]]=1, SUM($F$2:F578) - SUM($G$2:G578) - SUM($L$2:L577), "")</f>
        <v/>
      </c>
      <c r="M578">
        <f>IF(AND(Tabela2[[#This Row],[Czy ostatni dzień]]=1, H577 &gt;= 2400), 3, 0)</f>
        <v>0</v>
      </c>
    </row>
    <row r="579" spans="1:13" x14ac:dyDescent="0.25">
      <c r="A579" s="2">
        <v>45504</v>
      </c>
      <c r="B579" t="s">
        <v>6</v>
      </c>
      <c r="C579">
        <f>WEEKDAY(Tabela2[[#This Row],[Data]],2)</f>
        <v>3</v>
      </c>
      <c r="D579">
        <f t="shared" si="8"/>
        <v>49</v>
      </c>
      <c r="E57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44</v>
      </c>
      <c r="F579">
        <f>Tabela2[[#This Row],[Ilośc wypożyczonych]]*$Q$5</f>
        <v>1320</v>
      </c>
      <c r="G579">
        <f>IF(Tabela2[[#This Row],[Dzień]]=7, Tabela2[[#This Row],[Ilość rowerów]]*$Q$6 + Tabela2[[#This Row],[Czy dokupuje]]*800, Tabela2[[#This Row],[Czy dokupuje]]*800)</f>
        <v>2400</v>
      </c>
      <c r="H579">
        <f>SUM($F$2:F579) -SUM($G$2:G579)</f>
        <v>76630</v>
      </c>
      <c r="I579">
        <f>SUM($F$2:F579)</f>
        <v>148500</v>
      </c>
      <c r="J579">
        <f>SUM($G$2:G579)</f>
        <v>71870</v>
      </c>
      <c r="K579">
        <f>IF(MONTH(Tabela2[[#This Row],[Data]]) &lt;&gt; MONTH(A580), 1,0)</f>
        <v>1</v>
      </c>
      <c r="L579">
        <f>IF(Tabela2[[#This Row],[Czy ostatni dzień]]=1, SUM($F$2:F579) - SUM($G$2:G579) - SUM($L$2:L578), "")</f>
        <v>25020</v>
      </c>
      <c r="M579">
        <f>IF(AND(Tabela2[[#This Row],[Czy ostatni dzień]]=1, H578 &gt;= 2400), 3, 0)</f>
        <v>3</v>
      </c>
    </row>
    <row r="580" spans="1:13" x14ac:dyDescent="0.25">
      <c r="A580" s="2">
        <v>45505</v>
      </c>
      <c r="B580" t="s">
        <v>6</v>
      </c>
      <c r="C580">
        <f>WEEKDAY(Tabela2[[#This Row],[Data]],2)</f>
        <v>4</v>
      </c>
      <c r="D580">
        <f t="shared" si="8"/>
        <v>52</v>
      </c>
      <c r="E58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80">
        <f>Tabela2[[#This Row],[Ilośc wypożyczonych]]*$Q$5</f>
        <v>1380</v>
      </c>
      <c r="G580">
        <f>IF(Tabela2[[#This Row],[Dzień]]=7, Tabela2[[#This Row],[Ilość rowerów]]*$Q$6 + Tabela2[[#This Row],[Czy dokupuje]]*800, Tabela2[[#This Row],[Czy dokupuje]]*800)</f>
        <v>0</v>
      </c>
      <c r="H580">
        <f>SUM($F$2:F580) -SUM($G$2:G580)</f>
        <v>78010</v>
      </c>
      <c r="I580">
        <f>SUM($F$2:F580)</f>
        <v>149880</v>
      </c>
      <c r="J580">
        <f>SUM($G$2:G580)</f>
        <v>71870</v>
      </c>
      <c r="K580">
        <f>IF(MONTH(Tabela2[[#This Row],[Data]]) &lt;&gt; MONTH(A581), 1,0)</f>
        <v>0</v>
      </c>
      <c r="L580" t="str">
        <f>IF(Tabela2[[#This Row],[Czy ostatni dzień]]=1, SUM($F$2:F580) - SUM($G$2:G580) - SUM($L$2:L579), "")</f>
        <v/>
      </c>
      <c r="M580">
        <f>IF(AND(Tabela2[[#This Row],[Czy ostatni dzień]]=1, H579 &gt;= 2400), 3, 0)</f>
        <v>0</v>
      </c>
    </row>
    <row r="581" spans="1:13" x14ac:dyDescent="0.25">
      <c r="A581" s="2">
        <v>45506</v>
      </c>
      <c r="B581" t="s">
        <v>6</v>
      </c>
      <c r="C581">
        <f>WEEKDAY(Tabela2[[#This Row],[Data]],2)</f>
        <v>5</v>
      </c>
      <c r="D581">
        <f t="shared" si="8"/>
        <v>52</v>
      </c>
      <c r="E58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81">
        <f>Tabela2[[#This Row],[Ilośc wypożyczonych]]*$Q$5</f>
        <v>1380</v>
      </c>
      <c r="G581">
        <f>IF(Tabela2[[#This Row],[Dzień]]=7, Tabela2[[#This Row],[Ilość rowerów]]*$Q$6 + Tabela2[[#This Row],[Czy dokupuje]]*800, Tabela2[[#This Row],[Czy dokupuje]]*800)</f>
        <v>0</v>
      </c>
      <c r="H581">
        <f>SUM($F$2:F581) -SUM($G$2:G581)</f>
        <v>79390</v>
      </c>
      <c r="I581">
        <f>SUM($F$2:F581)</f>
        <v>151260</v>
      </c>
      <c r="J581">
        <f>SUM($G$2:G581)</f>
        <v>71870</v>
      </c>
      <c r="K581">
        <f>IF(MONTH(Tabela2[[#This Row],[Data]]) &lt;&gt; MONTH(A582), 1,0)</f>
        <v>0</v>
      </c>
      <c r="L581" t="str">
        <f>IF(Tabela2[[#This Row],[Czy ostatni dzień]]=1, SUM($F$2:F581) - SUM($G$2:G581) - SUM($L$2:L580), "")</f>
        <v/>
      </c>
      <c r="M581">
        <f>IF(AND(Tabela2[[#This Row],[Czy ostatni dzień]]=1, H580 &gt;= 2400), 3, 0)</f>
        <v>0</v>
      </c>
    </row>
    <row r="582" spans="1:13" x14ac:dyDescent="0.25">
      <c r="A582" s="2">
        <v>45507</v>
      </c>
      <c r="B582" t="s">
        <v>6</v>
      </c>
      <c r="C582">
        <f>WEEKDAY(Tabela2[[#This Row],[Data]],2)</f>
        <v>6</v>
      </c>
      <c r="D582">
        <f t="shared" ref="D582:D645" si="9">D581+M581</f>
        <v>52</v>
      </c>
      <c r="E58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82">
        <f>Tabela2[[#This Row],[Ilośc wypożyczonych]]*$Q$5</f>
        <v>0</v>
      </c>
      <c r="G582">
        <f>IF(Tabela2[[#This Row],[Dzień]]=7, Tabela2[[#This Row],[Ilość rowerów]]*$Q$6 + Tabela2[[#This Row],[Czy dokupuje]]*800, Tabela2[[#This Row],[Czy dokupuje]]*800)</f>
        <v>0</v>
      </c>
      <c r="H582">
        <f>SUM($F$2:F582) -SUM($G$2:G582)</f>
        <v>79390</v>
      </c>
      <c r="I582">
        <f>SUM($F$2:F582)</f>
        <v>151260</v>
      </c>
      <c r="J582">
        <f>SUM($G$2:G582)</f>
        <v>71870</v>
      </c>
      <c r="K582">
        <f>IF(MONTH(Tabela2[[#This Row],[Data]]) &lt;&gt; MONTH(A583), 1,0)</f>
        <v>0</v>
      </c>
      <c r="L582" t="str">
        <f>IF(Tabela2[[#This Row],[Czy ostatni dzień]]=1, SUM($F$2:F582) - SUM($G$2:G582) - SUM($L$2:L581), "")</f>
        <v/>
      </c>
      <c r="M582">
        <f>IF(AND(Tabela2[[#This Row],[Czy ostatni dzień]]=1, H581 &gt;= 2400), 3, 0)</f>
        <v>0</v>
      </c>
    </row>
    <row r="583" spans="1:13" x14ac:dyDescent="0.25">
      <c r="A583" s="2">
        <v>45508</v>
      </c>
      <c r="B583" t="s">
        <v>6</v>
      </c>
      <c r="C583">
        <f>WEEKDAY(Tabela2[[#This Row],[Data]],2)</f>
        <v>7</v>
      </c>
      <c r="D583">
        <f t="shared" si="9"/>
        <v>52</v>
      </c>
      <c r="E58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83">
        <f>Tabela2[[#This Row],[Ilośc wypożyczonych]]*$Q$5</f>
        <v>0</v>
      </c>
      <c r="G583">
        <f>IF(Tabela2[[#This Row],[Dzień]]=7, Tabela2[[#This Row],[Ilość rowerów]]*$Q$6 + Tabela2[[#This Row],[Czy dokupuje]]*800, Tabela2[[#This Row],[Czy dokupuje]]*800)</f>
        <v>780</v>
      </c>
      <c r="H583">
        <f>SUM($F$2:F583) -SUM($G$2:G583)</f>
        <v>78610</v>
      </c>
      <c r="I583">
        <f>SUM($F$2:F583)</f>
        <v>151260</v>
      </c>
      <c r="J583">
        <f>SUM($G$2:G583)</f>
        <v>72650</v>
      </c>
      <c r="K583">
        <f>IF(MONTH(Tabela2[[#This Row],[Data]]) &lt;&gt; MONTH(A584), 1,0)</f>
        <v>0</v>
      </c>
      <c r="L583" t="str">
        <f>IF(Tabela2[[#This Row],[Czy ostatni dzień]]=1, SUM($F$2:F583) - SUM($G$2:G583) - SUM($L$2:L582), "")</f>
        <v/>
      </c>
      <c r="M583">
        <f>IF(AND(Tabela2[[#This Row],[Czy ostatni dzień]]=1, H582 &gt;= 2400), 3, 0)</f>
        <v>0</v>
      </c>
    </row>
    <row r="584" spans="1:13" x14ac:dyDescent="0.25">
      <c r="A584" s="2">
        <v>45509</v>
      </c>
      <c r="B584" t="s">
        <v>6</v>
      </c>
      <c r="C584">
        <f>WEEKDAY(Tabela2[[#This Row],[Data]],2)</f>
        <v>1</v>
      </c>
      <c r="D584">
        <f t="shared" si="9"/>
        <v>52</v>
      </c>
      <c r="E58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84">
        <f>Tabela2[[#This Row],[Ilośc wypożyczonych]]*$Q$5</f>
        <v>1380</v>
      </c>
      <c r="G584">
        <f>IF(Tabela2[[#This Row],[Dzień]]=7, Tabela2[[#This Row],[Ilość rowerów]]*$Q$6 + Tabela2[[#This Row],[Czy dokupuje]]*800, Tabela2[[#This Row],[Czy dokupuje]]*800)</f>
        <v>0</v>
      </c>
      <c r="H584">
        <f>SUM($F$2:F584) -SUM($G$2:G584)</f>
        <v>79990</v>
      </c>
      <c r="I584">
        <f>SUM($F$2:F584)</f>
        <v>152640</v>
      </c>
      <c r="J584">
        <f>SUM($G$2:G584)</f>
        <v>72650</v>
      </c>
      <c r="K584">
        <f>IF(MONTH(Tabela2[[#This Row],[Data]]) &lt;&gt; MONTH(A585), 1,0)</f>
        <v>0</v>
      </c>
      <c r="L584" t="str">
        <f>IF(Tabela2[[#This Row],[Czy ostatni dzień]]=1, SUM($F$2:F584) - SUM($G$2:G584) - SUM($L$2:L583), "")</f>
        <v/>
      </c>
      <c r="M584">
        <f>IF(AND(Tabela2[[#This Row],[Czy ostatni dzień]]=1, H583 &gt;= 2400), 3, 0)</f>
        <v>0</v>
      </c>
    </row>
    <row r="585" spans="1:13" x14ac:dyDescent="0.25">
      <c r="A585" s="2">
        <v>45510</v>
      </c>
      <c r="B585" t="s">
        <v>6</v>
      </c>
      <c r="C585">
        <f>WEEKDAY(Tabela2[[#This Row],[Data]],2)</f>
        <v>2</v>
      </c>
      <c r="D585">
        <f t="shared" si="9"/>
        <v>52</v>
      </c>
      <c r="E58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85">
        <f>Tabela2[[#This Row],[Ilośc wypożyczonych]]*$Q$5</f>
        <v>1380</v>
      </c>
      <c r="G585">
        <f>IF(Tabela2[[#This Row],[Dzień]]=7, Tabela2[[#This Row],[Ilość rowerów]]*$Q$6 + Tabela2[[#This Row],[Czy dokupuje]]*800, Tabela2[[#This Row],[Czy dokupuje]]*800)</f>
        <v>0</v>
      </c>
      <c r="H585">
        <f>SUM($F$2:F585) -SUM($G$2:G585)</f>
        <v>81370</v>
      </c>
      <c r="I585">
        <f>SUM($F$2:F585)</f>
        <v>154020</v>
      </c>
      <c r="J585">
        <f>SUM($G$2:G585)</f>
        <v>72650</v>
      </c>
      <c r="K585">
        <f>IF(MONTH(Tabela2[[#This Row],[Data]]) &lt;&gt; MONTH(A586), 1,0)</f>
        <v>0</v>
      </c>
      <c r="L585" t="str">
        <f>IF(Tabela2[[#This Row],[Czy ostatni dzień]]=1, SUM($F$2:F585) - SUM($G$2:G585) - SUM($L$2:L584), "")</f>
        <v/>
      </c>
      <c r="M585">
        <f>IF(AND(Tabela2[[#This Row],[Czy ostatni dzień]]=1, H584 &gt;= 2400), 3, 0)</f>
        <v>0</v>
      </c>
    </row>
    <row r="586" spans="1:13" x14ac:dyDescent="0.25">
      <c r="A586" s="2">
        <v>45511</v>
      </c>
      <c r="B586" t="s">
        <v>6</v>
      </c>
      <c r="C586">
        <f>WEEKDAY(Tabela2[[#This Row],[Data]],2)</f>
        <v>3</v>
      </c>
      <c r="D586">
        <f t="shared" si="9"/>
        <v>52</v>
      </c>
      <c r="E58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86">
        <f>Tabela2[[#This Row],[Ilośc wypożyczonych]]*$Q$5</f>
        <v>1380</v>
      </c>
      <c r="G586">
        <f>IF(Tabela2[[#This Row],[Dzień]]=7, Tabela2[[#This Row],[Ilość rowerów]]*$Q$6 + Tabela2[[#This Row],[Czy dokupuje]]*800, Tabela2[[#This Row],[Czy dokupuje]]*800)</f>
        <v>0</v>
      </c>
      <c r="H586">
        <f>SUM($F$2:F586) -SUM($G$2:G586)</f>
        <v>82750</v>
      </c>
      <c r="I586">
        <f>SUM($F$2:F586)</f>
        <v>155400</v>
      </c>
      <c r="J586">
        <f>SUM($G$2:G586)</f>
        <v>72650</v>
      </c>
      <c r="K586">
        <f>IF(MONTH(Tabela2[[#This Row],[Data]]) &lt;&gt; MONTH(A587), 1,0)</f>
        <v>0</v>
      </c>
      <c r="L586" t="str">
        <f>IF(Tabela2[[#This Row],[Czy ostatni dzień]]=1, SUM($F$2:F586) - SUM($G$2:G586) - SUM($L$2:L585), "")</f>
        <v/>
      </c>
      <c r="M586">
        <f>IF(AND(Tabela2[[#This Row],[Czy ostatni dzień]]=1, H585 &gt;= 2400), 3, 0)</f>
        <v>0</v>
      </c>
    </row>
    <row r="587" spans="1:13" x14ac:dyDescent="0.25">
      <c r="A587" s="2">
        <v>45512</v>
      </c>
      <c r="B587" t="s">
        <v>6</v>
      </c>
      <c r="C587">
        <f>WEEKDAY(Tabela2[[#This Row],[Data]],2)</f>
        <v>4</v>
      </c>
      <c r="D587">
        <f t="shared" si="9"/>
        <v>52</v>
      </c>
      <c r="E58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87">
        <f>Tabela2[[#This Row],[Ilośc wypożyczonych]]*$Q$5</f>
        <v>1380</v>
      </c>
      <c r="G587">
        <f>IF(Tabela2[[#This Row],[Dzień]]=7, Tabela2[[#This Row],[Ilość rowerów]]*$Q$6 + Tabela2[[#This Row],[Czy dokupuje]]*800, Tabela2[[#This Row],[Czy dokupuje]]*800)</f>
        <v>0</v>
      </c>
      <c r="H587">
        <f>SUM($F$2:F587) -SUM($G$2:G587)</f>
        <v>84130</v>
      </c>
      <c r="I587">
        <f>SUM($F$2:F587)</f>
        <v>156780</v>
      </c>
      <c r="J587">
        <f>SUM($G$2:G587)</f>
        <v>72650</v>
      </c>
      <c r="K587">
        <f>IF(MONTH(Tabela2[[#This Row],[Data]]) &lt;&gt; MONTH(A588), 1,0)</f>
        <v>0</v>
      </c>
      <c r="L587" t="str">
        <f>IF(Tabela2[[#This Row],[Czy ostatni dzień]]=1, SUM($F$2:F587) - SUM($G$2:G587) - SUM($L$2:L586), "")</f>
        <v/>
      </c>
      <c r="M587">
        <f>IF(AND(Tabela2[[#This Row],[Czy ostatni dzień]]=1, H586 &gt;= 2400), 3, 0)</f>
        <v>0</v>
      </c>
    </row>
    <row r="588" spans="1:13" x14ac:dyDescent="0.25">
      <c r="A588" s="2">
        <v>45513</v>
      </c>
      <c r="B588" t="s">
        <v>6</v>
      </c>
      <c r="C588">
        <f>WEEKDAY(Tabela2[[#This Row],[Data]],2)</f>
        <v>5</v>
      </c>
      <c r="D588">
        <f t="shared" si="9"/>
        <v>52</v>
      </c>
      <c r="E58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88">
        <f>Tabela2[[#This Row],[Ilośc wypożyczonych]]*$Q$5</f>
        <v>1380</v>
      </c>
      <c r="G588">
        <f>IF(Tabela2[[#This Row],[Dzień]]=7, Tabela2[[#This Row],[Ilość rowerów]]*$Q$6 + Tabela2[[#This Row],[Czy dokupuje]]*800, Tabela2[[#This Row],[Czy dokupuje]]*800)</f>
        <v>0</v>
      </c>
      <c r="H588">
        <f>SUM($F$2:F588) -SUM($G$2:G588)</f>
        <v>85510</v>
      </c>
      <c r="I588">
        <f>SUM($F$2:F588)</f>
        <v>158160</v>
      </c>
      <c r="J588">
        <f>SUM($G$2:G588)</f>
        <v>72650</v>
      </c>
      <c r="K588">
        <f>IF(MONTH(Tabela2[[#This Row],[Data]]) &lt;&gt; MONTH(A589), 1,0)</f>
        <v>0</v>
      </c>
      <c r="L588" t="str">
        <f>IF(Tabela2[[#This Row],[Czy ostatni dzień]]=1, SUM($F$2:F588) - SUM($G$2:G588) - SUM($L$2:L587), "")</f>
        <v/>
      </c>
      <c r="M588">
        <f>IF(AND(Tabela2[[#This Row],[Czy ostatni dzień]]=1, H587 &gt;= 2400), 3, 0)</f>
        <v>0</v>
      </c>
    </row>
    <row r="589" spans="1:13" x14ac:dyDescent="0.25">
      <c r="A589" s="2">
        <v>45514</v>
      </c>
      <c r="B589" t="s">
        <v>6</v>
      </c>
      <c r="C589">
        <f>WEEKDAY(Tabela2[[#This Row],[Data]],2)</f>
        <v>6</v>
      </c>
      <c r="D589">
        <f t="shared" si="9"/>
        <v>52</v>
      </c>
      <c r="E58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89">
        <f>Tabela2[[#This Row],[Ilośc wypożyczonych]]*$Q$5</f>
        <v>0</v>
      </c>
      <c r="G589">
        <f>IF(Tabela2[[#This Row],[Dzień]]=7, Tabela2[[#This Row],[Ilość rowerów]]*$Q$6 + Tabela2[[#This Row],[Czy dokupuje]]*800, Tabela2[[#This Row],[Czy dokupuje]]*800)</f>
        <v>0</v>
      </c>
      <c r="H589">
        <f>SUM($F$2:F589) -SUM($G$2:G589)</f>
        <v>85510</v>
      </c>
      <c r="I589">
        <f>SUM($F$2:F589)</f>
        <v>158160</v>
      </c>
      <c r="J589">
        <f>SUM($G$2:G589)</f>
        <v>72650</v>
      </c>
      <c r="K589">
        <f>IF(MONTH(Tabela2[[#This Row],[Data]]) &lt;&gt; MONTH(A590), 1,0)</f>
        <v>0</v>
      </c>
      <c r="L589" t="str">
        <f>IF(Tabela2[[#This Row],[Czy ostatni dzień]]=1, SUM($F$2:F589) - SUM($G$2:G589) - SUM($L$2:L588), "")</f>
        <v/>
      </c>
      <c r="M589">
        <f>IF(AND(Tabela2[[#This Row],[Czy ostatni dzień]]=1, H588 &gt;= 2400), 3, 0)</f>
        <v>0</v>
      </c>
    </row>
    <row r="590" spans="1:13" x14ac:dyDescent="0.25">
      <c r="A590" s="2">
        <v>45515</v>
      </c>
      <c r="B590" t="s">
        <v>6</v>
      </c>
      <c r="C590">
        <f>WEEKDAY(Tabela2[[#This Row],[Data]],2)</f>
        <v>7</v>
      </c>
      <c r="D590">
        <f t="shared" si="9"/>
        <v>52</v>
      </c>
      <c r="E59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90">
        <f>Tabela2[[#This Row],[Ilośc wypożyczonych]]*$Q$5</f>
        <v>0</v>
      </c>
      <c r="G590">
        <f>IF(Tabela2[[#This Row],[Dzień]]=7, Tabela2[[#This Row],[Ilość rowerów]]*$Q$6 + Tabela2[[#This Row],[Czy dokupuje]]*800, Tabela2[[#This Row],[Czy dokupuje]]*800)</f>
        <v>780</v>
      </c>
      <c r="H590">
        <f>SUM($F$2:F590) -SUM($G$2:G590)</f>
        <v>84730</v>
      </c>
      <c r="I590">
        <f>SUM($F$2:F590)</f>
        <v>158160</v>
      </c>
      <c r="J590">
        <f>SUM($G$2:G590)</f>
        <v>73430</v>
      </c>
      <c r="K590">
        <f>IF(MONTH(Tabela2[[#This Row],[Data]]) &lt;&gt; MONTH(A591), 1,0)</f>
        <v>0</v>
      </c>
      <c r="L590" t="str">
        <f>IF(Tabela2[[#This Row],[Czy ostatni dzień]]=1, SUM($F$2:F590) - SUM($G$2:G590) - SUM($L$2:L589), "")</f>
        <v/>
      </c>
      <c r="M590">
        <f>IF(AND(Tabela2[[#This Row],[Czy ostatni dzień]]=1, H589 &gt;= 2400), 3, 0)</f>
        <v>0</v>
      </c>
    </row>
    <row r="591" spans="1:13" x14ac:dyDescent="0.25">
      <c r="A591" s="2">
        <v>45516</v>
      </c>
      <c r="B591" t="s">
        <v>6</v>
      </c>
      <c r="C591">
        <f>WEEKDAY(Tabela2[[#This Row],[Data]],2)</f>
        <v>1</v>
      </c>
      <c r="D591">
        <f t="shared" si="9"/>
        <v>52</v>
      </c>
      <c r="E59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91">
        <f>Tabela2[[#This Row],[Ilośc wypożyczonych]]*$Q$5</f>
        <v>1380</v>
      </c>
      <c r="G591">
        <f>IF(Tabela2[[#This Row],[Dzień]]=7, Tabela2[[#This Row],[Ilość rowerów]]*$Q$6 + Tabela2[[#This Row],[Czy dokupuje]]*800, Tabela2[[#This Row],[Czy dokupuje]]*800)</f>
        <v>0</v>
      </c>
      <c r="H591">
        <f>SUM($F$2:F591) -SUM($G$2:G591)</f>
        <v>86110</v>
      </c>
      <c r="I591">
        <f>SUM($F$2:F591)</f>
        <v>159540</v>
      </c>
      <c r="J591">
        <f>SUM($G$2:G591)</f>
        <v>73430</v>
      </c>
      <c r="K591">
        <f>IF(MONTH(Tabela2[[#This Row],[Data]]) &lt;&gt; MONTH(A592), 1,0)</f>
        <v>0</v>
      </c>
      <c r="L591" t="str">
        <f>IF(Tabela2[[#This Row],[Czy ostatni dzień]]=1, SUM($F$2:F591) - SUM($G$2:G591) - SUM($L$2:L590), "")</f>
        <v/>
      </c>
      <c r="M591">
        <f>IF(AND(Tabela2[[#This Row],[Czy ostatni dzień]]=1, H590 &gt;= 2400), 3, 0)</f>
        <v>0</v>
      </c>
    </row>
    <row r="592" spans="1:13" x14ac:dyDescent="0.25">
      <c r="A592" s="2">
        <v>45517</v>
      </c>
      <c r="B592" t="s">
        <v>6</v>
      </c>
      <c r="C592">
        <f>WEEKDAY(Tabela2[[#This Row],[Data]],2)</f>
        <v>2</v>
      </c>
      <c r="D592">
        <f t="shared" si="9"/>
        <v>52</v>
      </c>
      <c r="E59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92">
        <f>Tabela2[[#This Row],[Ilośc wypożyczonych]]*$Q$5</f>
        <v>1380</v>
      </c>
      <c r="G592">
        <f>IF(Tabela2[[#This Row],[Dzień]]=7, Tabela2[[#This Row],[Ilość rowerów]]*$Q$6 + Tabela2[[#This Row],[Czy dokupuje]]*800, Tabela2[[#This Row],[Czy dokupuje]]*800)</f>
        <v>0</v>
      </c>
      <c r="H592">
        <f>SUM($F$2:F592) -SUM($G$2:G592)</f>
        <v>87490</v>
      </c>
      <c r="I592">
        <f>SUM($F$2:F592)</f>
        <v>160920</v>
      </c>
      <c r="J592">
        <f>SUM($G$2:G592)</f>
        <v>73430</v>
      </c>
      <c r="K592">
        <f>IF(MONTH(Tabela2[[#This Row],[Data]]) &lt;&gt; MONTH(A593), 1,0)</f>
        <v>0</v>
      </c>
      <c r="L592" t="str">
        <f>IF(Tabela2[[#This Row],[Czy ostatni dzień]]=1, SUM($F$2:F592) - SUM($G$2:G592) - SUM($L$2:L591), "")</f>
        <v/>
      </c>
      <c r="M592">
        <f>IF(AND(Tabela2[[#This Row],[Czy ostatni dzień]]=1, H591 &gt;= 2400), 3, 0)</f>
        <v>0</v>
      </c>
    </row>
    <row r="593" spans="1:13" x14ac:dyDescent="0.25">
      <c r="A593" s="2">
        <v>45518</v>
      </c>
      <c r="B593" t="s">
        <v>6</v>
      </c>
      <c r="C593">
        <f>WEEKDAY(Tabela2[[#This Row],[Data]],2)</f>
        <v>3</v>
      </c>
      <c r="D593">
        <f t="shared" si="9"/>
        <v>52</v>
      </c>
      <c r="E59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93">
        <f>Tabela2[[#This Row],[Ilośc wypożyczonych]]*$Q$5</f>
        <v>1380</v>
      </c>
      <c r="G593">
        <f>IF(Tabela2[[#This Row],[Dzień]]=7, Tabela2[[#This Row],[Ilość rowerów]]*$Q$6 + Tabela2[[#This Row],[Czy dokupuje]]*800, Tabela2[[#This Row],[Czy dokupuje]]*800)</f>
        <v>0</v>
      </c>
      <c r="H593">
        <f>SUM($F$2:F593) -SUM($G$2:G593)</f>
        <v>88870</v>
      </c>
      <c r="I593">
        <f>SUM($F$2:F593)</f>
        <v>162300</v>
      </c>
      <c r="J593">
        <f>SUM($G$2:G593)</f>
        <v>73430</v>
      </c>
      <c r="K593">
        <f>IF(MONTH(Tabela2[[#This Row],[Data]]) &lt;&gt; MONTH(A594), 1,0)</f>
        <v>0</v>
      </c>
      <c r="L593" t="str">
        <f>IF(Tabela2[[#This Row],[Czy ostatni dzień]]=1, SUM($F$2:F593) - SUM($G$2:G593) - SUM($L$2:L592), "")</f>
        <v/>
      </c>
      <c r="M593">
        <f>IF(AND(Tabela2[[#This Row],[Czy ostatni dzień]]=1, H592 &gt;= 2400), 3, 0)</f>
        <v>0</v>
      </c>
    </row>
    <row r="594" spans="1:13" x14ac:dyDescent="0.25">
      <c r="A594" s="2">
        <v>45519</v>
      </c>
      <c r="B594" t="s">
        <v>6</v>
      </c>
      <c r="C594">
        <f>WEEKDAY(Tabela2[[#This Row],[Data]],2)</f>
        <v>4</v>
      </c>
      <c r="D594">
        <f t="shared" si="9"/>
        <v>52</v>
      </c>
      <c r="E59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94">
        <f>Tabela2[[#This Row],[Ilośc wypożyczonych]]*$Q$5</f>
        <v>1380</v>
      </c>
      <c r="G594">
        <f>IF(Tabela2[[#This Row],[Dzień]]=7, Tabela2[[#This Row],[Ilość rowerów]]*$Q$6 + Tabela2[[#This Row],[Czy dokupuje]]*800, Tabela2[[#This Row],[Czy dokupuje]]*800)</f>
        <v>0</v>
      </c>
      <c r="H594">
        <f>SUM($F$2:F594) -SUM($G$2:G594)</f>
        <v>90250</v>
      </c>
      <c r="I594">
        <f>SUM($F$2:F594)</f>
        <v>163680</v>
      </c>
      <c r="J594">
        <f>SUM($G$2:G594)</f>
        <v>73430</v>
      </c>
      <c r="K594">
        <f>IF(MONTH(Tabela2[[#This Row],[Data]]) &lt;&gt; MONTH(A595), 1,0)</f>
        <v>0</v>
      </c>
      <c r="L594" t="str">
        <f>IF(Tabela2[[#This Row],[Czy ostatni dzień]]=1, SUM($F$2:F594) - SUM($G$2:G594) - SUM($L$2:L593), "")</f>
        <v/>
      </c>
      <c r="M594">
        <f>IF(AND(Tabela2[[#This Row],[Czy ostatni dzień]]=1, H593 &gt;= 2400), 3, 0)</f>
        <v>0</v>
      </c>
    </row>
    <row r="595" spans="1:13" x14ac:dyDescent="0.25">
      <c r="A595" s="2">
        <v>45520</v>
      </c>
      <c r="B595" t="s">
        <v>6</v>
      </c>
      <c r="C595">
        <f>WEEKDAY(Tabela2[[#This Row],[Data]],2)</f>
        <v>5</v>
      </c>
      <c r="D595">
        <f t="shared" si="9"/>
        <v>52</v>
      </c>
      <c r="E59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95">
        <f>Tabela2[[#This Row],[Ilośc wypożyczonych]]*$Q$5</f>
        <v>1380</v>
      </c>
      <c r="G595">
        <f>IF(Tabela2[[#This Row],[Dzień]]=7, Tabela2[[#This Row],[Ilość rowerów]]*$Q$6 + Tabela2[[#This Row],[Czy dokupuje]]*800, Tabela2[[#This Row],[Czy dokupuje]]*800)</f>
        <v>0</v>
      </c>
      <c r="H595">
        <f>SUM($F$2:F595) -SUM($G$2:G595)</f>
        <v>91630</v>
      </c>
      <c r="I595">
        <f>SUM($F$2:F595)</f>
        <v>165060</v>
      </c>
      <c r="J595">
        <f>SUM($G$2:G595)</f>
        <v>73430</v>
      </c>
      <c r="K595">
        <f>IF(MONTH(Tabela2[[#This Row],[Data]]) &lt;&gt; MONTH(A596), 1,0)</f>
        <v>0</v>
      </c>
      <c r="L595" t="str">
        <f>IF(Tabela2[[#This Row],[Czy ostatni dzień]]=1, SUM($F$2:F595) - SUM($G$2:G595) - SUM($L$2:L594), "")</f>
        <v/>
      </c>
      <c r="M595">
        <f>IF(AND(Tabela2[[#This Row],[Czy ostatni dzień]]=1, H594 &gt;= 2400), 3, 0)</f>
        <v>0</v>
      </c>
    </row>
    <row r="596" spans="1:13" x14ac:dyDescent="0.25">
      <c r="A596" s="2">
        <v>45521</v>
      </c>
      <c r="B596" t="s">
        <v>6</v>
      </c>
      <c r="C596">
        <f>WEEKDAY(Tabela2[[#This Row],[Data]],2)</f>
        <v>6</v>
      </c>
      <c r="D596">
        <f t="shared" si="9"/>
        <v>52</v>
      </c>
      <c r="E59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96">
        <f>Tabela2[[#This Row],[Ilośc wypożyczonych]]*$Q$5</f>
        <v>0</v>
      </c>
      <c r="G596">
        <f>IF(Tabela2[[#This Row],[Dzień]]=7, Tabela2[[#This Row],[Ilość rowerów]]*$Q$6 + Tabela2[[#This Row],[Czy dokupuje]]*800, Tabela2[[#This Row],[Czy dokupuje]]*800)</f>
        <v>0</v>
      </c>
      <c r="H596">
        <f>SUM($F$2:F596) -SUM($G$2:G596)</f>
        <v>91630</v>
      </c>
      <c r="I596">
        <f>SUM($F$2:F596)</f>
        <v>165060</v>
      </c>
      <c r="J596">
        <f>SUM($G$2:G596)</f>
        <v>73430</v>
      </c>
      <c r="K596">
        <f>IF(MONTH(Tabela2[[#This Row],[Data]]) &lt;&gt; MONTH(A597), 1,0)</f>
        <v>0</v>
      </c>
      <c r="L596" t="str">
        <f>IF(Tabela2[[#This Row],[Czy ostatni dzień]]=1, SUM($F$2:F596) - SUM($G$2:G596) - SUM($L$2:L595), "")</f>
        <v/>
      </c>
      <c r="M596">
        <f>IF(AND(Tabela2[[#This Row],[Czy ostatni dzień]]=1, H595 &gt;= 2400), 3, 0)</f>
        <v>0</v>
      </c>
    </row>
    <row r="597" spans="1:13" x14ac:dyDescent="0.25">
      <c r="A597" s="2">
        <v>45522</v>
      </c>
      <c r="B597" t="s">
        <v>6</v>
      </c>
      <c r="C597">
        <f>WEEKDAY(Tabela2[[#This Row],[Data]],2)</f>
        <v>7</v>
      </c>
      <c r="D597">
        <f t="shared" si="9"/>
        <v>52</v>
      </c>
      <c r="E59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597">
        <f>Tabela2[[#This Row],[Ilośc wypożyczonych]]*$Q$5</f>
        <v>0</v>
      </c>
      <c r="G597">
        <f>IF(Tabela2[[#This Row],[Dzień]]=7, Tabela2[[#This Row],[Ilość rowerów]]*$Q$6 + Tabela2[[#This Row],[Czy dokupuje]]*800, Tabela2[[#This Row],[Czy dokupuje]]*800)</f>
        <v>780</v>
      </c>
      <c r="H597">
        <f>SUM($F$2:F597) -SUM($G$2:G597)</f>
        <v>90850</v>
      </c>
      <c r="I597">
        <f>SUM($F$2:F597)</f>
        <v>165060</v>
      </c>
      <c r="J597">
        <f>SUM($G$2:G597)</f>
        <v>74210</v>
      </c>
      <c r="K597">
        <f>IF(MONTH(Tabela2[[#This Row],[Data]]) &lt;&gt; MONTH(A598), 1,0)</f>
        <v>0</v>
      </c>
      <c r="L597" t="str">
        <f>IF(Tabela2[[#This Row],[Czy ostatni dzień]]=1, SUM($F$2:F597) - SUM($G$2:G597) - SUM($L$2:L596), "")</f>
        <v/>
      </c>
      <c r="M597">
        <f>IF(AND(Tabela2[[#This Row],[Czy ostatni dzień]]=1, H596 &gt;= 2400), 3, 0)</f>
        <v>0</v>
      </c>
    </row>
    <row r="598" spans="1:13" x14ac:dyDescent="0.25">
      <c r="A598" s="2">
        <v>45523</v>
      </c>
      <c r="B598" t="s">
        <v>6</v>
      </c>
      <c r="C598">
        <f>WEEKDAY(Tabela2[[#This Row],[Data]],2)</f>
        <v>1</v>
      </c>
      <c r="D598">
        <f t="shared" si="9"/>
        <v>52</v>
      </c>
      <c r="E59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98">
        <f>Tabela2[[#This Row],[Ilośc wypożyczonych]]*$Q$5</f>
        <v>1380</v>
      </c>
      <c r="G598">
        <f>IF(Tabela2[[#This Row],[Dzień]]=7, Tabela2[[#This Row],[Ilość rowerów]]*$Q$6 + Tabela2[[#This Row],[Czy dokupuje]]*800, Tabela2[[#This Row],[Czy dokupuje]]*800)</f>
        <v>0</v>
      </c>
      <c r="H598">
        <f>SUM($F$2:F598) -SUM($G$2:G598)</f>
        <v>92230</v>
      </c>
      <c r="I598">
        <f>SUM($F$2:F598)</f>
        <v>166440</v>
      </c>
      <c r="J598">
        <f>SUM($G$2:G598)</f>
        <v>74210</v>
      </c>
      <c r="K598">
        <f>IF(MONTH(Tabela2[[#This Row],[Data]]) &lt;&gt; MONTH(A599), 1,0)</f>
        <v>0</v>
      </c>
      <c r="L598" t="str">
        <f>IF(Tabela2[[#This Row],[Czy ostatni dzień]]=1, SUM($F$2:F598) - SUM($G$2:G598) - SUM($L$2:L597), "")</f>
        <v/>
      </c>
      <c r="M598">
        <f>IF(AND(Tabela2[[#This Row],[Czy ostatni dzień]]=1, H597 &gt;= 2400), 3, 0)</f>
        <v>0</v>
      </c>
    </row>
    <row r="599" spans="1:13" x14ac:dyDescent="0.25">
      <c r="A599" s="2">
        <v>45524</v>
      </c>
      <c r="B599" t="s">
        <v>6</v>
      </c>
      <c r="C599">
        <f>WEEKDAY(Tabela2[[#This Row],[Data]],2)</f>
        <v>2</v>
      </c>
      <c r="D599">
        <f t="shared" si="9"/>
        <v>52</v>
      </c>
      <c r="E59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599">
        <f>Tabela2[[#This Row],[Ilośc wypożyczonych]]*$Q$5</f>
        <v>1380</v>
      </c>
      <c r="G599">
        <f>IF(Tabela2[[#This Row],[Dzień]]=7, Tabela2[[#This Row],[Ilość rowerów]]*$Q$6 + Tabela2[[#This Row],[Czy dokupuje]]*800, Tabela2[[#This Row],[Czy dokupuje]]*800)</f>
        <v>0</v>
      </c>
      <c r="H599">
        <f>SUM($F$2:F599) -SUM($G$2:G599)</f>
        <v>93610</v>
      </c>
      <c r="I599">
        <f>SUM($F$2:F599)</f>
        <v>167820</v>
      </c>
      <c r="J599">
        <f>SUM($G$2:G599)</f>
        <v>74210</v>
      </c>
      <c r="K599">
        <f>IF(MONTH(Tabela2[[#This Row],[Data]]) &lt;&gt; MONTH(A600), 1,0)</f>
        <v>0</v>
      </c>
      <c r="L599" t="str">
        <f>IF(Tabela2[[#This Row],[Czy ostatni dzień]]=1, SUM($F$2:F599) - SUM($G$2:G599) - SUM($L$2:L598), "")</f>
        <v/>
      </c>
      <c r="M599">
        <f>IF(AND(Tabela2[[#This Row],[Czy ostatni dzień]]=1, H598 &gt;= 2400), 3, 0)</f>
        <v>0</v>
      </c>
    </row>
    <row r="600" spans="1:13" x14ac:dyDescent="0.25">
      <c r="A600" s="2">
        <v>45525</v>
      </c>
      <c r="B600" t="s">
        <v>6</v>
      </c>
      <c r="C600">
        <f>WEEKDAY(Tabela2[[#This Row],[Data]],2)</f>
        <v>3</v>
      </c>
      <c r="D600">
        <f t="shared" si="9"/>
        <v>52</v>
      </c>
      <c r="E60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600">
        <f>Tabela2[[#This Row],[Ilośc wypożyczonych]]*$Q$5</f>
        <v>1380</v>
      </c>
      <c r="G600">
        <f>IF(Tabela2[[#This Row],[Dzień]]=7, Tabela2[[#This Row],[Ilość rowerów]]*$Q$6 + Tabela2[[#This Row],[Czy dokupuje]]*800, Tabela2[[#This Row],[Czy dokupuje]]*800)</f>
        <v>0</v>
      </c>
      <c r="H600">
        <f>SUM($F$2:F600) -SUM($G$2:G600)</f>
        <v>94990</v>
      </c>
      <c r="I600">
        <f>SUM($F$2:F600)</f>
        <v>169200</v>
      </c>
      <c r="J600">
        <f>SUM($G$2:G600)</f>
        <v>74210</v>
      </c>
      <c r="K600">
        <f>IF(MONTH(Tabela2[[#This Row],[Data]]) &lt;&gt; MONTH(A601), 1,0)</f>
        <v>0</v>
      </c>
      <c r="L600" t="str">
        <f>IF(Tabela2[[#This Row],[Czy ostatni dzień]]=1, SUM($F$2:F600) - SUM($G$2:G600) - SUM($L$2:L599), "")</f>
        <v/>
      </c>
      <c r="M600">
        <f>IF(AND(Tabela2[[#This Row],[Czy ostatni dzień]]=1, H599 &gt;= 2400), 3, 0)</f>
        <v>0</v>
      </c>
    </row>
    <row r="601" spans="1:13" x14ac:dyDescent="0.25">
      <c r="A601" s="2">
        <v>45526</v>
      </c>
      <c r="B601" t="s">
        <v>6</v>
      </c>
      <c r="C601">
        <f>WEEKDAY(Tabela2[[#This Row],[Data]],2)</f>
        <v>4</v>
      </c>
      <c r="D601">
        <f t="shared" si="9"/>
        <v>52</v>
      </c>
      <c r="E60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601">
        <f>Tabela2[[#This Row],[Ilośc wypożyczonych]]*$Q$5</f>
        <v>1380</v>
      </c>
      <c r="G601">
        <f>IF(Tabela2[[#This Row],[Dzień]]=7, Tabela2[[#This Row],[Ilość rowerów]]*$Q$6 + Tabela2[[#This Row],[Czy dokupuje]]*800, Tabela2[[#This Row],[Czy dokupuje]]*800)</f>
        <v>0</v>
      </c>
      <c r="H601">
        <f>SUM($F$2:F601) -SUM($G$2:G601)</f>
        <v>96370</v>
      </c>
      <c r="I601">
        <f>SUM($F$2:F601)</f>
        <v>170580</v>
      </c>
      <c r="J601">
        <f>SUM($G$2:G601)</f>
        <v>74210</v>
      </c>
      <c r="K601">
        <f>IF(MONTH(Tabela2[[#This Row],[Data]]) &lt;&gt; MONTH(A602), 1,0)</f>
        <v>0</v>
      </c>
      <c r="L601" t="str">
        <f>IF(Tabela2[[#This Row],[Czy ostatni dzień]]=1, SUM($F$2:F601) - SUM($G$2:G601) - SUM($L$2:L600), "")</f>
        <v/>
      </c>
      <c r="M601">
        <f>IF(AND(Tabela2[[#This Row],[Czy ostatni dzień]]=1, H600 &gt;= 2400), 3, 0)</f>
        <v>0</v>
      </c>
    </row>
    <row r="602" spans="1:13" x14ac:dyDescent="0.25">
      <c r="A602" s="2">
        <v>45527</v>
      </c>
      <c r="B602" t="s">
        <v>6</v>
      </c>
      <c r="C602">
        <f>WEEKDAY(Tabela2[[#This Row],[Data]],2)</f>
        <v>5</v>
      </c>
      <c r="D602">
        <f t="shared" si="9"/>
        <v>52</v>
      </c>
      <c r="E60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602">
        <f>Tabela2[[#This Row],[Ilośc wypożyczonych]]*$Q$5</f>
        <v>1380</v>
      </c>
      <c r="G602">
        <f>IF(Tabela2[[#This Row],[Dzień]]=7, Tabela2[[#This Row],[Ilość rowerów]]*$Q$6 + Tabela2[[#This Row],[Czy dokupuje]]*800, Tabela2[[#This Row],[Czy dokupuje]]*800)</f>
        <v>0</v>
      </c>
      <c r="H602">
        <f>SUM($F$2:F602) -SUM($G$2:G602)</f>
        <v>97750</v>
      </c>
      <c r="I602">
        <f>SUM($F$2:F602)</f>
        <v>171960</v>
      </c>
      <c r="J602">
        <f>SUM($G$2:G602)</f>
        <v>74210</v>
      </c>
      <c r="K602">
        <f>IF(MONTH(Tabela2[[#This Row],[Data]]) &lt;&gt; MONTH(A603), 1,0)</f>
        <v>0</v>
      </c>
      <c r="L602" t="str">
        <f>IF(Tabela2[[#This Row],[Czy ostatni dzień]]=1, SUM($F$2:F602) - SUM($G$2:G602) - SUM($L$2:L601), "")</f>
        <v/>
      </c>
      <c r="M602">
        <f>IF(AND(Tabela2[[#This Row],[Czy ostatni dzień]]=1, H601 &gt;= 2400), 3, 0)</f>
        <v>0</v>
      </c>
    </row>
    <row r="603" spans="1:13" x14ac:dyDescent="0.25">
      <c r="A603" s="2">
        <v>45528</v>
      </c>
      <c r="B603" t="s">
        <v>6</v>
      </c>
      <c r="C603">
        <f>WEEKDAY(Tabela2[[#This Row],[Data]],2)</f>
        <v>6</v>
      </c>
      <c r="D603">
        <f t="shared" si="9"/>
        <v>52</v>
      </c>
      <c r="E60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03">
        <f>Tabela2[[#This Row],[Ilośc wypożyczonych]]*$Q$5</f>
        <v>0</v>
      </c>
      <c r="G603">
        <f>IF(Tabela2[[#This Row],[Dzień]]=7, Tabela2[[#This Row],[Ilość rowerów]]*$Q$6 + Tabela2[[#This Row],[Czy dokupuje]]*800, Tabela2[[#This Row],[Czy dokupuje]]*800)</f>
        <v>0</v>
      </c>
      <c r="H603">
        <f>SUM($F$2:F603) -SUM($G$2:G603)</f>
        <v>97750</v>
      </c>
      <c r="I603">
        <f>SUM($F$2:F603)</f>
        <v>171960</v>
      </c>
      <c r="J603">
        <f>SUM($G$2:G603)</f>
        <v>74210</v>
      </c>
      <c r="K603">
        <f>IF(MONTH(Tabela2[[#This Row],[Data]]) &lt;&gt; MONTH(A604), 1,0)</f>
        <v>0</v>
      </c>
      <c r="L603" t="str">
        <f>IF(Tabela2[[#This Row],[Czy ostatni dzień]]=1, SUM($F$2:F603) - SUM($G$2:G603) - SUM($L$2:L602), "")</f>
        <v/>
      </c>
      <c r="M603">
        <f>IF(AND(Tabela2[[#This Row],[Czy ostatni dzień]]=1, H602 &gt;= 2400), 3, 0)</f>
        <v>0</v>
      </c>
    </row>
    <row r="604" spans="1:13" x14ac:dyDescent="0.25">
      <c r="A604" s="2">
        <v>45529</v>
      </c>
      <c r="B604" t="s">
        <v>6</v>
      </c>
      <c r="C604">
        <f>WEEKDAY(Tabela2[[#This Row],[Data]],2)</f>
        <v>7</v>
      </c>
      <c r="D604">
        <f t="shared" si="9"/>
        <v>52</v>
      </c>
      <c r="E60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04">
        <f>Tabela2[[#This Row],[Ilośc wypożyczonych]]*$Q$5</f>
        <v>0</v>
      </c>
      <c r="G604">
        <f>IF(Tabela2[[#This Row],[Dzień]]=7, Tabela2[[#This Row],[Ilość rowerów]]*$Q$6 + Tabela2[[#This Row],[Czy dokupuje]]*800, Tabela2[[#This Row],[Czy dokupuje]]*800)</f>
        <v>780</v>
      </c>
      <c r="H604">
        <f>SUM($F$2:F604) -SUM($G$2:G604)</f>
        <v>96970</v>
      </c>
      <c r="I604">
        <f>SUM($F$2:F604)</f>
        <v>171960</v>
      </c>
      <c r="J604">
        <f>SUM($G$2:G604)</f>
        <v>74990</v>
      </c>
      <c r="K604">
        <f>IF(MONTH(Tabela2[[#This Row],[Data]]) &lt;&gt; MONTH(A605), 1,0)</f>
        <v>0</v>
      </c>
      <c r="L604" t="str">
        <f>IF(Tabela2[[#This Row],[Czy ostatni dzień]]=1, SUM($F$2:F604) - SUM($G$2:G604) - SUM($L$2:L603), "")</f>
        <v/>
      </c>
      <c r="M604">
        <f>IF(AND(Tabela2[[#This Row],[Czy ostatni dzień]]=1, H603 &gt;= 2400), 3, 0)</f>
        <v>0</v>
      </c>
    </row>
    <row r="605" spans="1:13" x14ac:dyDescent="0.25">
      <c r="A605" s="2">
        <v>45530</v>
      </c>
      <c r="B605" t="s">
        <v>6</v>
      </c>
      <c r="C605">
        <f>WEEKDAY(Tabela2[[#This Row],[Data]],2)</f>
        <v>1</v>
      </c>
      <c r="D605">
        <f t="shared" si="9"/>
        <v>52</v>
      </c>
      <c r="E60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605">
        <f>Tabela2[[#This Row],[Ilośc wypożyczonych]]*$Q$5</f>
        <v>1380</v>
      </c>
      <c r="G605">
        <f>IF(Tabela2[[#This Row],[Dzień]]=7, Tabela2[[#This Row],[Ilość rowerów]]*$Q$6 + Tabela2[[#This Row],[Czy dokupuje]]*800, Tabela2[[#This Row],[Czy dokupuje]]*800)</f>
        <v>0</v>
      </c>
      <c r="H605">
        <f>SUM($F$2:F605) -SUM($G$2:G605)</f>
        <v>98350</v>
      </c>
      <c r="I605">
        <f>SUM($F$2:F605)</f>
        <v>173340</v>
      </c>
      <c r="J605">
        <f>SUM($G$2:G605)</f>
        <v>74990</v>
      </c>
      <c r="K605">
        <f>IF(MONTH(Tabela2[[#This Row],[Data]]) &lt;&gt; MONTH(A606), 1,0)</f>
        <v>0</v>
      </c>
      <c r="L605" t="str">
        <f>IF(Tabela2[[#This Row],[Czy ostatni dzień]]=1, SUM($F$2:F605) - SUM($G$2:G605) - SUM($L$2:L604), "")</f>
        <v/>
      </c>
      <c r="M605">
        <f>IF(AND(Tabela2[[#This Row],[Czy ostatni dzień]]=1, H604 &gt;= 2400), 3, 0)</f>
        <v>0</v>
      </c>
    </row>
    <row r="606" spans="1:13" x14ac:dyDescent="0.25">
      <c r="A606" s="2">
        <v>45531</v>
      </c>
      <c r="B606" t="s">
        <v>6</v>
      </c>
      <c r="C606">
        <f>WEEKDAY(Tabela2[[#This Row],[Data]],2)</f>
        <v>2</v>
      </c>
      <c r="D606">
        <f t="shared" si="9"/>
        <v>52</v>
      </c>
      <c r="E60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606">
        <f>Tabela2[[#This Row],[Ilośc wypożyczonych]]*$Q$5</f>
        <v>1380</v>
      </c>
      <c r="G606">
        <f>IF(Tabela2[[#This Row],[Dzień]]=7, Tabela2[[#This Row],[Ilość rowerów]]*$Q$6 + Tabela2[[#This Row],[Czy dokupuje]]*800, Tabela2[[#This Row],[Czy dokupuje]]*800)</f>
        <v>0</v>
      </c>
      <c r="H606">
        <f>SUM($F$2:F606) -SUM($G$2:G606)</f>
        <v>99730</v>
      </c>
      <c r="I606">
        <f>SUM($F$2:F606)</f>
        <v>174720</v>
      </c>
      <c r="J606">
        <f>SUM($G$2:G606)</f>
        <v>74990</v>
      </c>
      <c r="K606">
        <f>IF(MONTH(Tabela2[[#This Row],[Data]]) &lt;&gt; MONTH(A607), 1,0)</f>
        <v>0</v>
      </c>
      <c r="L606" t="str">
        <f>IF(Tabela2[[#This Row],[Czy ostatni dzień]]=1, SUM($F$2:F606) - SUM($G$2:G606) - SUM($L$2:L605), "")</f>
        <v/>
      </c>
      <c r="M606">
        <f>IF(AND(Tabela2[[#This Row],[Czy ostatni dzień]]=1, H605 &gt;= 2400), 3, 0)</f>
        <v>0</v>
      </c>
    </row>
    <row r="607" spans="1:13" x14ac:dyDescent="0.25">
      <c r="A607" s="2">
        <v>45532</v>
      </c>
      <c r="B607" t="s">
        <v>6</v>
      </c>
      <c r="C607">
        <f>WEEKDAY(Tabela2[[#This Row],[Data]],2)</f>
        <v>3</v>
      </c>
      <c r="D607">
        <f t="shared" si="9"/>
        <v>52</v>
      </c>
      <c r="E60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607">
        <f>Tabela2[[#This Row],[Ilośc wypożyczonych]]*$Q$5</f>
        <v>1380</v>
      </c>
      <c r="G607">
        <f>IF(Tabela2[[#This Row],[Dzień]]=7, Tabela2[[#This Row],[Ilość rowerów]]*$Q$6 + Tabela2[[#This Row],[Czy dokupuje]]*800, Tabela2[[#This Row],[Czy dokupuje]]*800)</f>
        <v>0</v>
      </c>
      <c r="H607">
        <f>SUM($F$2:F607) -SUM($G$2:G607)</f>
        <v>101110</v>
      </c>
      <c r="I607">
        <f>SUM($F$2:F607)</f>
        <v>176100</v>
      </c>
      <c r="J607">
        <f>SUM($G$2:G607)</f>
        <v>74990</v>
      </c>
      <c r="K607">
        <f>IF(MONTH(Tabela2[[#This Row],[Data]]) &lt;&gt; MONTH(A608), 1,0)</f>
        <v>0</v>
      </c>
      <c r="L607" t="str">
        <f>IF(Tabela2[[#This Row],[Czy ostatni dzień]]=1, SUM($F$2:F607) - SUM($G$2:G607) - SUM($L$2:L606), "")</f>
        <v/>
      </c>
      <c r="M607">
        <f>IF(AND(Tabela2[[#This Row],[Czy ostatni dzień]]=1, H606 &gt;= 2400), 3, 0)</f>
        <v>0</v>
      </c>
    </row>
    <row r="608" spans="1:13" x14ac:dyDescent="0.25">
      <c r="A608" s="2">
        <v>45533</v>
      </c>
      <c r="B608" t="s">
        <v>6</v>
      </c>
      <c r="C608">
        <f>WEEKDAY(Tabela2[[#This Row],[Data]],2)</f>
        <v>4</v>
      </c>
      <c r="D608">
        <f t="shared" si="9"/>
        <v>52</v>
      </c>
      <c r="E60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608">
        <f>Tabela2[[#This Row],[Ilośc wypożyczonych]]*$Q$5</f>
        <v>1380</v>
      </c>
      <c r="G608">
        <f>IF(Tabela2[[#This Row],[Dzień]]=7, Tabela2[[#This Row],[Ilość rowerów]]*$Q$6 + Tabela2[[#This Row],[Czy dokupuje]]*800, Tabela2[[#This Row],[Czy dokupuje]]*800)</f>
        <v>0</v>
      </c>
      <c r="H608">
        <f>SUM($F$2:F608) -SUM($G$2:G608)</f>
        <v>102490</v>
      </c>
      <c r="I608">
        <f>SUM($F$2:F608)</f>
        <v>177480</v>
      </c>
      <c r="J608">
        <f>SUM($G$2:G608)</f>
        <v>74990</v>
      </c>
      <c r="K608">
        <f>IF(MONTH(Tabela2[[#This Row],[Data]]) &lt;&gt; MONTH(A609), 1,0)</f>
        <v>0</v>
      </c>
      <c r="L608" t="str">
        <f>IF(Tabela2[[#This Row],[Czy ostatni dzień]]=1, SUM($F$2:F608) - SUM($G$2:G608) - SUM($L$2:L607), "")</f>
        <v/>
      </c>
      <c r="M608">
        <f>IF(AND(Tabela2[[#This Row],[Czy ostatni dzień]]=1, H607 &gt;= 2400), 3, 0)</f>
        <v>0</v>
      </c>
    </row>
    <row r="609" spans="1:13" x14ac:dyDescent="0.25">
      <c r="A609" s="2">
        <v>45534</v>
      </c>
      <c r="B609" t="s">
        <v>6</v>
      </c>
      <c r="C609">
        <f>WEEKDAY(Tabela2[[#This Row],[Data]],2)</f>
        <v>5</v>
      </c>
      <c r="D609">
        <f t="shared" si="9"/>
        <v>52</v>
      </c>
      <c r="E60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46</v>
      </c>
      <c r="F609">
        <f>Tabela2[[#This Row],[Ilośc wypożyczonych]]*$Q$5</f>
        <v>1380</v>
      </c>
      <c r="G609">
        <f>IF(Tabela2[[#This Row],[Dzień]]=7, Tabela2[[#This Row],[Ilość rowerów]]*$Q$6 + Tabela2[[#This Row],[Czy dokupuje]]*800, Tabela2[[#This Row],[Czy dokupuje]]*800)</f>
        <v>0</v>
      </c>
      <c r="H609">
        <f>SUM($F$2:F609) -SUM($G$2:G609)</f>
        <v>103870</v>
      </c>
      <c r="I609">
        <f>SUM($F$2:F609)</f>
        <v>178860</v>
      </c>
      <c r="J609">
        <f>SUM($G$2:G609)</f>
        <v>74990</v>
      </c>
      <c r="K609">
        <f>IF(MONTH(Tabela2[[#This Row],[Data]]) &lt;&gt; MONTH(A610), 1,0)</f>
        <v>0</v>
      </c>
      <c r="L609" t="str">
        <f>IF(Tabela2[[#This Row],[Czy ostatni dzień]]=1, SUM($F$2:F609) - SUM($G$2:G609) - SUM($L$2:L608), "")</f>
        <v/>
      </c>
      <c r="M609">
        <f>IF(AND(Tabela2[[#This Row],[Czy ostatni dzień]]=1, H608 &gt;= 2400), 3, 0)</f>
        <v>0</v>
      </c>
    </row>
    <row r="610" spans="1:13" x14ac:dyDescent="0.25">
      <c r="A610" s="2">
        <v>45535</v>
      </c>
      <c r="B610" t="s">
        <v>6</v>
      </c>
      <c r="C610">
        <f>WEEKDAY(Tabela2[[#This Row],[Data]],2)</f>
        <v>6</v>
      </c>
      <c r="D610">
        <f t="shared" si="9"/>
        <v>52</v>
      </c>
      <c r="E61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10">
        <f>Tabela2[[#This Row],[Ilośc wypożyczonych]]*$Q$5</f>
        <v>0</v>
      </c>
      <c r="G610">
        <f>IF(Tabela2[[#This Row],[Dzień]]=7, Tabela2[[#This Row],[Ilość rowerów]]*$Q$6 + Tabela2[[#This Row],[Czy dokupuje]]*800, Tabela2[[#This Row],[Czy dokupuje]]*800)</f>
        <v>2400</v>
      </c>
      <c r="H610">
        <f>SUM($F$2:F610) -SUM($G$2:G610)</f>
        <v>101470</v>
      </c>
      <c r="I610">
        <f>SUM($F$2:F610)</f>
        <v>178860</v>
      </c>
      <c r="J610">
        <f>SUM($G$2:G610)</f>
        <v>77390</v>
      </c>
      <c r="K610">
        <f>IF(MONTH(Tabela2[[#This Row],[Data]]) &lt;&gt; MONTH(A611), 1,0)</f>
        <v>1</v>
      </c>
      <c r="L610">
        <f>IF(Tabela2[[#This Row],[Czy ostatni dzień]]=1, SUM($F$2:F610) - SUM($G$2:G610) - SUM($L$2:L609), "")</f>
        <v>24840</v>
      </c>
      <c r="M610">
        <f>IF(AND(Tabela2[[#This Row],[Czy ostatni dzień]]=1, H609 &gt;= 2400), 3, 0)</f>
        <v>3</v>
      </c>
    </row>
    <row r="611" spans="1:13" x14ac:dyDescent="0.25">
      <c r="A611" s="2">
        <v>45536</v>
      </c>
      <c r="B611" t="s">
        <v>6</v>
      </c>
      <c r="C611">
        <f>WEEKDAY(Tabela2[[#This Row],[Data]],2)</f>
        <v>7</v>
      </c>
      <c r="D611">
        <f t="shared" si="9"/>
        <v>55</v>
      </c>
      <c r="E61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11">
        <f>Tabela2[[#This Row],[Ilośc wypożyczonych]]*$Q$5</f>
        <v>0</v>
      </c>
      <c r="G611">
        <f>IF(Tabela2[[#This Row],[Dzień]]=7, Tabela2[[#This Row],[Ilość rowerów]]*$Q$6 + Tabela2[[#This Row],[Czy dokupuje]]*800, Tabela2[[#This Row],[Czy dokupuje]]*800)</f>
        <v>825</v>
      </c>
      <c r="H611">
        <f>SUM($F$2:F611) -SUM($G$2:G611)</f>
        <v>100645</v>
      </c>
      <c r="I611">
        <f>SUM($F$2:F611)</f>
        <v>178860</v>
      </c>
      <c r="J611">
        <f>SUM($G$2:G611)</f>
        <v>78215</v>
      </c>
      <c r="K611">
        <f>IF(MONTH(Tabela2[[#This Row],[Data]]) &lt;&gt; MONTH(A612), 1,0)</f>
        <v>0</v>
      </c>
      <c r="L611" t="str">
        <f>IF(Tabela2[[#This Row],[Czy ostatni dzień]]=1, SUM($F$2:F611) - SUM($G$2:G611) - SUM($L$2:L610), "")</f>
        <v/>
      </c>
      <c r="M611">
        <f>IF(AND(Tabela2[[#This Row],[Czy ostatni dzień]]=1, H610 &gt;= 2400), 3, 0)</f>
        <v>0</v>
      </c>
    </row>
    <row r="612" spans="1:13" x14ac:dyDescent="0.25">
      <c r="A612" s="2">
        <v>45537</v>
      </c>
      <c r="B612" t="s">
        <v>6</v>
      </c>
      <c r="C612">
        <f>WEEKDAY(Tabela2[[#This Row],[Data]],2)</f>
        <v>1</v>
      </c>
      <c r="D612">
        <f t="shared" si="9"/>
        <v>55</v>
      </c>
      <c r="E61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12">
        <f>Tabela2[[#This Row],[Ilośc wypożyczonych]]*$Q$5</f>
        <v>1470</v>
      </c>
      <c r="G612">
        <f>IF(Tabela2[[#This Row],[Dzień]]=7, Tabela2[[#This Row],[Ilość rowerów]]*$Q$6 + Tabela2[[#This Row],[Czy dokupuje]]*800, Tabela2[[#This Row],[Czy dokupuje]]*800)</f>
        <v>0</v>
      </c>
      <c r="H612">
        <f>SUM($F$2:F612) -SUM($G$2:G612)</f>
        <v>102115</v>
      </c>
      <c r="I612">
        <f>SUM($F$2:F612)</f>
        <v>180330</v>
      </c>
      <c r="J612">
        <f>SUM($G$2:G612)</f>
        <v>78215</v>
      </c>
      <c r="K612">
        <f>IF(MONTH(Tabela2[[#This Row],[Data]]) &lt;&gt; MONTH(A613), 1,0)</f>
        <v>0</v>
      </c>
      <c r="L612" t="str">
        <f>IF(Tabela2[[#This Row],[Czy ostatni dzień]]=1, SUM($F$2:F612) - SUM($G$2:G612) - SUM($L$2:L611), "")</f>
        <v/>
      </c>
      <c r="M612">
        <f>IF(AND(Tabela2[[#This Row],[Czy ostatni dzień]]=1, H611 &gt;= 2400), 3, 0)</f>
        <v>0</v>
      </c>
    </row>
    <row r="613" spans="1:13" x14ac:dyDescent="0.25">
      <c r="A613" s="2">
        <v>45538</v>
      </c>
      <c r="B613" t="s">
        <v>6</v>
      </c>
      <c r="C613">
        <f>WEEKDAY(Tabela2[[#This Row],[Data]],2)</f>
        <v>2</v>
      </c>
      <c r="D613">
        <f t="shared" si="9"/>
        <v>55</v>
      </c>
      <c r="E61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13">
        <f>Tabela2[[#This Row],[Ilośc wypożyczonych]]*$Q$5</f>
        <v>1470</v>
      </c>
      <c r="G613">
        <f>IF(Tabela2[[#This Row],[Dzień]]=7, Tabela2[[#This Row],[Ilość rowerów]]*$Q$6 + Tabela2[[#This Row],[Czy dokupuje]]*800, Tabela2[[#This Row],[Czy dokupuje]]*800)</f>
        <v>0</v>
      </c>
      <c r="H613">
        <f>SUM($F$2:F613) -SUM($G$2:G613)</f>
        <v>103585</v>
      </c>
      <c r="I613">
        <f>SUM($F$2:F613)</f>
        <v>181800</v>
      </c>
      <c r="J613">
        <f>SUM($G$2:G613)</f>
        <v>78215</v>
      </c>
      <c r="K613">
        <f>IF(MONTH(Tabela2[[#This Row],[Data]]) &lt;&gt; MONTH(A614), 1,0)</f>
        <v>0</v>
      </c>
      <c r="L613" t="str">
        <f>IF(Tabela2[[#This Row],[Czy ostatni dzień]]=1, SUM($F$2:F613) - SUM($G$2:G613) - SUM($L$2:L612), "")</f>
        <v/>
      </c>
      <c r="M613">
        <f>IF(AND(Tabela2[[#This Row],[Czy ostatni dzień]]=1, H612 &gt;= 2400), 3, 0)</f>
        <v>0</v>
      </c>
    </row>
    <row r="614" spans="1:13" x14ac:dyDescent="0.25">
      <c r="A614" s="2">
        <v>45539</v>
      </c>
      <c r="B614" t="s">
        <v>6</v>
      </c>
      <c r="C614">
        <f>WEEKDAY(Tabela2[[#This Row],[Data]],2)</f>
        <v>3</v>
      </c>
      <c r="D614">
        <f t="shared" si="9"/>
        <v>55</v>
      </c>
      <c r="E61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14">
        <f>Tabela2[[#This Row],[Ilośc wypożyczonych]]*$Q$5</f>
        <v>1470</v>
      </c>
      <c r="G614">
        <f>IF(Tabela2[[#This Row],[Dzień]]=7, Tabela2[[#This Row],[Ilość rowerów]]*$Q$6 + Tabela2[[#This Row],[Czy dokupuje]]*800, Tabela2[[#This Row],[Czy dokupuje]]*800)</f>
        <v>0</v>
      </c>
      <c r="H614">
        <f>SUM($F$2:F614) -SUM($G$2:G614)</f>
        <v>105055</v>
      </c>
      <c r="I614">
        <f>SUM($F$2:F614)</f>
        <v>183270</v>
      </c>
      <c r="J614">
        <f>SUM($G$2:G614)</f>
        <v>78215</v>
      </c>
      <c r="K614">
        <f>IF(MONTH(Tabela2[[#This Row],[Data]]) &lt;&gt; MONTH(A615), 1,0)</f>
        <v>0</v>
      </c>
      <c r="L614" t="str">
        <f>IF(Tabela2[[#This Row],[Czy ostatni dzień]]=1, SUM($F$2:F614) - SUM($G$2:G614) - SUM($L$2:L613), "")</f>
        <v/>
      </c>
      <c r="M614">
        <f>IF(AND(Tabela2[[#This Row],[Czy ostatni dzień]]=1, H613 &gt;= 2400), 3, 0)</f>
        <v>0</v>
      </c>
    </row>
    <row r="615" spans="1:13" x14ac:dyDescent="0.25">
      <c r="A615" s="2">
        <v>45540</v>
      </c>
      <c r="B615" t="s">
        <v>6</v>
      </c>
      <c r="C615">
        <f>WEEKDAY(Tabela2[[#This Row],[Data]],2)</f>
        <v>4</v>
      </c>
      <c r="D615">
        <f t="shared" si="9"/>
        <v>55</v>
      </c>
      <c r="E61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15">
        <f>Tabela2[[#This Row],[Ilośc wypożyczonych]]*$Q$5</f>
        <v>1470</v>
      </c>
      <c r="G615">
        <f>IF(Tabela2[[#This Row],[Dzień]]=7, Tabela2[[#This Row],[Ilość rowerów]]*$Q$6 + Tabela2[[#This Row],[Czy dokupuje]]*800, Tabela2[[#This Row],[Czy dokupuje]]*800)</f>
        <v>0</v>
      </c>
      <c r="H615">
        <f>SUM($F$2:F615) -SUM($G$2:G615)</f>
        <v>106525</v>
      </c>
      <c r="I615">
        <f>SUM($F$2:F615)</f>
        <v>184740</v>
      </c>
      <c r="J615">
        <f>SUM($G$2:G615)</f>
        <v>78215</v>
      </c>
      <c r="K615">
        <f>IF(MONTH(Tabela2[[#This Row],[Data]]) &lt;&gt; MONTH(A616), 1,0)</f>
        <v>0</v>
      </c>
      <c r="L615" t="str">
        <f>IF(Tabela2[[#This Row],[Czy ostatni dzień]]=1, SUM($F$2:F615) - SUM($G$2:G615) - SUM($L$2:L614), "")</f>
        <v/>
      </c>
      <c r="M615">
        <f>IF(AND(Tabela2[[#This Row],[Czy ostatni dzień]]=1, H614 &gt;= 2400), 3, 0)</f>
        <v>0</v>
      </c>
    </row>
    <row r="616" spans="1:13" x14ac:dyDescent="0.25">
      <c r="A616" s="2">
        <v>45541</v>
      </c>
      <c r="B616" t="s">
        <v>6</v>
      </c>
      <c r="C616">
        <f>WEEKDAY(Tabela2[[#This Row],[Data]],2)</f>
        <v>5</v>
      </c>
      <c r="D616">
        <f t="shared" si="9"/>
        <v>55</v>
      </c>
      <c r="E61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16">
        <f>Tabela2[[#This Row],[Ilośc wypożyczonych]]*$Q$5</f>
        <v>1470</v>
      </c>
      <c r="G616">
        <f>IF(Tabela2[[#This Row],[Dzień]]=7, Tabela2[[#This Row],[Ilość rowerów]]*$Q$6 + Tabela2[[#This Row],[Czy dokupuje]]*800, Tabela2[[#This Row],[Czy dokupuje]]*800)</f>
        <v>0</v>
      </c>
      <c r="H616">
        <f>SUM($F$2:F616) -SUM($G$2:G616)</f>
        <v>107995</v>
      </c>
      <c r="I616">
        <f>SUM($F$2:F616)</f>
        <v>186210</v>
      </c>
      <c r="J616">
        <f>SUM($G$2:G616)</f>
        <v>78215</v>
      </c>
      <c r="K616">
        <f>IF(MONTH(Tabela2[[#This Row],[Data]]) &lt;&gt; MONTH(A617), 1,0)</f>
        <v>0</v>
      </c>
      <c r="L616" t="str">
        <f>IF(Tabela2[[#This Row],[Czy ostatni dzień]]=1, SUM($F$2:F616) - SUM($G$2:G616) - SUM($L$2:L615), "")</f>
        <v/>
      </c>
      <c r="M616">
        <f>IF(AND(Tabela2[[#This Row],[Czy ostatni dzień]]=1, H615 &gt;= 2400), 3, 0)</f>
        <v>0</v>
      </c>
    </row>
    <row r="617" spans="1:13" x14ac:dyDescent="0.25">
      <c r="A617" s="2">
        <v>45542</v>
      </c>
      <c r="B617" t="s">
        <v>6</v>
      </c>
      <c r="C617">
        <f>WEEKDAY(Tabela2[[#This Row],[Data]],2)</f>
        <v>6</v>
      </c>
      <c r="D617">
        <f t="shared" si="9"/>
        <v>55</v>
      </c>
      <c r="E61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17">
        <f>Tabela2[[#This Row],[Ilośc wypożyczonych]]*$Q$5</f>
        <v>0</v>
      </c>
      <c r="G617">
        <f>IF(Tabela2[[#This Row],[Dzień]]=7, Tabela2[[#This Row],[Ilość rowerów]]*$Q$6 + Tabela2[[#This Row],[Czy dokupuje]]*800, Tabela2[[#This Row],[Czy dokupuje]]*800)</f>
        <v>0</v>
      </c>
      <c r="H617">
        <f>SUM($F$2:F617) -SUM($G$2:G617)</f>
        <v>107995</v>
      </c>
      <c r="I617">
        <f>SUM($F$2:F617)</f>
        <v>186210</v>
      </c>
      <c r="J617">
        <f>SUM($G$2:G617)</f>
        <v>78215</v>
      </c>
      <c r="K617">
        <f>IF(MONTH(Tabela2[[#This Row],[Data]]) &lt;&gt; MONTH(A618), 1,0)</f>
        <v>0</v>
      </c>
      <c r="L617" t="str">
        <f>IF(Tabela2[[#This Row],[Czy ostatni dzień]]=1, SUM($F$2:F617) - SUM($G$2:G617) - SUM($L$2:L616), "")</f>
        <v/>
      </c>
      <c r="M617">
        <f>IF(AND(Tabela2[[#This Row],[Czy ostatni dzień]]=1, H616 &gt;= 2400), 3, 0)</f>
        <v>0</v>
      </c>
    </row>
    <row r="618" spans="1:13" x14ac:dyDescent="0.25">
      <c r="A618" s="2">
        <v>45543</v>
      </c>
      <c r="B618" t="s">
        <v>6</v>
      </c>
      <c r="C618">
        <f>WEEKDAY(Tabela2[[#This Row],[Data]],2)</f>
        <v>7</v>
      </c>
      <c r="D618">
        <f t="shared" si="9"/>
        <v>55</v>
      </c>
      <c r="E61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18">
        <f>Tabela2[[#This Row],[Ilośc wypożyczonych]]*$Q$5</f>
        <v>0</v>
      </c>
      <c r="G618">
        <f>IF(Tabela2[[#This Row],[Dzień]]=7, Tabela2[[#This Row],[Ilość rowerów]]*$Q$6 + Tabela2[[#This Row],[Czy dokupuje]]*800, Tabela2[[#This Row],[Czy dokupuje]]*800)</f>
        <v>825</v>
      </c>
      <c r="H618">
        <f>SUM($F$2:F618) -SUM($G$2:G618)</f>
        <v>107170</v>
      </c>
      <c r="I618">
        <f>SUM($F$2:F618)</f>
        <v>186210</v>
      </c>
      <c r="J618">
        <f>SUM($G$2:G618)</f>
        <v>79040</v>
      </c>
      <c r="K618">
        <f>IF(MONTH(Tabela2[[#This Row],[Data]]) &lt;&gt; MONTH(A619), 1,0)</f>
        <v>0</v>
      </c>
      <c r="L618" t="str">
        <f>IF(Tabela2[[#This Row],[Czy ostatni dzień]]=1, SUM($F$2:F618) - SUM($G$2:G618) - SUM($L$2:L617), "")</f>
        <v/>
      </c>
      <c r="M618">
        <f>IF(AND(Tabela2[[#This Row],[Czy ostatni dzień]]=1, H617 &gt;= 2400), 3, 0)</f>
        <v>0</v>
      </c>
    </row>
    <row r="619" spans="1:13" x14ac:dyDescent="0.25">
      <c r="A619" s="2">
        <v>45544</v>
      </c>
      <c r="B619" t="s">
        <v>6</v>
      </c>
      <c r="C619">
        <f>WEEKDAY(Tabela2[[#This Row],[Data]],2)</f>
        <v>1</v>
      </c>
      <c r="D619">
        <f t="shared" si="9"/>
        <v>55</v>
      </c>
      <c r="E61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19">
        <f>Tabela2[[#This Row],[Ilośc wypożyczonych]]*$Q$5</f>
        <v>1470</v>
      </c>
      <c r="G619">
        <f>IF(Tabela2[[#This Row],[Dzień]]=7, Tabela2[[#This Row],[Ilość rowerów]]*$Q$6 + Tabela2[[#This Row],[Czy dokupuje]]*800, Tabela2[[#This Row],[Czy dokupuje]]*800)</f>
        <v>0</v>
      </c>
      <c r="H619">
        <f>SUM($F$2:F619) -SUM($G$2:G619)</f>
        <v>108640</v>
      </c>
      <c r="I619">
        <f>SUM($F$2:F619)</f>
        <v>187680</v>
      </c>
      <c r="J619">
        <f>SUM($G$2:G619)</f>
        <v>79040</v>
      </c>
      <c r="K619">
        <f>IF(MONTH(Tabela2[[#This Row],[Data]]) &lt;&gt; MONTH(A620), 1,0)</f>
        <v>0</v>
      </c>
      <c r="L619" t="str">
        <f>IF(Tabela2[[#This Row],[Czy ostatni dzień]]=1, SUM($F$2:F619) - SUM($G$2:G619) - SUM($L$2:L618), "")</f>
        <v/>
      </c>
      <c r="M619">
        <f>IF(AND(Tabela2[[#This Row],[Czy ostatni dzień]]=1, H618 &gt;= 2400), 3, 0)</f>
        <v>0</v>
      </c>
    </row>
    <row r="620" spans="1:13" x14ac:dyDescent="0.25">
      <c r="A620" s="2">
        <v>45545</v>
      </c>
      <c r="B620" t="s">
        <v>6</v>
      </c>
      <c r="C620">
        <f>WEEKDAY(Tabela2[[#This Row],[Data]],2)</f>
        <v>2</v>
      </c>
      <c r="D620">
        <f t="shared" si="9"/>
        <v>55</v>
      </c>
      <c r="E62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20">
        <f>Tabela2[[#This Row],[Ilośc wypożyczonych]]*$Q$5</f>
        <v>1470</v>
      </c>
      <c r="G620">
        <f>IF(Tabela2[[#This Row],[Dzień]]=7, Tabela2[[#This Row],[Ilość rowerów]]*$Q$6 + Tabela2[[#This Row],[Czy dokupuje]]*800, Tabela2[[#This Row],[Czy dokupuje]]*800)</f>
        <v>0</v>
      </c>
      <c r="H620">
        <f>SUM($F$2:F620) -SUM($G$2:G620)</f>
        <v>110110</v>
      </c>
      <c r="I620">
        <f>SUM($F$2:F620)</f>
        <v>189150</v>
      </c>
      <c r="J620">
        <f>SUM($G$2:G620)</f>
        <v>79040</v>
      </c>
      <c r="K620">
        <f>IF(MONTH(Tabela2[[#This Row],[Data]]) &lt;&gt; MONTH(A621), 1,0)</f>
        <v>0</v>
      </c>
      <c r="L620" t="str">
        <f>IF(Tabela2[[#This Row],[Czy ostatni dzień]]=1, SUM($F$2:F620) - SUM($G$2:G620) - SUM($L$2:L619), "")</f>
        <v/>
      </c>
      <c r="M620">
        <f>IF(AND(Tabela2[[#This Row],[Czy ostatni dzień]]=1, H619 &gt;= 2400), 3, 0)</f>
        <v>0</v>
      </c>
    </row>
    <row r="621" spans="1:13" x14ac:dyDescent="0.25">
      <c r="A621" s="2">
        <v>45546</v>
      </c>
      <c r="B621" t="s">
        <v>6</v>
      </c>
      <c r="C621">
        <f>WEEKDAY(Tabela2[[#This Row],[Data]],2)</f>
        <v>3</v>
      </c>
      <c r="D621">
        <f t="shared" si="9"/>
        <v>55</v>
      </c>
      <c r="E62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21">
        <f>Tabela2[[#This Row],[Ilośc wypożyczonych]]*$Q$5</f>
        <v>1470</v>
      </c>
      <c r="G621">
        <f>IF(Tabela2[[#This Row],[Dzień]]=7, Tabela2[[#This Row],[Ilość rowerów]]*$Q$6 + Tabela2[[#This Row],[Czy dokupuje]]*800, Tabela2[[#This Row],[Czy dokupuje]]*800)</f>
        <v>0</v>
      </c>
      <c r="H621">
        <f>SUM($F$2:F621) -SUM($G$2:G621)</f>
        <v>111580</v>
      </c>
      <c r="I621">
        <f>SUM($F$2:F621)</f>
        <v>190620</v>
      </c>
      <c r="J621">
        <f>SUM($G$2:G621)</f>
        <v>79040</v>
      </c>
      <c r="K621">
        <f>IF(MONTH(Tabela2[[#This Row],[Data]]) &lt;&gt; MONTH(A622), 1,0)</f>
        <v>0</v>
      </c>
      <c r="L621" t="str">
        <f>IF(Tabela2[[#This Row],[Czy ostatni dzień]]=1, SUM($F$2:F621) - SUM($G$2:G621) - SUM($L$2:L620), "")</f>
        <v/>
      </c>
      <c r="M621">
        <f>IF(AND(Tabela2[[#This Row],[Czy ostatni dzień]]=1, H620 &gt;= 2400), 3, 0)</f>
        <v>0</v>
      </c>
    </row>
    <row r="622" spans="1:13" x14ac:dyDescent="0.25">
      <c r="A622" s="2">
        <v>45547</v>
      </c>
      <c r="B622" t="s">
        <v>6</v>
      </c>
      <c r="C622">
        <f>WEEKDAY(Tabela2[[#This Row],[Data]],2)</f>
        <v>4</v>
      </c>
      <c r="D622">
        <f t="shared" si="9"/>
        <v>55</v>
      </c>
      <c r="E62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22">
        <f>Tabela2[[#This Row],[Ilośc wypożyczonych]]*$Q$5</f>
        <v>1470</v>
      </c>
      <c r="G622">
        <f>IF(Tabela2[[#This Row],[Dzień]]=7, Tabela2[[#This Row],[Ilość rowerów]]*$Q$6 + Tabela2[[#This Row],[Czy dokupuje]]*800, Tabela2[[#This Row],[Czy dokupuje]]*800)</f>
        <v>0</v>
      </c>
      <c r="H622">
        <f>SUM($F$2:F622) -SUM($G$2:G622)</f>
        <v>113050</v>
      </c>
      <c r="I622">
        <f>SUM($F$2:F622)</f>
        <v>192090</v>
      </c>
      <c r="J622">
        <f>SUM($G$2:G622)</f>
        <v>79040</v>
      </c>
      <c r="K622">
        <f>IF(MONTH(Tabela2[[#This Row],[Data]]) &lt;&gt; MONTH(A623), 1,0)</f>
        <v>0</v>
      </c>
      <c r="L622" t="str">
        <f>IF(Tabela2[[#This Row],[Czy ostatni dzień]]=1, SUM($F$2:F622) - SUM($G$2:G622) - SUM($L$2:L621), "")</f>
        <v/>
      </c>
      <c r="M622">
        <f>IF(AND(Tabela2[[#This Row],[Czy ostatni dzień]]=1, H621 &gt;= 2400), 3, 0)</f>
        <v>0</v>
      </c>
    </row>
    <row r="623" spans="1:13" x14ac:dyDescent="0.25">
      <c r="A623" s="2">
        <v>45548</v>
      </c>
      <c r="B623" t="s">
        <v>6</v>
      </c>
      <c r="C623">
        <f>WEEKDAY(Tabela2[[#This Row],[Data]],2)</f>
        <v>5</v>
      </c>
      <c r="D623">
        <f t="shared" si="9"/>
        <v>55</v>
      </c>
      <c r="E62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23">
        <f>Tabela2[[#This Row],[Ilośc wypożyczonych]]*$Q$5</f>
        <v>1470</v>
      </c>
      <c r="G623">
        <f>IF(Tabela2[[#This Row],[Dzień]]=7, Tabela2[[#This Row],[Ilość rowerów]]*$Q$6 + Tabela2[[#This Row],[Czy dokupuje]]*800, Tabela2[[#This Row],[Czy dokupuje]]*800)</f>
        <v>0</v>
      </c>
      <c r="H623">
        <f>SUM($F$2:F623) -SUM($G$2:G623)</f>
        <v>114520</v>
      </c>
      <c r="I623">
        <f>SUM($F$2:F623)</f>
        <v>193560</v>
      </c>
      <c r="J623">
        <f>SUM($G$2:G623)</f>
        <v>79040</v>
      </c>
      <c r="K623">
        <f>IF(MONTH(Tabela2[[#This Row],[Data]]) &lt;&gt; MONTH(A624), 1,0)</f>
        <v>0</v>
      </c>
      <c r="L623" t="str">
        <f>IF(Tabela2[[#This Row],[Czy ostatni dzień]]=1, SUM($F$2:F623) - SUM($G$2:G623) - SUM($L$2:L622), "")</f>
        <v/>
      </c>
      <c r="M623">
        <f>IF(AND(Tabela2[[#This Row],[Czy ostatni dzień]]=1, H622 &gt;= 2400), 3, 0)</f>
        <v>0</v>
      </c>
    </row>
    <row r="624" spans="1:13" x14ac:dyDescent="0.25">
      <c r="A624" s="2">
        <v>45549</v>
      </c>
      <c r="B624" t="s">
        <v>6</v>
      </c>
      <c r="C624">
        <f>WEEKDAY(Tabela2[[#This Row],[Data]],2)</f>
        <v>6</v>
      </c>
      <c r="D624">
        <f t="shared" si="9"/>
        <v>55</v>
      </c>
      <c r="E62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24">
        <f>Tabela2[[#This Row],[Ilośc wypożyczonych]]*$Q$5</f>
        <v>0</v>
      </c>
      <c r="G624">
        <f>IF(Tabela2[[#This Row],[Dzień]]=7, Tabela2[[#This Row],[Ilość rowerów]]*$Q$6 + Tabela2[[#This Row],[Czy dokupuje]]*800, Tabela2[[#This Row],[Czy dokupuje]]*800)</f>
        <v>0</v>
      </c>
      <c r="H624">
        <f>SUM($F$2:F624) -SUM($G$2:G624)</f>
        <v>114520</v>
      </c>
      <c r="I624">
        <f>SUM($F$2:F624)</f>
        <v>193560</v>
      </c>
      <c r="J624">
        <f>SUM($G$2:G624)</f>
        <v>79040</v>
      </c>
      <c r="K624">
        <f>IF(MONTH(Tabela2[[#This Row],[Data]]) &lt;&gt; MONTH(A625), 1,0)</f>
        <v>0</v>
      </c>
      <c r="L624" t="str">
        <f>IF(Tabela2[[#This Row],[Czy ostatni dzień]]=1, SUM($F$2:F624) - SUM($G$2:G624) - SUM($L$2:L623), "")</f>
        <v/>
      </c>
      <c r="M624">
        <f>IF(AND(Tabela2[[#This Row],[Czy ostatni dzień]]=1, H623 &gt;= 2400), 3, 0)</f>
        <v>0</v>
      </c>
    </row>
    <row r="625" spans="1:13" x14ac:dyDescent="0.25">
      <c r="A625" s="2">
        <v>45550</v>
      </c>
      <c r="B625" t="s">
        <v>6</v>
      </c>
      <c r="C625">
        <f>WEEKDAY(Tabela2[[#This Row],[Data]],2)</f>
        <v>7</v>
      </c>
      <c r="D625">
        <f t="shared" si="9"/>
        <v>55</v>
      </c>
      <c r="E62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25">
        <f>Tabela2[[#This Row],[Ilośc wypożyczonych]]*$Q$5</f>
        <v>0</v>
      </c>
      <c r="G625">
        <f>IF(Tabela2[[#This Row],[Dzień]]=7, Tabela2[[#This Row],[Ilość rowerów]]*$Q$6 + Tabela2[[#This Row],[Czy dokupuje]]*800, Tabela2[[#This Row],[Czy dokupuje]]*800)</f>
        <v>825</v>
      </c>
      <c r="H625">
        <f>SUM($F$2:F625) -SUM($G$2:G625)</f>
        <v>113695</v>
      </c>
      <c r="I625">
        <f>SUM($F$2:F625)</f>
        <v>193560</v>
      </c>
      <c r="J625">
        <f>SUM($G$2:G625)</f>
        <v>79865</v>
      </c>
      <c r="K625">
        <f>IF(MONTH(Tabela2[[#This Row],[Data]]) &lt;&gt; MONTH(A626), 1,0)</f>
        <v>0</v>
      </c>
      <c r="L625" t="str">
        <f>IF(Tabela2[[#This Row],[Czy ostatni dzień]]=1, SUM($F$2:F625) - SUM($G$2:G625) - SUM($L$2:L624), "")</f>
        <v/>
      </c>
      <c r="M625">
        <f>IF(AND(Tabela2[[#This Row],[Czy ostatni dzień]]=1, H624 &gt;= 2400), 3, 0)</f>
        <v>0</v>
      </c>
    </row>
    <row r="626" spans="1:13" x14ac:dyDescent="0.25">
      <c r="A626" s="2">
        <v>45551</v>
      </c>
      <c r="B626" t="s">
        <v>6</v>
      </c>
      <c r="C626">
        <f>WEEKDAY(Tabela2[[#This Row],[Data]],2)</f>
        <v>1</v>
      </c>
      <c r="D626">
        <f t="shared" si="9"/>
        <v>55</v>
      </c>
      <c r="E62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26">
        <f>Tabela2[[#This Row],[Ilośc wypożyczonych]]*$Q$5</f>
        <v>1470</v>
      </c>
      <c r="G626">
        <f>IF(Tabela2[[#This Row],[Dzień]]=7, Tabela2[[#This Row],[Ilość rowerów]]*$Q$6 + Tabela2[[#This Row],[Czy dokupuje]]*800, Tabela2[[#This Row],[Czy dokupuje]]*800)</f>
        <v>0</v>
      </c>
      <c r="H626">
        <f>SUM($F$2:F626) -SUM($G$2:G626)</f>
        <v>115165</v>
      </c>
      <c r="I626">
        <f>SUM($F$2:F626)</f>
        <v>195030</v>
      </c>
      <c r="J626">
        <f>SUM($G$2:G626)</f>
        <v>79865</v>
      </c>
      <c r="K626">
        <f>IF(MONTH(Tabela2[[#This Row],[Data]]) &lt;&gt; MONTH(A627), 1,0)</f>
        <v>0</v>
      </c>
      <c r="L626" t="str">
        <f>IF(Tabela2[[#This Row],[Czy ostatni dzień]]=1, SUM($F$2:F626) - SUM($G$2:G626) - SUM($L$2:L625), "")</f>
        <v/>
      </c>
      <c r="M626">
        <f>IF(AND(Tabela2[[#This Row],[Czy ostatni dzień]]=1, H625 &gt;= 2400), 3, 0)</f>
        <v>0</v>
      </c>
    </row>
    <row r="627" spans="1:13" x14ac:dyDescent="0.25">
      <c r="A627" s="2">
        <v>45552</v>
      </c>
      <c r="B627" t="s">
        <v>6</v>
      </c>
      <c r="C627">
        <f>WEEKDAY(Tabela2[[#This Row],[Data]],2)</f>
        <v>2</v>
      </c>
      <c r="D627">
        <f t="shared" si="9"/>
        <v>55</v>
      </c>
      <c r="E62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27">
        <f>Tabela2[[#This Row],[Ilośc wypożyczonych]]*$Q$5</f>
        <v>1470</v>
      </c>
      <c r="G627">
        <f>IF(Tabela2[[#This Row],[Dzień]]=7, Tabela2[[#This Row],[Ilość rowerów]]*$Q$6 + Tabela2[[#This Row],[Czy dokupuje]]*800, Tabela2[[#This Row],[Czy dokupuje]]*800)</f>
        <v>0</v>
      </c>
      <c r="H627">
        <f>SUM($F$2:F627) -SUM($G$2:G627)</f>
        <v>116635</v>
      </c>
      <c r="I627">
        <f>SUM($F$2:F627)</f>
        <v>196500</v>
      </c>
      <c r="J627">
        <f>SUM($G$2:G627)</f>
        <v>79865</v>
      </c>
      <c r="K627">
        <f>IF(MONTH(Tabela2[[#This Row],[Data]]) &lt;&gt; MONTH(A628), 1,0)</f>
        <v>0</v>
      </c>
      <c r="L627" t="str">
        <f>IF(Tabela2[[#This Row],[Czy ostatni dzień]]=1, SUM($F$2:F627) - SUM($G$2:G627) - SUM($L$2:L626), "")</f>
        <v/>
      </c>
      <c r="M627">
        <f>IF(AND(Tabela2[[#This Row],[Czy ostatni dzień]]=1, H626 &gt;= 2400), 3, 0)</f>
        <v>0</v>
      </c>
    </row>
    <row r="628" spans="1:13" x14ac:dyDescent="0.25">
      <c r="A628" s="2">
        <v>45553</v>
      </c>
      <c r="B628" t="s">
        <v>6</v>
      </c>
      <c r="C628">
        <f>WEEKDAY(Tabela2[[#This Row],[Data]],2)</f>
        <v>3</v>
      </c>
      <c r="D628">
        <f t="shared" si="9"/>
        <v>55</v>
      </c>
      <c r="E62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28">
        <f>Tabela2[[#This Row],[Ilośc wypożyczonych]]*$Q$5</f>
        <v>1470</v>
      </c>
      <c r="G628">
        <f>IF(Tabela2[[#This Row],[Dzień]]=7, Tabela2[[#This Row],[Ilość rowerów]]*$Q$6 + Tabela2[[#This Row],[Czy dokupuje]]*800, Tabela2[[#This Row],[Czy dokupuje]]*800)</f>
        <v>0</v>
      </c>
      <c r="H628">
        <f>SUM($F$2:F628) -SUM($G$2:G628)</f>
        <v>118105</v>
      </c>
      <c r="I628">
        <f>SUM($F$2:F628)</f>
        <v>197970</v>
      </c>
      <c r="J628">
        <f>SUM($G$2:G628)</f>
        <v>79865</v>
      </c>
      <c r="K628">
        <f>IF(MONTH(Tabela2[[#This Row],[Data]]) &lt;&gt; MONTH(A629), 1,0)</f>
        <v>0</v>
      </c>
      <c r="L628" t="str">
        <f>IF(Tabela2[[#This Row],[Czy ostatni dzień]]=1, SUM($F$2:F628) - SUM($G$2:G628) - SUM($L$2:L627), "")</f>
        <v/>
      </c>
      <c r="M628">
        <f>IF(AND(Tabela2[[#This Row],[Czy ostatni dzień]]=1, H627 &gt;= 2400), 3, 0)</f>
        <v>0</v>
      </c>
    </row>
    <row r="629" spans="1:13" x14ac:dyDescent="0.25">
      <c r="A629" s="2">
        <v>45554</v>
      </c>
      <c r="B629" t="s">
        <v>6</v>
      </c>
      <c r="C629">
        <f>WEEKDAY(Tabela2[[#This Row],[Data]],2)</f>
        <v>4</v>
      </c>
      <c r="D629">
        <f t="shared" si="9"/>
        <v>55</v>
      </c>
      <c r="E62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29">
        <f>Tabela2[[#This Row],[Ilośc wypożyczonych]]*$Q$5</f>
        <v>1470</v>
      </c>
      <c r="G629">
        <f>IF(Tabela2[[#This Row],[Dzień]]=7, Tabela2[[#This Row],[Ilość rowerów]]*$Q$6 + Tabela2[[#This Row],[Czy dokupuje]]*800, Tabela2[[#This Row],[Czy dokupuje]]*800)</f>
        <v>0</v>
      </c>
      <c r="H629">
        <f>SUM($F$2:F629) -SUM($G$2:G629)</f>
        <v>119575</v>
      </c>
      <c r="I629">
        <f>SUM($F$2:F629)</f>
        <v>199440</v>
      </c>
      <c r="J629">
        <f>SUM($G$2:G629)</f>
        <v>79865</v>
      </c>
      <c r="K629">
        <f>IF(MONTH(Tabela2[[#This Row],[Data]]) &lt;&gt; MONTH(A630), 1,0)</f>
        <v>0</v>
      </c>
      <c r="L629" t="str">
        <f>IF(Tabela2[[#This Row],[Czy ostatni dzień]]=1, SUM($F$2:F629) - SUM($G$2:G629) - SUM($L$2:L628), "")</f>
        <v/>
      </c>
      <c r="M629">
        <f>IF(AND(Tabela2[[#This Row],[Czy ostatni dzień]]=1, H628 &gt;= 2400), 3, 0)</f>
        <v>0</v>
      </c>
    </row>
    <row r="630" spans="1:13" x14ac:dyDescent="0.25">
      <c r="A630" s="2">
        <v>45555</v>
      </c>
      <c r="B630" t="s">
        <v>6</v>
      </c>
      <c r="C630">
        <f>WEEKDAY(Tabela2[[#This Row],[Data]],2)</f>
        <v>5</v>
      </c>
      <c r="D630">
        <f t="shared" si="9"/>
        <v>55</v>
      </c>
      <c r="E63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49</v>
      </c>
      <c r="F630">
        <f>Tabela2[[#This Row],[Ilośc wypożyczonych]]*$Q$5</f>
        <v>1470</v>
      </c>
      <c r="G630">
        <f>IF(Tabela2[[#This Row],[Dzień]]=7, Tabela2[[#This Row],[Ilość rowerów]]*$Q$6 + Tabela2[[#This Row],[Czy dokupuje]]*800, Tabela2[[#This Row],[Czy dokupuje]]*800)</f>
        <v>0</v>
      </c>
      <c r="H630">
        <f>SUM($F$2:F630) -SUM($G$2:G630)</f>
        <v>121045</v>
      </c>
      <c r="I630">
        <f>SUM($F$2:F630)</f>
        <v>200910</v>
      </c>
      <c r="J630">
        <f>SUM($G$2:G630)</f>
        <v>79865</v>
      </c>
      <c r="K630">
        <f>IF(MONTH(Tabela2[[#This Row],[Data]]) &lt;&gt; MONTH(A631), 1,0)</f>
        <v>0</v>
      </c>
      <c r="L630" t="str">
        <f>IF(Tabela2[[#This Row],[Czy ostatni dzień]]=1, SUM($F$2:F630) - SUM($G$2:G630) - SUM($L$2:L629), "")</f>
        <v/>
      </c>
      <c r="M630">
        <f>IF(AND(Tabela2[[#This Row],[Czy ostatni dzień]]=1, H629 &gt;= 2400), 3, 0)</f>
        <v>0</v>
      </c>
    </row>
    <row r="631" spans="1:13" x14ac:dyDescent="0.25">
      <c r="A631" s="2">
        <v>45556</v>
      </c>
      <c r="B631" t="s">
        <v>6</v>
      </c>
      <c r="C631">
        <f>WEEKDAY(Tabela2[[#This Row],[Data]],2)</f>
        <v>6</v>
      </c>
      <c r="D631">
        <f t="shared" si="9"/>
        <v>55</v>
      </c>
      <c r="E63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31">
        <f>Tabela2[[#This Row],[Ilośc wypożyczonych]]*$Q$5</f>
        <v>0</v>
      </c>
      <c r="G631">
        <f>IF(Tabela2[[#This Row],[Dzień]]=7, Tabela2[[#This Row],[Ilość rowerów]]*$Q$6 + Tabela2[[#This Row],[Czy dokupuje]]*800, Tabela2[[#This Row],[Czy dokupuje]]*800)</f>
        <v>0</v>
      </c>
      <c r="H631">
        <f>SUM($F$2:F631) -SUM($G$2:G631)</f>
        <v>121045</v>
      </c>
      <c r="I631">
        <f>SUM($F$2:F631)</f>
        <v>200910</v>
      </c>
      <c r="J631">
        <f>SUM($G$2:G631)</f>
        <v>79865</v>
      </c>
      <c r="K631">
        <f>IF(MONTH(Tabela2[[#This Row],[Data]]) &lt;&gt; MONTH(A632), 1,0)</f>
        <v>0</v>
      </c>
      <c r="L631" t="str">
        <f>IF(Tabela2[[#This Row],[Czy ostatni dzień]]=1, SUM($F$2:F631) - SUM($G$2:G631) - SUM($L$2:L630), "")</f>
        <v/>
      </c>
      <c r="M631">
        <f>IF(AND(Tabela2[[#This Row],[Czy ostatni dzień]]=1, H630 &gt;= 2400), 3, 0)</f>
        <v>0</v>
      </c>
    </row>
    <row r="632" spans="1:13" x14ac:dyDescent="0.25">
      <c r="A632" s="2">
        <v>45557</v>
      </c>
      <c r="B632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lato</v>
      </c>
      <c r="C632">
        <f>WEEKDAY(Tabela2[[#This Row],[Data]],2)</f>
        <v>7</v>
      </c>
      <c r="D632">
        <f t="shared" si="9"/>
        <v>55</v>
      </c>
      <c r="E63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32">
        <f>Tabela2[[#This Row],[Ilośc wypożyczonych]]*$Q$5</f>
        <v>0</v>
      </c>
      <c r="G632">
        <f>IF(Tabela2[[#This Row],[Dzień]]=7, Tabela2[[#This Row],[Ilość rowerów]]*$Q$6 + Tabela2[[#This Row],[Czy dokupuje]]*800, Tabela2[[#This Row],[Czy dokupuje]]*800)</f>
        <v>825</v>
      </c>
      <c r="H632">
        <f>SUM($F$2:F632) -SUM($G$2:G632)</f>
        <v>120220</v>
      </c>
      <c r="I632">
        <f>SUM($F$2:F632)</f>
        <v>200910</v>
      </c>
      <c r="J632">
        <f>SUM($G$2:G632)</f>
        <v>80690</v>
      </c>
      <c r="K632">
        <f>IF(MONTH(Tabela2[[#This Row],[Data]]) &lt;&gt; MONTH(A633), 1,0)</f>
        <v>0</v>
      </c>
      <c r="L632" t="str">
        <f>IF(Tabela2[[#This Row],[Czy ostatni dzień]]=1, SUM($F$2:F632) - SUM($G$2:G632) - SUM($L$2:L631), "")</f>
        <v/>
      </c>
      <c r="M632">
        <f>IF(AND(Tabela2[[#This Row],[Czy ostatni dzień]]=1, H631 &gt;= 2400), 3, 0)</f>
        <v>0</v>
      </c>
    </row>
    <row r="633" spans="1:13" x14ac:dyDescent="0.25">
      <c r="A633" s="2">
        <v>45558</v>
      </c>
      <c r="B633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jesien</v>
      </c>
      <c r="C633">
        <f>WEEKDAY(Tabela2[[#This Row],[Data]],2)</f>
        <v>1</v>
      </c>
      <c r="D633">
        <f t="shared" si="9"/>
        <v>55</v>
      </c>
      <c r="E63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22</v>
      </c>
      <c r="F633">
        <f>Tabela2[[#This Row],[Ilośc wypożyczonych]]*$Q$5</f>
        <v>660</v>
      </c>
      <c r="G633">
        <f>IF(Tabela2[[#This Row],[Dzień]]=7, Tabela2[[#This Row],[Ilość rowerów]]*$Q$6 + Tabela2[[#This Row],[Czy dokupuje]]*800, Tabela2[[#This Row],[Czy dokupuje]]*800)</f>
        <v>0</v>
      </c>
      <c r="H633">
        <f>SUM($F$2:F633) -SUM($G$2:G633)</f>
        <v>120880</v>
      </c>
      <c r="I633">
        <f>SUM($F$2:F633)</f>
        <v>201570</v>
      </c>
      <c r="J633">
        <f>SUM($G$2:G633)</f>
        <v>80690</v>
      </c>
      <c r="K633">
        <f>IF(MONTH(Tabela2[[#This Row],[Data]]) &lt;&gt; MONTH(A634), 1,0)</f>
        <v>0</v>
      </c>
      <c r="L633" t="str">
        <f>IF(Tabela2[[#This Row],[Czy ostatni dzień]]=1, SUM($F$2:F633) - SUM($G$2:G633) - SUM($L$2:L632), "")</f>
        <v/>
      </c>
      <c r="M633">
        <f>IF(AND(Tabela2[[#This Row],[Czy ostatni dzień]]=1, H632 &gt;= 2400), 3, 0)</f>
        <v>0</v>
      </c>
    </row>
    <row r="634" spans="1:13" x14ac:dyDescent="0.25">
      <c r="A634" s="2">
        <v>45559</v>
      </c>
      <c r="B634" t="s">
        <v>7</v>
      </c>
      <c r="C634">
        <f>WEEKDAY(Tabela2[[#This Row],[Data]],2)</f>
        <v>2</v>
      </c>
      <c r="D634">
        <f t="shared" si="9"/>
        <v>55</v>
      </c>
      <c r="E63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22</v>
      </c>
      <c r="F634">
        <f>Tabela2[[#This Row],[Ilośc wypożyczonych]]*$Q$5</f>
        <v>660</v>
      </c>
      <c r="G634">
        <f>IF(Tabela2[[#This Row],[Dzień]]=7, Tabela2[[#This Row],[Ilość rowerów]]*$Q$6 + Tabela2[[#This Row],[Czy dokupuje]]*800, Tabela2[[#This Row],[Czy dokupuje]]*800)</f>
        <v>0</v>
      </c>
      <c r="H634">
        <f>SUM($F$2:F634) -SUM($G$2:G634)</f>
        <v>121540</v>
      </c>
      <c r="I634">
        <f>SUM($F$2:F634)</f>
        <v>202230</v>
      </c>
      <c r="J634">
        <f>SUM($G$2:G634)</f>
        <v>80690</v>
      </c>
      <c r="K634">
        <f>IF(MONTH(Tabela2[[#This Row],[Data]]) &lt;&gt; MONTH(A635), 1,0)</f>
        <v>0</v>
      </c>
      <c r="L634" t="str">
        <f>IF(Tabela2[[#This Row],[Czy ostatni dzień]]=1, SUM($F$2:F634) - SUM($G$2:G634) - SUM($L$2:L633), "")</f>
        <v/>
      </c>
      <c r="M634">
        <f>IF(AND(Tabela2[[#This Row],[Czy ostatni dzień]]=1, H633 &gt;= 2400), 3, 0)</f>
        <v>0</v>
      </c>
    </row>
    <row r="635" spans="1:13" x14ac:dyDescent="0.25">
      <c r="A635" s="2">
        <v>45560</v>
      </c>
      <c r="B635" t="s">
        <v>7</v>
      </c>
      <c r="C635">
        <f>WEEKDAY(Tabela2[[#This Row],[Data]],2)</f>
        <v>3</v>
      </c>
      <c r="D635">
        <f t="shared" si="9"/>
        <v>55</v>
      </c>
      <c r="E63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22</v>
      </c>
      <c r="F635">
        <f>Tabela2[[#This Row],[Ilośc wypożyczonych]]*$Q$5</f>
        <v>660</v>
      </c>
      <c r="G635">
        <f>IF(Tabela2[[#This Row],[Dzień]]=7, Tabela2[[#This Row],[Ilość rowerów]]*$Q$6 + Tabela2[[#This Row],[Czy dokupuje]]*800, Tabela2[[#This Row],[Czy dokupuje]]*800)</f>
        <v>0</v>
      </c>
      <c r="H635">
        <f>SUM($F$2:F635) -SUM($G$2:G635)</f>
        <v>122200</v>
      </c>
      <c r="I635">
        <f>SUM($F$2:F635)</f>
        <v>202890</v>
      </c>
      <c r="J635">
        <f>SUM($G$2:G635)</f>
        <v>80690</v>
      </c>
      <c r="K635">
        <f>IF(MONTH(Tabela2[[#This Row],[Data]]) &lt;&gt; MONTH(A636), 1,0)</f>
        <v>0</v>
      </c>
      <c r="L635" t="str">
        <f>IF(Tabela2[[#This Row],[Czy ostatni dzień]]=1, SUM($F$2:F635) - SUM($G$2:G635) - SUM($L$2:L634), "")</f>
        <v/>
      </c>
      <c r="M635">
        <f>IF(AND(Tabela2[[#This Row],[Czy ostatni dzień]]=1, H634 &gt;= 2400), 3, 0)</f>
        <v>0</v>
      </c>
    </row>
    <row r="636" spans="1:13" x14ac:dyDescent="0.25">
      <c r="A636" s="2">
        <v>45561</v>
      </c>
      <c r="B636" t="s">
        <v>7</v>
      </c>
      <c r="C636">
        <f>WEEKDAY(Tabela2[[#This Row],[Data]],2)</f>
        <v>4</v>
      </c>
      <c r="D636">
        <f t="shared" si="9"/>
        <v>55</v>
      </c>
      <c r="E63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22</v>
      </c>
      <c r="F636">
        <f>Tabela2[[#This Row],[Ilośc wypożyczonych]]*$Q$5</f>
        <v>660</v>
      </c>
      <c r="G636">
        <f>IF(Tabela2[[#This Row],[Dzień]]=7, Tabela2[[#This Row],[Ilość rowerów]]*$Q$6 + Tabela2[[#This Row],[Czy dokupuje]]*800, Tabela2[[#This Row],[Czy dokupuje]]*800)</f>
        <v>0</v>
      </c>
      <c r="H636">
        <f>SUM($F$2:F636) -SUM($G$2:G636)</f>
        <v>122860</v>
      </c>
      <c r="I636">
        <f>SUM($F$2:F636)</f>
        <v>203550</v>
      </c>
      <c r="J636">
        <f>SUM($G$2:G636)</f>
        <v>80690</v>
      </c>
      <c r="K636">
        <f>IF(MONTH(Tabela2[[#This Row],[Data]]) &lt;&gt; MONTH(A637), 1,0)</f>
        <v>0</v>
      </c>
      <c r="L636" t="str">
        <f>IF(Tabela2[[#This Row],[Czy ostatni dzień]]=1, SUM($F$2:F636) - SUM($G$2:G636) - SUM($L$2:L635), "")</f>
        <v/>
      </c>
      <c r="M636">
        <f>IF(AND(Tabela2[[#This Row],[Czy ostatni dzień]]=1, H635 &gt;= 2400), 3, 0)</f>
        <v>0</v>
      </c>
    </row>
    <row r="637" spans="1:13" x14ac:dyDescent="0.25">
      <c r="A637" s="2">
        <v>45562</v>
      </c>
      <c r="B637" t="s">
        <v>7</v>
      </c>
      <c r="C637">
        <f>WEEKDAY(Tabela2[[#This Row],[Data]],2)</f>
        <v>5</v>
      </c>
      <c r="D637">
        <f t="shared" si="9"/>
        <v>55</v>
      </c>
      <c r="E63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22</v>
      </c>
      <c r="F637">
        <f>Tabela2[[#This Row],[Ilośc wypożyczonych]]*$Q$5</f>
        <v>660</v>
      </c>
      <c r="G637">
        <f>IF(Tabela2[[#This Row],[Dzień]]=7, Tabela2[[#This Row],[Ilość rowerów]]*$Q$6 + Tabela2[[#This Row],[Czy dokupuje]]*800, Tabela2[[#This Row],[Czy dokupuje]]*800)</f>
        <v>0</v>
      </c>
      <c r="H637">
        <f>SUM($F$2:F637) -SUM($G$2:G637)</f>
        <v>123520</v>
      </c>
      <c r="I637">
        <f>SUM($F$2:F637)</f>
        <v>204210</v>
      </c>
      <c r="J637">
        <f>SUM($G$2:G637)</f>
        <v>80690</v>
      </c>
      <c r="K637">
        <f>IF(MONTH(Tabela2[[#This Row],[Data]]) &lt;&gt; MONTH(A638), 1,0)</f>
        <v>0</v>
      </c>
      <c r="L637" t="str">
        <f>IF(Tabela2[[#This Row],[Czy ostatni dzień]]=1, SUM($F$2:F637) - SUM($G$2:G637) - SUM($L$2:L636), "")</f>
        <v/>
      </c>
      <c r="M637">
        <f>IF(AND(Tabela2[[#This Row],[Czy ostatni dzień]]=1, H636 &gt;= 2400), 3, 0)</f>
        <v>0</v>
      </c>
    </row>
    <row r="638" spans="1:13" x14ac:dyDescent="0.25">
      <c r="A638" s="2">
        <v>45563</v>
      </c>
      <c r="B638" t="s">
        <v>7</v>
      </c>
      <c r="C638">
        <f>WEEKDAY(Tabela2[[#This Row],[Data]],2)</f>
        <v>6</v>
      </c>
      <c r="D638">
        <f t="shared" si="9"/>
        <v>55</v>
      </c>
      <c r="E63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38">
        <f>Tabela2[[#This Row],[Ilośc wypożyczonych]]*$Q$5</f>
        <v>0</v>
      </c>
      <c r="G638">
        <f>IF(Tabela2[[#This Row],[Dzień]]=7, Tabela2[[#This Row],[Ilość rowerów]]*$Q$6 + Tabela2[[#This Row],[Czy dokupuje]]*800, Tabela2[[#This Row],[Czy dokupuje]]*800)</f>
        <v>0</v>
      </c>
      <c r="H638">
        <f>SUM($F$2:F638) -SUM($G$2:G638)</f>
        <v>123520</v>
      </c>
      <c r="I638">
        <f>SUM($F$2:F638)</f>
        <v>204210</v>
      </c>
      <c r="J638">
        <f>SUM($G$2:G638)</f>
        <v>80690</v>
      </c>
      <c r="K638">
        <f>IF(MONTH(Tabela2[[#This Row],[Data]]) &lt;&gt; MONTH(A639), 1,0)</f>
        <v>0</v>
      </c>
      <c r="L638" t="str">
        <f>IF(Tabela2[[#This Row],[Czy ostatni dzień]]=1, SUM($F$2:F638) - SUM($G$2:G638) - SUM($L$2:L637), "")</f>
        <v/>
      </c>
      <c r="M638">
        <f>IF(AND(Tabela2[[#This Row],[Czy ostatni dzień]]=1, H637 &gt;= 2400), 3, 0)</f>
        <v>0</v>
      </c>
    </row>
    <row r="639" spans="1:13" x14ac:dyDescent="0.25">
      <c r="A639" s="2">
        <v>45564</v>
      </c>
      <c r="B639" t="s">
        <v>7</v>
      </c>
      <c r="C639">
        <f>WEEKDAY(Tabela2[[#This Row],[Data]],2)</f>
        <v>7</v>
      </c>
      <c r="D639">
        <f t="shared" si="9"/>
        <v>55</v>
      </c>
      <c r="E63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39">
        <f>Tabela2[[#This Row],[Ilośc wypożyczonych]]*$Q$5</f>
        <v>0</v>
      </c>
      <c r="G639">
        <f>IF(Tabela2[[#This Row],[Dzień]]=7, Tabela2[[#This Row],[Ilość rowerów]]*$Q$6 + Tabela2[[#This Row],[Czy dokupuje]]*800, Tabela2[[#This Row],[Czy dokupuje]]*800)</f>
        <v>825</v>
      </c>
      <c r="H639">
        <f>SUM($F$2:F639) -SUM($G$2:G639)</f>
        <v>122695</v>
      </c>
      <c r="I639">
        <f>SUM($F$2:F639)</f>
        <v>204210</v>
      </c>
      <c r="J639">
        <f>SUM($G$2:G639)</f>
        <v>81515</v>
      </c>
      <c r="K639">
        <f>IF(MONTH(Tabela2[[#This Row],[Data]]) &lt;&gt; MONTH(A640), 1,0)</f>
        <v>0</v>
      </c>
      <c r="L639" t="str">
        <f>IF(Tabela2[[#This Row],[Czy ostatni dzień]]=1, SUM($F$2:F639) - SUM($G$2:G639) - SUM($L$2:L638), "")</f>
        <v/>
      </c>
      <c r="M639">
        <f>IF(AND(Tabela2[[#This Row],[Czy ostatni dzień]]=1, H638 &gt;= 2400), 3, 0)</f>
        <v>0</v>
      </c>
    </row>
    <row r="640" spans="1:13" x14ac:dyDescent="0.25">
      <c r="A640" s="2">
        <v>45565</v>
      </c>
      <c r="B640" t="s">
        <v>7</v>
      </c>
      <c r="C640">
        <f>WEEKDAY(Tabela2[[#This Row],[Data]],2)</f>
        <v>1</v>
      </c>
      <c r="D640">
        <f t="shared" si="9"/>
        <v>55</v>
      </c>
      <c r="E64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22</v>
      </c>
      <c r="F640">
        <f>Tabela2[[#This Row],[Ilośc wypożyczonych]]*$Q$5</f>
        <v>660</v>
      </c>
      <c r="G640">
        <f>IF(Tabela2[[#This Row],[Dzień]]=7, Tabela2[[#This Row],[Ilość rowerów]]*$Q$6 + Tabela2[[#This Row],[Czy dokupuje]]*800, Tabela2[[#This Row],[Czy dokupuje]]*800)</f>
        <v>2400</v>
      </c>
      <c r="H640">
        <f>SUM($F$2:F640) -SUM($G$2:G640)</f>
        <v>120955</v>
      </c>
      <c r="I640">
        <f>SUM($F$2:F640)</f>
        <v>204870</v>
      </c>
      <c r="J640">
        <f>SUM($G$2:G640)</f>
        <v>83915</v>
      </c>
      <c r="K640">
        <f>IF(MONTH(Tabela2[[#This Row],[Data]]) &lt;&gt; MONTH(A641), 1,0)</f>
        <v>1</v>
      </c>
      <c r="L640">
        <f>IF(Tabela2[[#This Row],[Czy ostatni dzień]]=1, SUM($F$2:F640) - SUM($G$2:G640) - SUM($L$2:L639), "")</f>
        <v>19485</v>
      </c>
      <c r="M640">
        <f>IF(AND(Tabela2[[#This Row],[Czy ostatni dzień]]=1, H639 &gt;= 2400), 3, 0)</f>
        <v>3</v>
      </c>
    </row>
    <row r="641" spans="1:13" x14ac:dyDescent="0.25">
      <c r="A641" s="2">
        <v>45566</v>
      </c>
      <c r="B641" t="s">
        <v>7</v>
      </c>
      <c r="C641">
        <f>WEEKDAY(Tabela2[[#This Row],[Data]],2)</f>
        <v>2</v>
      </c>
      <c r="D641">
        <f t="shared" si="9"/>
        <v>58</v>
      </c>
      <c r="E64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41">
        <f>Tabela2[[#This Row],[Ilośc wypożyczonych]]*$Q$5</f>
        <v>690</v>
      </c>
      <c r="G641">
        <f>IF(Tabela2[[#This Row],[Dzień]]=7, Tabela2[[#This Row],[Ilość rowerów]]*$Q$6 + Tabela2[[#This Row],[Czy dokupuje]]*800, Tabela2[[#This Row],[Czy dokupuje]]*800)</f>
        <v>0</v>
      </c>
      <c r="H641">
        <f>SUM($F$2:F641) -SUM($G$2:G641)</f>
        <v>121645</v>
      </c>
      <c r="I641">
        <f>SUM($F$2:F641)</f>
        <v>205560</v>
      </c>
      <c r="J641">
        <f>SUM($G$2:G641)</f>
        <v>83915</v>
      </c>
      <c r="K641">
        <f>IF(MONTH(Tabela2[[#This Row],[Data]]) &lt;&gt; MONTH(A642), 1,0)</f>
        <v>0</v>
      </c>
      <c r="L641" t="str">
        <f>IF(Tabela2[[#This Row],[Czy ostatni dzień]]=1, SUM($F$2:F641) - SUM($G$2:G641) - SUM($L$2:L640), "")</f>
        <v/>
      </c>
      <c r="M641">
        <f>IF(AND(Tabela2[[#This Row],[Czy ostatni dzień]]=1, H640 &gt;= 2400), 3, 0)</f>
        <v>0</v>
      </c>
    </row>
    <row r="642" spans="1:13" x14ac:dyDescent="0.25">
      <c r="A642" s="2">
        <v>45567</v>
      </c>
      <c r="B642" t="s">
        <v>7</v>
      </c>
      <c r="C642">
        <f>WEEKDAY(Tabela2[[#This Row],[Data]],2)</f>
        <v>3</v>
      </c>
      <c r="D642">
        <f t="shared" si="9"/>
        <v>58</v>
      </c>
      <c r="E64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42">
        <f>Tabela2[[#This Row],[Ilośc wypożyczonych]]*$Q$5</f>
        <v>690</v>
      </c>
      <c r="G642">
        <f>IF(Tabela2[[#This Row],[Dzień]]=7, Tabela2[[#This Row],[Ilość rowerów]]*$Q$6 + Tabela2[[#This Row],[Czy dokupuje]]*800, Tabela2[[#This Row],[Czy dokupuje]]*800)</f>
        <v>0</v>
      </c>
      <c r="H642">
        <f>SUM($F$2:F642) -SUM($G$2:G642)</f>
        <v>122335</v>
      </c>
      <c r="I642">
        <f>SUM($F$2:F642)</f>
        <v>206250</v>
      </c>
      <c r="J642">
        <f>SUM($G$2:G642)</f>
        <v>83915</v>
      </c>
      <c r="K642">
        <f>IF(MONTH(Tabela2[[#This Row],[Data]]) &lt;&gt; MONTH(A643), 1,0)</f>
        <v>0</v>
      </c>
      <c r="L642" t="str">
        <f>IF(Tabela2[[#This Row],[Czy ostatni dzień]]=1, SUM($F$2:F642) - SUM($G$2:G642) - SUM($L$2:L641), "")</f>
        <v/>
      </c>
      <c r="M642">
        <f>IF(AND(Tabela2[[#This Row],[Czy ostatni dzień]]=1, H641 &gt;= 2400), 3, 0)</f>
        <v>0</v>
      </c>
    </row>
    <row r="643" spans="1:13" x14ac:dyDescent="0.25">
      <c r="A643" s="2">
        <v>45568</v>
      </c>
      <c r="B643" t="s">
        <v>7</v>
      </c>
      <c r="C643">
        <f>WEEKDAY(Tabela2[[#This Row],[Data]],2)</f>
        <v>4</v>
      </c>
      <c r="D643">
        <f t="shared" si="9"/>
        <v>58</v>
      </c>
      <c r="E64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43">
        <f>Tabela2[[#This Row],[Ilośc wypożyczonych]]*$Q$5</f>
        <v>690</v>
      </c>
      <c r="G643">
        <f>IF(Tabela2[[#This Row],[Dzień]]=7, Tabela2[[#This Row],[Ilość rowerów]]*$Q$6 + Tabela2[[#This Row],[Czy dokupuje]]*800, Tabela2[[#This Row],[Czy dokupuje]]*800)</f>
        <v>0</v>
      </c>
      <c r="H643">
        <f>SUM($F$2:F643) -SUM($G$2:G643)</f>
        <v>123025</v>
      </c>
      <c r="I643">
        <f>SUM($F$2:F643)</f>
        <v>206940</v>
      </c>
      <c r="J643">
        <f>SUM($G$2:G643)</f>
        <v>83915</v>
      </c>
      <c r="K643">
        <f>IF(MONTH(Tabela2[[#This Row],[Data]]) &lt;&gt; MONTH(A644), 1,0)</f>
        <v>0</v>
      </c>
      <c r="L643" t="str">
        <f>IF(Tabela2[[#This Row],[Czy ostatni dzień]]=1, SUM($F$2:F643) - SUM($G$2:G643) - SUM($L$2:L642), "")</f>
        <v/>
      </c>
      <c r="M643">
        <f>IF(AND(Tabela2[[#This Row],[Czy ostatni dzień]]=1, H642 &gt;= 2400), 3, 0)</f>
        <v>0</v>
      </c>
    </row>
    <row r="644" spans="1:13" x14ac:dyDescent="0.25">
      <c r="A644" s="2">
        <v>45569</v>
      </c>
      <c r="B644" t="s">
        <v>7</v>
      </c>
      <c r="C644">
        <f>WEEKDAY(Tabela2[[#This Row],[Data]],2)</f>
        <v>5</v>
      </c>
      <c r="D644">
        <f t="shared" si="9"/>
        <v>58</v>
      </c>
      <c r="E64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44">
        <f>Tabela2[[#This Row],[Ilośc wypożyczonych]]*$Q$5</f>
        <v>690</v>
      </c>
      <c r="G644">
        <f>IF(Tabela2[[#This Row],[Dzień]]=7, Tabela2[[#This Row],[Ilość rowerów]]*$Q$6 + Tabela2[[#This Row],[Czy dokupuje]]*800, Tabela2[[#This Row],[Czy dokupuje]]*800)</f>
        <v>0</v>
      </c>
      <c r="H644">
        <f>SUM($F$2:F644) -SUM($G$2:G644)</f>
        <v>123715</v>
      </c>
      <c r="I644">
        <f>SUM($F$2:F644)</f>
        <v>207630</v>
      </c>
      <c r="J644">
        <f>SUM($G$2:G644)</f>
        <v>83915</v>
      </c>
      <c r="K644">
        <f>IF(MONTH(Tabela2[[#This Row],[Data]]) &lt;&gt; MONTH(A645), 1,0)</f>
        <v>0</v>
      </c>
      <c r="L644" t="str">
        <f>IF(Tabela2[[#This Row],[Czy ostatni dzień]]=1, SUM($F$2:F644) - SUM($G$2:G644) - SUM($L$2:L643), "")</f>
        <v/>
      </c>
      <c r="M644">
        <f>IF(AND(Tabela2[[#This Row],[Czy ostatni dzień]]=1, H643 &gt;= 2400), 3, 0)</f>
        <v>0</v>
      </c>
    </row>
    <row r="645" spans="1:13" x14ac:dyDescent="0.25">
      <c r="A645" s="2">
        <v>45570</v>
      </c>
      <c r="B645" t="s">
        <v>7</v>
      </c>
      <c r="C645">
        <f>WEEKDAY(Tabela2[[#This Row],[Data]],2)</f>
        <v>6</v>
      </c>
      <c r="D645">
        <f t="shared" si="9"/>
        <v>58</v>
      </c>
      <c r="E64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45">
        <f>Tabela2[[#This Row],[Ilośc wypożyczonych]]*$Q$5</f>
        <v>0</v>
      </c>
      <c r="G645">
        <f>IF(Tabela2[[#This Row],[Dzień]]=7, Tabela2[[#This Row],[Ilość rowerów]]*$Q$6 + Tabela2[[#This Row],[Czy dokupuje]]*800, Tabela2[[#This Row],[Czy dokupuje]]*800)</f>
        <v>0</v>
      </c>
      <c r="H645">
        <f>SUM($F$2:F645) -SUM($G$2:G645)</f>
        <v>123715</v>
      </c>
      <c r="I645">
        <f>SUM($F$2:F645)</f>
        <v>207630</v>
      </c>
      <c r="J645">
        <f>SUM($G$2:G645)</f>
        <v>83915</v>
      </c>
      <c r="K645">
        <f>IF(MONTH(Tabela2[[#This Row],[Data]]) &lt;&gt; MONTH(A646), 1,0)</f>
        <v>0</v>
      </c>
      <c r="L645" t="str">
        <f>IF(Tabela2[[#This Row],[Czy ostatni dzień]]=1, SUM($F$2:F645) - SUM($G$2:G645) - SUM($L$2:L644), "")</f>
        <v/>
      </c>
      <c r="M645">
        <f>IF(AND(Tabela2[[#This Row],[Czy ostatni dzień]]=1, H644 &gt;= 2400), 3, 0)</f>
        <v>0</v>
      </c>
    </row>
    <row r="646" spans="1:13" x14ac:dyDescent="0.25">
      <c r="A646" s="2">
        <v>45571</v>
      </c>
      <c r="B646" t="s">
        <v>7</v>
      </c>
      <c r="C646">
        <f>WEEKDAY(Tabela2[[#This Row],[Data]],2)</f>
        <v>7</v>
      </c>
      <c r="D646">
        <f t="shared" ref="D646:D709" si="10">D645+M645</f>
        <v>58</v>
      </c>
      <c r="E64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46">
        <f>Tabela2[[#This Row],[Ilośc wypożyczonych]]*$Q$5</f>
        <v>0</v>
      </c>
      <c r="G646">
        <f>IF(Tabela2[[#This Row],[Dzień]]=7, Tabela2[[#This Row],[Ilość rowerów]]*$Q$6 + Tabela2[[#This Row],[Czy dokupuje]]*800, Tabela2[[#This Row],[Czy dokupuje]]*800)</f>
        <v>870</v>
      </c>
      <c r="H646">
        <f>SUM($F$2:F646) -SUM($G$2:G646)</f>
        <v>122845</v>
      </c>
      <c r="I646">
        <f>SUM($F$2:F646)</f>
        <v>207630</v>
      </c>
      <c r="J646">
        <f>SUM($G$2:G646)</f>
        <v>84785</v>
      </c>
      <c r="K646">
        <f>IF(MONTH(Tabela2[[#This Row],[Data]]) &lt;&gt; MONTH(A647), 1,0)</f>
        <v>0</v>
      </c>
      <c r="L646" t="str">
        <f>IF(Tabela2[[#This Row],[Czy ostatni dzień]]=1, SUM($F$2:F646) - SUM($G$2:G646) - SUM($L$2:L645), "")</f>
        <v/>
      </c>
      <c r="M646">
        <f>IF(AND(Tabela2[[#This Row],[Czy ostatni dzień]]=1, H645 &gt;= 2400), 3, 0)</f>
        <v>0</v>
      </c>
    </row>
    <row r="647" spans="1:13" x14ac:dyDescent="0.25">
      <c r="A647" s="2">
        <v>45572</v>
      </c>
      <c r="B647" t="s">
        <v>7</v>
      </c>
      <c r="C647">
        <f>WEEKDAY(Tabela2[[#This Row],[Data]],2)</f>
        <v>1</v>
      </c>
      <c r="D647">
        <f t="shared" si="10"/>
        <v>58</v>
      </c>
      <c r="E64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47">
        <f>Tabela2[[#This Row],[Ilośc wypożyczonych]]*$Q$5</f>
        <v>690</v>
      </c>
      <c r="G647">
        <f>IF(Tabela2[[#This Row],[Dzień]]=7, Tabela2[[#This Row],[Ilość rowerów]]*$Q$6 + Tabela2[[#This Row],[Czy dokupuje]]*800, Tabela2[[#This Row],[Czy dokupuje]]*800)</f>
        <v>0</v>
      </c>
      <c r="H647">
        <f>SUM($F$2:F647) -SUM($G$2:G647)</f>
        <v>123535</v>
      </c>
      <c r="I647">
        <f>SUM($F$2:F647)</f>
        <v>208320</v>
      </c>
      <c r="J647">
        <f>SUM($G$2:G647)</f>
        <v>84785</v>
      </c>
      <c r="K647">
        <f>IF(MONTH(Tabela2[[#This Row],[Data]]) &lt;&gt; MONTH(A648), 1,0)</f>
        <v>0</v>
      </c>
      <c r="L647" t="str">
        <f>IF(Tabela2[[#This Row],[Czy ostatni dzień]]=1, SUM($F$2:F647) - SUM($G$2:G647) - SUM($L$2:L646), "")</f>
        <v/>
      </c>
      <c r="M647">
        <f>IF(AND(Tabela2[[#This Row],[Czy ostatni dzień]]=1, H646 &gt;= 2400), 3, 0)</f>
        <v>0</v>
      </c>
    </row>
    <row r="648" spans="1:13" x14ac:dyDescent="0.25">
      <c r="A648" s="2">
        <v>45573</v>
      </c>
      <c r="B648" t="s">
        <v>7</v>
      </c>
      <c r="C648">
        <f>WEEKDAY(Tabela2[[#This Row],[Data]],2)</f>
        <v>2</v>
      </c>
      <c r="D648">
        <f t="shared" si="10"/>
        <v>58</v>
      </c>
      <c r="E64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48">
        <f>Tabela2[[#This Row],[Ilośc wypożyczonych]]*$Q$5</f>
        <v>690</v>
      </c>
      <c r="G648">
        <f>IF(Tabela2[[#This Row],[Dzień]]=7, Tabela2[[#This Row],[Ilość rowerów]]*$Q$6 + Tabela2[[#This Row],[Czy dokupuje]]*800, Tabela2[[#This Row],[Czy dokupuje]]*800)</f>
        <v>0</v>
      </c>
      <c r="H648">
        <f>SUM($F$2:F648) -SUM($G$2:G648)</f>
        <v>124225</v>
      </c>
      <c r="I648">
        <f>SUM($F$2:F648)</f>
        <v>209010</v>
      </c>
      <c r="J648">
        <f>SUM($G$2:G648)</f>
        <v>84785</v>
      </c>
      <c r="K648">
        <f>IF(MONTH(Tabela2[[#This Row],[Data]]) &lt;&gt; MONTH(A649), 1,0)</f>
        <v>0</v>
      </c>
      <c r="L648" t="str">
        <f>IF(Tabela2[[#This Row],[Czy ostatni dzień]]=1, SUM($F$2:F648) - SUM($G$2:G648) - SUM($L$2:L647), "")</f>
        <v/>
      </c>
      <c r="M648">
        <f>IF(AND(Tabela2[[#This Row],[Czy ostatni dzień]]=1, H647 &gt;= 2400), 3, 0)</f>
        <v>0</v>
      </c>
    </row>
    <row r="649" spans="1:13" x14ac:dyDescent="0.25">
      <c r="A649" s="2">
        <v>45574</v>
      </c>
      <c r="B649" t="s">
        <v>7</v>
      </c>
      <c r="C649">
        <f>WEEKDAY(Tabela2[[#This Row],[Data]],2)</f>
        <v>3</v>
      </c>
      <c r="D649">
        <f t="shared" si="10"/>
        <v>58</v>
      </c>
      <c r="E64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49">
        <f>Tabela2[[#This Row],[Ilośc wypożyczonych]]*$Q$5</f>
        <v>690</v>
      </c>
      <c r="G649">
        <f>IF(Tabela2[[#This Row],[Dzień]]=7, Tabela2[[#This Row],[Ilość rowerów]]*$Q$6 + Tabela2[[#This Row],[Czy dokupuje]]*800, Tabela2[[#This Row],[Czy dokupuje]]*800)</f>
        <v>0</v>
      </c>
      <c r="H649">
        <f>SUM($F$2:F649) -SUM($G$2:G649)</f>
        <v>124915</v>
      </c>
      <c r="I649">
        <f>SUM($F$2:F649)</f>
        <v>209700</v>
      </c>
      <c r="J649">
        <f>SUM($G$2:G649)</f>
        <v>84785</v>
      </c>
      <c r="K649">
        <f>IF(MONTH(Tabela2[[#This Row],[Data]]) &lt;&gt; MONTH(A650), 1,0)</f>
        <v>0</v>
      </c>
      <c r="L649" t="str">
        <f>IF(Tabela2[[#This Row],[Czy ostatni dzień]]=1, SUM($F$2:F649) - SUM($G$2:G649) - SUM($L$2:L648), "")</f>
        <v/>
      </c>
      <c r="M649">
        <f>IF(AND(Tabela2[[#This Row],[Czy ostatni dzień]]=1, H648 &gt;= 2400), 3, 0)</f>
        <v>0</v>
      </c>
    </row>
    <row r="650" spans="1:13" x14ac:dyDescent="0.25">
      <c r="A650" s="2">
        <v>45575</v>
      </c>
      <c r="B650" t="s">
        <v>7</v>
      </c>
      <c r="C650">
        <f>WEEKDAY(Tabela2[[#This Row],[Data]],2)</f>
        <v>4</v>
      </c>
      <c r="D650">
        <f t="shared" si="10"/>
        <v>58</v>
      </c>
      <c r="E65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50">
        <f>Tabela2[[#This Row],[Ilośc wypożyczonych]]*$Q$5</f>
        <v>690</v>
      </c>
      <c r="G650">
        <f>IF(Tabela2[[#This Row],[Dzień]]=7, Tabela2[[#This Row],[Ilość rowerów]]*$Q$6 + Tabela2[[#This Row],[Czy dokupuje]]*800, Tabela2[[#This Row],[Czy dokupuje]]*800)</f>
        <v>0</v>
      </c>
      <c r="H650">
        <f>SUM($F$2:F650) -SUM($G$2:G650)</f>
        <v>125605</v>
      </c>
      <c r="I650">
        <f>SUM($F$2:F650)</f>
        <v>210390</v>
      </c>
      <c r="J650">
        <f>SUM($G$2:G650)</f>
        <v>84785</v>
      </c>
      <c r="K650">
        <f>IF(MONTH(Tabela2[[#This Row],[Data]]) &lt;&gt; MONTH(A651), 1,0)</f>
        <v>0</v>
      </c>
      <c r="L650" t="str">
        <f>IF(Tabela2[[#This Row],[Czy ostatni dzień]]=1, SUM($F$2:F650) - SUM($G$2:G650) - SUM($L$2:L649), "")</f>
        <v/>
      </c>
      <c r="M650">
        <f>IF(AND(Tabela2[[#This Row],[Czy ostatni dzień]]=1, H649 &gt;= 2400), 3, 0)</f>
        <v>0</v>
      </c>
    </row>
    <row r="651" spans="1:13" x14ac:dyDescent="0.25">
      <c r="A651" s="2">
        <v>45576</v>
      </c>
      <c r="B651" t="s">
        <v>7</v>
      </c>
      <c r="C651">
        <f>WEEKDAY(Tabela2[[#This Row],[Data]],2)</f>
        <v>5</v>
      </c>
      <c r="D651">
        <f t="shared" si="10"/>
        <v>58</v>
      </c>
      <c r="E65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51">
        <f>Tabela2[[#This Row],[Ilośc wypożyczonych]]*$Q$5</f>
        <v>690</v>
      </c>
      <c r="G651">
        <f>IF(Tabela2[[#This Row],[Dzień]]=7, Tabela2[[#This Row],[Ilość rowerów]]*$Q$6 + Tabela2[[#This Row],[Czy dokupuje]]*800, Tabela2[[#This Row],[Czy dokupuje]]*800)</f>
        <v>0</v>
      </c>
      <c r="H651">
        <f>SUM($F$2:F651) -SUM($G$2:G651)</f>
        <v>126295</v>
      </c>
      <c r="I651">
        <f>SUM($F$2:F651)</f>
        <v>211080</v>
      </c>
      <c r="J651">
        <f>SUM($G$2:G651)</f>
        <v>84785</v>
      </c>
      <c r="K651">
        <f>IF(MONTH(Tabela2[[#This Row],[Data]]) &lt;&gt; MONTH(A652), 1,0)</f>
        <v>0</v>
      </c>
      <c r="L651" t="str">
        <f>IF(Tabela2[[#This Row],[Czy ostatni dzień]]=1, SUM($F$2:F651) - SUM($G$2:G651) - SUM($L$2:L650), "")</f>
        <v/>
      </c>
      <c r="M651">
        <f>IF(AND(Tabela2[[#This Row],[Czy ostatni dzień]]=1, H650 &gt;= 2400), 3, 0)</f>
        <v>0</v>
      </c>
    </row>
    <row r="652" spans="1:13" x14ac:dyDescent="0.25">
      <c r="A652" s="2">
        <v>45577</v>
      </c>
      <c r="B652" t="s">
        <v>7</v>
      </c>
      <c r="C652">
        <f>WEEKDAY(Tabela2[[#This Row],[Data]],2)</f>
        <v>6</v>
      </c>
      <c r="D652">
        <f t="shared" si="10"/>
        <v>58</v>
      </c>
      <c r="E65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52">
        <f>Tabela2[[#This Row],[Ilośc wypożyczonych]]*$Q$5</f>
        <v>0</v>
      </c>
      <c r="G652">
        <f>IF(Tabela2[[#This Row],[Dzień]]=7, Tabela2[[#This Row],[Ilość rowerów]]*$Q$6 + Tabela2[[#This Row],[Czy dokupuje]]*800, Tabela2[[#This Row],[Czy dokupuje]]*800)</f>
        <v>0</v>
      </c>
      <c r="H652">
        <f>SUM($F$2:F652) -SUM($G$2:G652)</f>
        <v>126295</v>
      </c>
      <c r="I652">
        <f>SUM($F$2:F652)</f>
        <v>211080</v>
      </c>
      <c r="J652">
        <f>SUM($G$2:G652)</f>
        <v>84785</v>
      </c>
      <c r="K652">
        <f>IF(MONTH(Tabela2[[#This Row],[Data]]) &lt;&gt; MONTH(A653), 1,0)</f>
        <v>0</v>
      </c>
      <c r="L652" t="str">
        <f>IF(Tabela2[[#This Row],[Czy ostatni dzień]]=1, SUM($F$2:F652) - SUM($G$2:G652) - SUM($L$2:L651), "")</f>
        <v/>
      </c>
      <c r="M652">
        <f>IF(AND(Tabela2[[#This Row],[Czy ostatni dzień]]=1, H651 &gt;= 2400), 3, 0)</f>
        <v>0</v>
      </c>
    </row>
    <row r="653" spans="1:13" x14ac:dyDescent="0.25">
      <c r="A653" s="2">
        <v>45578</v>
      </c>
      <c r="B653" t="s">
        <v>7</v>
      </c>
      <c r="C653">
        <f>WEEKDAY(Tabela2[[#This Row],[Data]],2)</f>
        <v>7</v>
      </c>
      <c r="D653">
        <f t="shared" si="10"/>
        <v>58</v>
      </c>
      <c r="E65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53">
        <f>Tabela2[[#This Row],[Ilośc wypożyczonych]]*$Q$5</f>
        <v>0</v>
      </c>
      <c r="G653">
        <f>IF(Tabela2[[#This Row],[Dzień]]=7, Tabela2[[#This Row],[Ilość rowerów]]*$Q$6 + Tabela2[[#This Row],[Czy dokupuje]]*800, Tabela2[[#This Row],[Czy dokupuje]]*800)</f>
        <v>870</v>
      </c>
      <c r="H653">
        <f>SUM($F$2:F653) -SUM($G$2:G653)</f>
        <v>125425</v>
      </c>
      <c r="I653">
        <f>SUM($F$2:F653)</f>
        <v>211080</v>
      </c>
      <c r="J653">
        <f>SUM($G$2:G653)</f>
        <v>85655</v>
      </c>
      <c r="K653">
        <f>IF(MONTH(Tabela2[[#This Row],[Data]]) &lt;&gt; MONTH(A654), 1,0)</f>
        <v>0</v>
      </c>
      <c r="L653" t="str">
        <f>IF(Tabela2[[#This Row],[Czy ostatni dzień]]=1, SUM($F$2:F653) - SUM($G$2:G653) - SUM($L$2:L652), "")</f>
        <v/>
      </c>
      <c r="M653">
        <f>IF(AND(Tabela2[[#This Row],[Czy ostatni dzień]]=1, H652 &gt;= 2400), 3, 0)</f>
        <v>0</v>
      </c>
    </row>
    <row r="654" spans="1:13" x14ac:dyDescent="0.25">
      <c r="A654" s="2">
        <v>45579</v>
      </c>
      <c r="B654" t="s">
        <v>7</v>
      </c>
      <c r="C654">
        <f>WEEKDAY(Tabela2[[#This Row],[Data]],2)</f>
        <v>1</v>
      </c>
      <c r="D654">
        <f t="shared" si="10"/>
        <v>58</v>
      </c>
      <c r="E65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54">
        <f>Tabela2[[#This Row],[Ilośc wypożyczonych]]*$Q$5</f>
        <v>690</v>
      </c>
      <c r="G654">
        <f>IF(Tabela2[[#This Row],[Dzień]]=7, Tabela2[[#This Row],[Ilość rowerów]]*$Q$6 + Tabela2[[#This Row],[Czy dokupuje]]*800, Tabela2[[#This Row],[Czy dokupuje]]*800)</f>
        <v>0</v>
      </c>
      <c r="H654">
        <f>SUM($F$2:F654) -SUM($G$2:G654)</f>
        <v>126115</v>
      </c>
      <c r="I654">
        <f>SUM($F$2:F654)</f>
        <v>211770</v>
      </c>
      <c r="J654">
        <f>SUM($G$2:G654)</f>
        <v>85655</v>
      </c>
      <c r="K654">
        <f>IF(MONTH(Tabela2[[#This Row],[Data]]) &lt;&gt; MONTH(A655), 1,0)</f>
        <v>0</v>
      </c>
      <c r="L654" t="str">
        <f>IF(Tabela2[[#This Row],[Czy ostatni dzień]]=1, SUM($F$2:F654) - SUM($G$2:G654) - SUM($L$2:L653), "")</f>
        <v/>
      </c>
      <c r="M654">
        <f>IF(AND(Tabela2[[#This Row],[Czy ostatni dzień]]=1, H653 &gt;= 2400), 3, 0)</f>
        <v>0</v>
      </c>
    </row>
    <row r="655" spans="1:13" x14ac:dyDescent="0.25">
      <c r="A655" s="2">
        <v>45580</v>
      </c>
      <c r="B655" t="s">
        <v>7</v>
      </c>
      <c r="C655">
        <f>WEEKDAY(Tabela2[[#This Row],[Data]],2)</f>
        <v>2</v>
      </c>
      <c r="D655">
        <f t="shared" si="10"/>
        <v>58</v>
      </c>
      <c r="E65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55">
        <f>Tabela2[[#This Row],[Ilośc wypożyczonych]]*$Q$5</f>
        <v>690</v>
      </c>
      <c r="G655">
        <f>IF(Tabela2[[#This Row],[Dzień]]=7, Tabela2[[#This Row],[Ilość rowerów]]*$Q$6 + Tabela2[[#This Row],[Czy dokupuje]]*800, Tabela2[[#This Row],[Czy dokupuje]]*800)</f>
        <v>0</v>
      </c>
      <c r="H655">
        <f>SUM($F$2:F655) -SUM($G$2:G655)</f>
        <v>126805</v>
      </c>
      <c r="I655">
        <f>SUM($F$2:F655)</f>
        <v>212460</v>
      </c>
      <c r="J655">
        <f>SUM($G$2:G655)</f>
        <v>85655</v>
      </c>
      <c r="K655">
        <f>IF(MONTH(Tabela2[[#This Row],[Data]]) &lt;&gt; MONTH(A656), 1,0)</f>
        <v>0</v>
      </c>
      <c r="L655" t="str">
        <f>IF(Tabela2[[#This Row],[Czy ostatni dzień]]=1, SUM($F$2:F655) - SUM($G$2:G655) - SUM($L$2:L654), "")</f>
        <v/>
      </c>
      <c r="M655">
        <f>IF(AND(Tabela2[[#This Row],[Czy ostatni dzień]]=1, H654 &gt;= 2400), 3, 0)</f>
        <v>0</v>
      </c>
    </row>
    <row r="656" spans="1:13" x14ac:dyDescent="0.25">
      <c r="A656" s="2">
        <v>45581</v>
      </c>
      <c r="B656" t="s">
        <v>7</v>
      </c>
      <c r="C656">
        <f>WEEKDAY(Tabela2[[#This Row],[Data]],2)</f>
        <v>3</v>
      </c>
      <c r="D656">
        <f t="shared" si="10"/>
        <v>58</v>
      </c>
      <c r="E65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56">
        <f>Tabela2[[#This Row],[Ilośc wypożyczonych]]*$Q$5</f>
        <v>690</v>
      </c>
      <c r="G656">
        <f>IF(Tabela2[[#This Row],[Dzień]]=7, Tabela2[[#This Row],[Ilość rowerów]]*$Q$6 + Tabela2[[#This Row],[Czy dokupuje]]*800, Tabela2[[#This Row],[Czy dokupuje]]*800)</f>
        <v>0</v>
      </c>
      <c r="H656">
        <f>SUM($F$2:F656) -SUM($G$2:G656)</f>
        <v>127495</v>
      </c>
      <c r="I656">
        <f>SUM($F$2:F656)</f>
        <v>213150</v>
      </c>
      <c r="J656">
        <f>SUM($G$2:G656)</f>
        <v>85655</v>
      </c>
      <c r="K656">
        <f>IF(MONTH(Tabela2[[#This Row],[Data]]) &lt;&gt; MONTH(A657), 1,0)</f>
        <v>0</v>
      </c>
      <c r="L656" t="str">
        <f>IF(Tabela2[[#This Row],[Czy ostatni dzień]]=1, SUM($F$2:F656) - SUM($G$2:G656) - SUM($L$2:L655), "")</f>
        <v/>
      </c>
      <c r="M656">
        <f>IF(AND(Tabela2[[#This Row],[Czy ostatni dzień]]=1, H655 &gt;= 2400), 3, 0)</f>
        <v>0</v>
      </c>
    </row>
    <row r="657" spans="1:13" x14ac:dyDescent="0.25">
      <c r="A657" s="2">
        <v>45582</v>
      </c>
      <c r="B657" t="s">
        <v>7</v>
      </c>
      <c r="C657">
        <f>WEEKDAY(Tabela2[[#This Row],[Data]],2)</f>
        <v>4</v>
      </c>
      <c r="D657">
        <f t="shared" si="10"/>
        <v>58</v>
      </c>
      <c r="E65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57">
        <f>Tabela2[[#This Row],[Ilośc wypożyczonych]]*$Q$5</f>
        <v>690</v>
      </c>
      <c r="G657">
        <f>IF(Tabela2[[#This Row],[Dzień]]=7, Tabela2[[#This Row],[Ilość rowerów]]*$Q$6 + Tabela2[[#This Row],[Czy dokupuje]]*800, Tabela2[[#This Row],[Czy dokupuje]]*800)</f>
        <v>0</v>
      </c>
      <c r="H657">
        <f>SUM($F$2:F657) -SUM($G$2:G657)</f>
        <v>128185</v>
      </c>
      <c r="I657">
        <f>SUM($F$2:F657)</f>
        <v>213840</v>
      </c>
      <c r="J657">
        <f>SUM($G$2:G657)</f>
        <v>85655</v>
      </c>
      <c r="K657">
        <f>IF(MONTH(Tabela2[[#This Row],[Data]]) &lt;&gt; MONTH(A658), 1,0)</f>
        <v>0</v>
      </c>
      <c r="L657" t="str">
        <f>IF(Tabela2[[#This Row],[Czy ostatni dzień]]=1, SUM($F$2:F657) - SUM($G$2:G657) - SUM($L$2:L656), "")</f>
        <v/>
      </c>
      <c r="M657">
        <f>IF(AND(Tabela2[[#This Row],[Czy ostatni dzień]]=1, H656 &gt;= 2400), 3, 0)</f>
        <v>0</v>
      </c>
    </row>
    <row r="658" spans="1:13" x14ac:dyDescent="0.25">
      <c r="A658" s="2">
        <v>45583</v>
      </c>
      <c r="B658" t="s">
        <v>7</v>
      </c>
      <c r="C658">
        <f>WEEKDAY(Tabela2[[#This Row],[Data]],2)</f>
        <v>5</v>
      </c>
      <c r="D658">
        <f t="shared" si="10"/>
        <v>58</v>
      </c>
      <c r="E65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58">
        <f>Tabela2[[#This Row],[Ilośc wypożyczonych]]*$Q$5</f>
        <v>690</v>
      </c>
      <c r="G658">
        <f>IF(Tabela2[[#This Row],[Dzień]]=7, Tabela2[[#This Row],[Ilość rowerów]]*$Q$6 + Tabela2[[#This Row],[Czy dokupuje]]*800, Tabela2[[#This Row],[Czy dokupuje]]*800)</f>
        <v>0</v>
      </c>
      <c r="H658">
        <f>SUM($F$2:F658) -SUM($G$2:G658)</f>
        <v>128875</v>
      </c>
      <c r="I658">
        <f>SUM($F$2:F658)</f>
        <v>214530</v>
      </c>
      <c r="J658">
        <f>SUM($G$2:G658)</f>
        <v>85655</v>
      </c>
      <c r="K658">
        <f>IF(MONTH(Tabela2[[#This Row],[Data]]) &lt;&gt; MONTH(A659), 1,0)</f>
        <v>0</v>
      </c>
      <c r="L658" t="str">
        <f>IF(Tabela2[[#This Row],[Czy ostatni dzień]]=1, SUM($F$2:F658) - SUM($G$2:G658) - SUM($L$2:L657), "")</f>
        <v/>
      </c>
      <c r="M658">
        <f>IF(AND(Tabela2[[#This Row],[Czy ostatni dzień]]=1, H657 &gt;= 2400), 3, 0)</f>
        <v>0</v>
      </c>
    </row>
    <row r="659" spans="1:13" x14ac:dyDescent="0.25">
      <c r="A659" s="2">
        <v>45584</v>
      </c>
      <c r="B659" t="s">
        <v>7</v>
      </c>
      <c r="C659">
        <f>WEEKDAY(Tabela2[[#This Row],[Data]],2)</f>
        <v>6</v>
      </c>
      <c r="D659">
        <f t="shared" si="10"/>
        <v>58</v>
      </c>
      <c r="E65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59">
        <f>Tabela2[[#This Row],[Ilośc wypożyczonych]]*$Q$5</f>
        <v>0</v>
      </c>
      <c r="G659">
        <f>IF(Tabela2[[#This Row],[Dzień]]=7, Tabela2[[#This Row],[Ilość rowerów]]*$Q$6 + Tabela2[[#This Row],[Czy dokupuje]]*800, Tabela2[[#This Row],[Czy dokupuje]]*800)</f>
        <v>0</v>
      </c>
      <c r="H659">
        <f>SUM($F$2:F659) -SUM($G$2:G659)</f>
        <v>128875</v>
      </c>
      <c r="I659">
        <f>SUM($F$2:F659)</f>
        <v>214530</v>
      </c>
      <c r="J659">
        <f>SUM($G$2:G659)</f>
        <v>85655</v>
      </c>
      <c r="K659">
        <f>IF(MONTH(Tabela2[[#This Row],[Data]]) &lt;&gt; MONTH(A660), 1,0)</f>
        <v>0</v>
      </c>
      <c r="L659" t="str">
        <f>IF(Tabela2[[#This Row],[Czy ostatni dzień]]=1, SUM($F$2:F659) - SUM($G$2:G659) - SUM($L$2:L658), "")</f>
        <v/>
      </c>
      <c r="M659">
        <f>IF(AND(Tabela2[[#This Row],[Czy ostatni dzień]]=1, H658 &gt;= 2400), 3, 0)</f>
        <v>0</v>
      </c>
    </row>
    <row r="660" spans="1:13" x14ac:dyDescent="0.25">
      <c r="A660" s="2">
        <v>45585</v>
      </c>
      <c r="B660" t="s">
        <v>7</v>
      </c>
      <c r="C660">
        <f>WEEKDAY(Tabela2[[#This Row],[Data]],2)</f>
        <v>7</v>
      </c>
      <c r="D660">
        <f t="shared" si="10"/>
        <v>58</v>
      </c>
      <c r="E66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60">
        <f>Tabela2[[#This Row],[Ilośc wypożyczonych]]*$Q$5</f>
        <v>0</v>
      </c>
      <c r="G660">
        <f>IF(Tabela2[[#This Row],[Dzień]]=7, Tabela2[[#This Row],[Ilość rowerów]]*$Q$6 + Tabela2[[#This Row],[Czy dokupuje]]*800, Tabela2[[#This Row],[Czy dokupuje]]*800)</f>
        <v>870</v>
      </c>
      <c r="H660">
        <f>SUM($F$2:F660) -SUM($G$2:G660)</f>
        <v>128005</v>
      </c>
      <c r="I660">
        <f>SUM($F$2:F660)</f>
        <v>214530</v>
      </c>
      <c r="J660">
        <f>SUM($G$2:G660)</f>
        <v>86525</v>
      </c>
      <c r="K660">
        <f>IF(MONTH(Tabela2[[#This Row],[Data]]) &lt;&gt; MONTH(A661), 1,0)</f>
        <v>0</v>
      </c>
      <c r="L660" t="str">
        <f>IF(Tabela2[[#This Row],[Czy ostatni dzień]]=1, SUM($F$2:F660) - SUM($G$2:G660) - SUM($L$2:L659), "")</f>
        <v/>
      </c>
      <c r="M660">
        <f>IF(AND(Tabela2[[#This Row],[Czy ostatni dzień]]=1, H659 &gt;= 2400), 3, 0)</f>
        <v>0</v>
      </c>
    </row>
    <row r="661" spans="1:13" x14ac:dyDescent="0.25">
      <c r="A661" s="2">
        <v>45586</v>
      </c>
      <c r="B661" t="s">
        <v>7</v>
      </c>
      <c r="C661">
        <f>WEEKDAY(Tabela2[[#This Row],[Data]],2)</f>
        <v>1</v>
      </c>
      <c r="D661">
        <f t="shared" si="10"/>
        <v>58</v>
      </c>
      <c r="E66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61">
        <f>Tabela2[[#This Row],[Ilośc wypożyczonych]]*$Q$5</f>
        <v>690</v>
      </c>
      <c r="G661">
        <f>IF(Tabela2[[#This Row],[Dzień]]=7, Tabela2[[#This Row],[Ilość rowerów]]*$Q$6 + Tabela2[[#This Row],[Czy dokupuje]]*800, Tabela2[[#This Row],[Czy dokupuje]]*800)</f>
        <v>0</v>
      </c>
      <c r="H661">
        <f>SUM($F$2:F661) -SUM($G$2:G661)</f>
        <v>128695</v>
      </c>
      <c r="I661">
        <f>SUM($F$2:F661)</f>
        <v>215220</v>
      </c>
      <c r="J661">
        <f>SUM($G$2:G661)</f>
        <v>86525</v>
      </c>
      <c r="K661">
        <f>IF(MONTH(Tabela2[[#This Row],[Data]]) &lt;&gt; MONTH(A662), 1,0)</f>
        <v>0</v>
      </c>
      <c r="L661" t="str">
        <f>IF(Tabela2[[#This Row],[Czy ostatni dzień]]=1, SUM($F$2:F661) - SUM($G$2:G661) - SUM($L$2:L660), "")</f>
        <v/>
      </c>
      <c r="M661">
        <f>IF(AND(Tabela2[[#This Row],[Czy ostatni dzień]]=1, H660 &gt;= 2400), 3, 0)</f>
        <v>0</v>
      </c>
    </row>
    <row r="662" spans="1:13" x14ac:dyDescent="0.25">
      <c r="A662" s="2">
        <v>45587</v>
      </c>
      <c r="B662" t="s">
        <v>7</v>
      </c>
      <c r="C662">
        <f>WEEKDAY(Tabela2[[#This Row],[Data]],2)</f>
        <v>2</v>
      </c>
      <c r="D662">
        <f t="shared" si="10"/>
        <v>58</v>
      </c>
      <c r="E66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62">
        <f>Tabela2[[#This Row],[Ilośc wypożyczonych]]*$Q$5</f>
        <v>690</v>
      </c>
      <c r="G662">
        <f>IF(Tabela2[[#This Row],[Dzień]]=7, Tabela2[[#This Row],[Ilość rowerów]]*$Q$6 + Tabela2[[#This Row],[Czy dokupuje]]*800, Tabela2[[#This Row],[Czy dokupuje]]*800)</f>
        <v>0</v>
      </c>
      <c r="H662">
        <f>SUM($F$2:F662) -SUM($G$2:G662)</f>
        <v>129385</v>
      </c>
      <c r="I662">
        <f>SUM($F$2:F662)</f>
        <v>215910</v>
      </c>
      <c r="J662">
        <f>SUM($G$2:G662)</f>
        <v>86525</v>
      </c>
      <c r="K662">
        <f>IF(MONTH(Tabela2[[#This Row],[Data]]) &lt;&gt; MONTH(A663), 1,0)</f>
        <v>0</v>
      </c>
      <c r="L662" t="str">
        <f>IF(Tabela2[[#This Row],[Czy ostatni dzień]]=1, SUM($F$2:F662) - SUM($G$2:G662) - SUM($L$2:L661), "")</f>
        <v/>
      </c>
      <c r="M662">
        <f>IF(AND(Tabela2[[#This Row],[Czy ostatni dzień]]=1, H661 &gt;= 2400), 3, 0)</f>
        <v>0</v>
      </c>
    </row>
    <row r="663" spans="1:13" x14ac:dyDescent="0.25">
      <c r="A663" s="2">
        <v>45588</v>
      </c>
      <c r="B663" t="s">
        <v>7</v>
      </c>
      <c r="C663">
        <f>WEEKDAY(Tabela2[[#This Row],[Data]],2)</f>
        <v>3</v>
      </c>
      <c r="D663">
        <f t="shared" si="10"/>
        <v>58</v>
      </c>
      <c r="E66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63">
        <f>Tabela2[[#This Row],[Ilośc wypożyczonych]]*$Q$5</f>
        <v>690</v>
      </c>
      <c r="G663">
        <f>IF(Tabela2[[#This Row],[Dzień]]=7, Tabela2[[#This Row],[Ilość rowerów]]*$Q$6 + Tabela2[[#This Row],[Czy dokupuje]]*800, Tabela2[[#This Row],[Czy dokupuje]]*800)</f>
        <v>0</v>
      </c>
      <c r="H663">
        <f>SUM($F$2:F663) -SUM($G$2:G663)</f>
        <v>130075</v>
      </c>
      <c r="I663">
        <f>SUM($F$2:F663)</f>
        <v>216600</v>
      </c>
      <c r="J663">
        <f>SUM($G$2:G663)</f>
        <v>86525</v>
      </c>
      <c r="K663">
        <f>IF(MONTH(Tabela2[[#This Row],[Data]]) &lt;&gt; MONTH(A664), 1,0)</f>
        <v>0</v>
      </c>
      <c r="L663" t="str">
        <f>IF(Tabela2[[#This Row],[Czy ostatni dzień]]=1, SUM($F$2:F663) - SUM($G$2:G663) - SUM($L$2:L662), "")</f>
        <v/>
      </c>
      <c r="M663">
        <f>IF(AND(Tabela2[[#This Row],[Czy ostatni dzień]]=1, H662 &gt;= 2400), 3, 0)</f>
        <v>0</v>
      </c>
    </row>
    <row r="664" spans="1:13" x14ac:dyDescent="0.25">
      <c r="A664" s="2">
        <v>45589</v>
      </c>
      <c r="B664" t="s">
        <v>7</v>
      </c>
      <c r="C664">
        <f>WEEKDAY(Tabela2[[#This Row],[Data]],2)</f>
        <v>4</v>
      </c>
      <c r="D664">
        <f t="shared" si="10"/>
        <v>58</v>
      </c>
      <c r="E66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64">
        <f>Tabela2[[#This Row],[Ilośc wypożyczonych]]*$Q$5</f>
        <v>690</v>
      </c>
      <c r="G664">
        <f>IF(Tabela2[[#This Row],[Dzień]]=7, Tabela2[[#This Row],[Ilość rowerów]]*$Q$6 + Tabela2[[#This Row],[Czy dokupuje]]*800, Tabela2[[#This Row],[Czy dokupuje]]*800)</f>
        <v>0</v>
      </c>
      <c r="H664">
        <f>SUM($F$2:F664) -SUM($G$2:G664)</f>
        <v>130765</v>
      </c>
      <c r="I664">
        <f>SUM($F$2:F664)</f>
        <v>217290</v>
      </c>
      <c r="J664">
        <f>SUM($G$2:G664)</f>
        <v>86525</v>
      </c>
      <c r="K664">
        <f>IF(MONTH(Tabela2[[#This Row],[Data]]) &lt;&gt; MONTH(A665), 1,0)</f>
        <v>0</v>
      </c>
      <c r="L664" t="str">
        <f>IF(Tabela2[[#This Row],[Czy ostatni dzień]]=1, SUM($F$2:F664) - SUM($G$2:G664) - SUM($L$2:L663), "")</f>
        <v/>
      </c>
      <c r="M664">
        <f>IF(AND(Tabela2[[#This Row],[Czy ostatni dzień]]=1, H663 &gt;= 2400), 3, 0)</f>
        <v>0</v>
      </c>
    </row>
    <row r="665" spans="1:13" x14ac:dyDescent="0.25">
      <c r="A665" s="2">
        <v>45590</v>
      </c>
      <c r="B665" t="s">
        <v>7</v>
      </c>
      <c r="C665">
        <f>WEEKDAY(Tabela2[[#This Row],[Data]],2)</f>
        <v>5</v>
      </c>
      <c r="D665">
        <f t="shared" si="10"/>
        <v>58</v>
      </c>
      <c r="E66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65">
        <f>Tabela2[[#This Row],[Ilośc wypożyczonych]]*$Q$5</f>
        <v>690</v>
      </c>
      <c r="G665">
        <f>IF(Tabela2[[#This Row],[Dzień]]=7, Tabela2[[#This Row],[Ilość rowerów]]*$Q$6 + Tabela2[[#This Row],[Czy dokupuje]]*800, Tabela2[[#This Row],[Czy dokupuje]]*800)</f>
        <v>0</v>
      </c>
      <c r="H665">
        <f>SUM($F$2:F665) -SUM($G$2:G665)</f>
        <v>131455</v>
      </c>
      <c r="I665">
        <f>SUM($F$2:F665)</f>
        <v>217980</v>
      </c>
      <c r="J665">
        <f>SUM($G$2:G665)</f>
        <v>86525</v>
      </c>
      <c r="K665">
        <f>IF(MONTH(Tabela2[[#This Row],[Data]]) &lt;&gt; MONTH(A666), 1,0)</f>
        <v>0</v>
      </c>
      <c r="L665" t="str">
        <f>IF(Tabela2[[#This Row],[Czy ostatni dzień]]=1, SUM($F$2:F665) - SUM($G$2:G665) - SUM($L$2:L664), "")</f>
        <v/>
      </c>
      <c r="M665">
        <f>IF(AND(Tabela2[[#This Row],[Czy ostatni dzień]]=1, H664 &gt;= 2400), 3, 0)</f>
        <v>0</v>
      </c>
    </row>
    <row r="666" spans="1:13" x14ac:dyDescent="0.25">
      <c r="A666" s="2">
        <v>45591</v>
      </c>
      <c r="B666" t="s">
        <v>7</v>
      </c>
      <c r="C666">
        <f>WEEKDAY(Tabela2[[#This Row],[Data]],2)</f>
        <v>6</v>
      </c>
      <c r="D666">
        <f t="shared" si="10"/>
        <v>58</v>
      </c>
      <c r="E66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66">
        <f>Tabela2[[#This Row],[Ilośc wypożyczonych]]*$Q$5</f>
        <v>0</v>
      </c>
      <c r="G666">
        <f>IF(Tabela2[[#This Row],[Dzień]]=7, Tabela2[[#This Row],[Ilość rowerów]]*$Q$6 + Tabela2[[#This Row],[Czy dokupuje]]*800, Tabela2[[#This Row],[Czy dokupuje]]*800)</f>
        <v>0</v>
      </c>
      <c r="H666">
        <f>SUM($F$2:F666) -SUM($G$2:G666)</f>
        <v>131455</v>
      </c>
      <c r="I666">
        <f>SUM($F$2:F666)</f>
        <v>217980</v>
      </c>
      <c r="J666">
        <f>SUM($G$2:G666)</f>
        <v>86525</v>
      </c>
      <c r="K666">
        <f>IF(MONTH(Tabela2[[#This Row],[Data]]) &lt;&gt; MONTH(A667), 1,0)</f>
        <v>0</v>
      </c>
      <c r="L666" t="str">
        <f>IF(Tabela2[[#This Row],[Czy ostatni dzień]]=1, SUM($F$2:F666) - SUM($G$2:G666) - SUM($L$2:L665), "")</f>
        <v/>
      </c>
      <c r="M666">
        <f>IF(AND(Tabela2[[#This Row],[Czy ostatni dzień]]=1, H665 &gt;= 2400), 3, 0)</f>
        <v>0</v>
      </c>
    </row>
    <row r="667" spans="1:13" x14ac:dyDescent="0.25">
      <c r="A667" s="2">
        <v>45592</v>
      </c>
      <c r="B667" t="s">
        <v>7</v>
      </c>
      <c r="C667">
        <f>WEEKDAY(Tabela2[[#This Row],[Data]],2)</f>
        <v>7</v>
      </c>
      <c r="D667">
        <f t="shared" si="10"/>
        <v>58</v>
      </c>
      <c r="E66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67">
        <f>Tabela2[[#This Row],[Ilośc wypożyczonych]]*$Q$5</f>
        <v>0</v>
      </c>
      <c r="G667">
        <f>IF(Tabela2[[#This Row],[Dzień]]=7, Tabela2[[#This Row],[Ilość rowerów]]*$Q$6 + Tabela2[[#This Row],[Czy dokupuje]]*800, Tabela2[[#This Row],[Czy dokupuje]]*800)</f>
        <v>870</v>
      </c>
      <c r="H667">
        <f>SUM($F$2:F667) -SUM($G$2:G667)</f>
        <v>130585</v>
      </c>
      <c r="I667">
        <f>SUM($F$2:F667)</f>
        <v>217980</v>
      </c>
      <c r="J667">
        <f>SUM($G$2:G667)</f>
        <v>87395</v>
      </c>
      <c r="K667">
        <f>IF(MONTH(Tabela2[[#This Row],[Data]]) &lt;&gt; MONTH(A668), 1,0)</f>
        <v>0</v>
      </c>
      <c r="L667" t="str">
        <f>IF(Tabela2[[#This Row],[Czy ostatni dzień]]=1, SUM($F$2:F667) - SUM($G$2:G667) - SUM($L$2:L666), "")</f>
        <v/>
      </c>
      <c r="M667">
        <f>IF(AND(Tabela2[[#This Row],[Czy ostatni dzień]]=1, H666 &gt;= 2400), 3, 0)</f>
        <v>0</v>
      </c>
    </row>
    <row r="668" spans="1:13" x14ac:dyDescent="0.25">
      <c r="A668" s="2">
        <v>45593</v>
      </c>
      <c r="B668" t="s">
        <v>7</v>
      </c>
      <c r="C668">
        <f>WEEKDAY(Tabela2[[#This Row],[Data]],2)</f>
        <v>1</v>
      </c>
      <c r="D668">
        <f t="shared" si="10"/>
        <v>58</v>
      </c>
      <c r="E66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68">
        <f>Tabela2[[#This Row],[Ilośc wypożyczonych]]*$Q$5</f>
        <v>690</v>
      </c>
      <c r="G668">
        <f>IF(Tabela2[[#This Row],[Dzień]]=7, Tabela2[[#This Row],[Ilość rowerów]]*$Q$6 + Tabela2[[#This Row],[Czy dokupuje]]*800, Tabela2[[#This Row],[Czy dokupuje]]*800)</f>
        <v>0</v>
      </c>
      <c r="H668">
        <f>SUM($F$2:F668) -SUM($G$2:G668)</f>
        <v>131275</v>
      </c>
      <c r="I668">
        <f>SUM($F$2:F668)</f>
        <v>218670</v>
      </c>
      <c r="J668">
        <f>SUM($G$2:G668)</f>
        <v>87395</v>
      </c>
      <c r="K668">
        <f>IF(MONTH(Tabela2[[#This Row],[Data]]) &lt;&gt; MONTH(A669), 1,0)</f>
        <v>0</v>
      </c>
      <c r="L668" t="str">
        <f>IF(Tabela2[[#This Row],[Czy ostatni dzień]]=1, SUM($F$2:F668) - SUM($G$2:G668) - SUM($L$2:L667), "")</f>
        <v/>
      </c>
      <c r="M668">
        <f>IF(AND(Tabela2[[#This Row],[Czy ostatni dzień]]=1, H667 &gt;= 2400), 3, 0)</f>
        <v>0</v>
      </c>
    </row>
    <row r="669" spans="1:13" x14ac:dyDescent="0.25">
      <c r="A669" s="2">
        <v>45594</v>
      </c>
      <c r="B669" t="s">
        <v>7</v>
      </c>
      <c r="C669">
        <f>WEEKDAY(Tabela2[[#This Row],[Data]],2)</f>
        <v>2</v>
      </c>
      <c r="D669">
        <f t="shared" si="10"/>
        <v>58</v>
      </c>
      <c r="E66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69">
        <f>Tabela2[[#This Row],[Ilośc wypożyczonych]]*$Q$5</f>
        <v>690</v>
      </c>
      <c r="G669">
        <f>IF(Tabela2[[#This Row],[Dzień]]=7, Tabela2[[#This Row],[Ilość rowerów]]*$Q$6 + Tabela2[[#This Row],[Czy dokupuje]]*800, Tabela2[[#This Row],[Czy dokupuje]]*800)</f>
        <v>0</v>
      </c>
      <c r="H669">
        <f>SUM($F$2:F669) -SUM($G$2:G669)</f>
        <v>131965</v>
      </c>
      <c r="I669">
        <f>SUM($F$2:F669)</f>
        <v>219360</v>
      </c>
      <c r="J669">
        <f>SUM($G$2:G669)</f>
        <v>87395</v>
      </c>
      <c r="K669">
        <f>IF(MONTH(Tabela2[[#This Row],[Data]]) &lt;&gt; MONTH(A670), 1,0)</f>
        <v>0</v>
      </c>
      <c r="L669" t="str">
        <f>IF(Tabela2[[#This Row],[Czy ostatni dzień]]=1, SUM($F$2:F669) - SUM($G$2:G669) - SUM($L$2:L668), "")</f>
        <v/>
      </c>
      <c r="M669">
        <f>IF(AND(Tabela2[[#This Row],[Czy ostatni dzień]]=1, H668 &gt;= 2400), 3, 0)</f>
        <v>0</v>
      </c>
    </row>
    <row r="670" spans="1:13" x14ac:dyDescent="0.25">
      <c r="A670" s="2">
        <v>45595</v>
      </c>
      <c r="B670" t="s">
        <v>7</v>
      </c>
      <c r="C670">
        <f>WEEKDAY(Tabela2[[#This Row],[Data]],2)</f>
        <v>3</v>
      </c>
      <c r="D670">
        <f t="shared" si="10"/>
        <v>58</v>
      </c>
      <c r="E67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70">
        <f>Tabela2[[#This Row],[Ilośc wypożyczonych]]*$Q$5</f>
        <v>690</v>
      </c>
      <c r="G670">
        <f>IF(Tabela2[[#This Row],[Dzień]]=7, Tabela2[[#This Row],[Ilość rowerów]]*$Q$6 + Tabela2[[#This Row],[Czy dokupuje]]*800, Tabela2[[#This Row],[Czy dokupuje]]*800)</f>
        <v>0</v>
      </c>
      <c r="H670">
        <f>SUM($F$2:F670) -SUM($G$2:G670)</f>
        <v>132655</v>
      </c>
      <c r="I670">
        <f>SUM($F$2:F670)</f>
        <v>220050</v>
      </c>
      <c r="J670">
        <f>SUM($G$2:G670)</f>
        <v>87395</v>
      </c>
      <c r="K670">
        <f>IF(MONTH(Tabela2[[#This Row],[Data]]) &lt;&gt; MONTH(A671), 1,0)</f>
        <v>0</v>
      </c>
      <c r="L670" t="str">
        <f>IF(Tabela2[[#This Row],[Czy ostatni dzień]]=1, SUM($F$2:F670) - SUM($G$2:G670) - SUM($L$2:L669), "")</f>
        <v/>
      </c>
      <c r="M670">
        <f>IF(AND(Tabela2[[#This Row],[Czy ostatni dzień]]=1, H669 &gt;= 2400), 3, 0)</f>
        <v>0</v>
      </c>
    </row>
    <row r="671" spans="1:13" x14ac:dyDescent="0.25">
      <c r="A671" s="2">
        <v>45596</v>
      </c>
      <c r="B671" t="s">
        <v>7</v>
      </c>
      <c r="C671">
        <f>WEEKDAY(Tabela2[[#This Row],[Data]],2)</f>
        <v>4</v>
      </c>
      <c r="D671">
        <f t="shared" si="10"/>
        <v>58</v>
      </c>
      <c r="E67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23</v>
      </c>
      <c r="F671">
        <f>Tabela2[[#This Row],[Ilośc wypożyczonych]]*$Q$5</f>
        <v>690</v>
      </c>
      <c r="G671">
        <f>IF(Tabela2[[#This Row],[Dzień]]=7, Tabela2[[#This Row],[Ilość rowerów]]*$Q$6 + Tabela2[[#This Row],[Czy dokupuje]]*800, Tabela2[[#This Row],[Czy dokupuje]]*800)</f>
        <v>2400</v>
      </c>
      <c r="H671">
        <f>SUM($F$2:F671) -SUM($G$2:G671)</f>
        <v>130945</v>
      </c>
      <c r="I671">
        <f>SUM($F$2:F671)</f>
        <v>220740</v>
      </c>
      <c r="J671">
        <f>SUM($G$2:G671)</f>
        <v>89795</v>
      </c>
      <c r="K671">
        <f>IF(MONTH(Tabela2[[#This Row],[Data]]) &lt;&gt; MONTH(A672), 1,0)</f>
        <v>1</v>
      </c>
      <c r="L671">
        <f>IF(Tabela2[[#This Row],[Czy ostatni dzień]]=1, SUM($F$2:F671) - SUM($G$2:G671) - SUM($L$2:L670), "")</f>
        <v>9990</v>
      </c>
      <c r="M671">
        <f>IF(AND(Tabela2[[#This Row],[Czy ostatni dzień]]=1, H670 &gt;= 2400), 3, 0)</f>
        <v>3</v>
      </c>
    </row>
    <row r="672" spans="1:13" x14ac:dyDescent="0.25">
      <c r="A672" s="2">
        <v>45597</v>
      </c>
      <c r="B672" t="s">
        <v>7</v>
      </c>
      <c r="C672">
        <f>WEEKDAY(Tabela2[[#This Row],[Data]],2)</f>
        <v>5</v>
      </c>
      <c r="D672">
        <f t="shared" si="10"/>
        <v>61</v>
      </c>
      <c r="E67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72">
        <f>Tabela2[[#This Row],[Ilośc wypożyczonych]]*$Q$5</f>
        <v>720</v>
      </c>
      <c r="G672">
        <f>IF(Tabela2[[#This Row],[Dzień]]=7, Tabela2[[#This Row],[Ilość rowerów]]*$Q$6 + Tabela2[[#This Row],[Czy dokupuje]]*800, Tabela2[[#This Row],[Czy dokupuje]]*800)</f>
        <v>0</v>
      </c>
      <c r="H672">
        <f>SUM($F$2:F672) -SUM($G$2:G672)</f>
        <v>131665</v>
      </c>
      <c r="I672">
        <f>SUM($F$2:F672)</f>
        <v>221460</v>
      </c>
      <c r="J672">
        <f>SUM($G$2:G672)</f>
        <v>89795</v>
      </c>
      <c r="K672">
        <f>IF(MONTH(Tabela2[[#This Row],[Data]]) &lt;&gt; MONTH(A673), 1,0)</f>
        <v>0</v>
      </c>
      <c r="L672" t="str">
        <f>IF(Tabela2[[#This Row],[Czy ostatni dzień]]=1, SUM($F$2:F672) - SUM($G$2:G672) - SUM($L$2:L671), "")</f>
        <v/>
      </c>
      <c r="M672">
        <f>IF(AND(Tabela2[[#This Row],[Czy ostatni dzień]]=1, H671 &gt;= 2400), 3, 0)</f>
        <v>0</v>
      </c>
    </row>
    <row r="673" spans="1:13" x14ac:dyDescent="0.25">
      <c r="A673" s="2">
        <v>45598</v>
      </c>
      <c r="B673" t="s">
        <v>7</v>
      </c>
      <c r="C673">
        <f>WEEKDAY(Tabela2[[#This Row],[Data]],2)</f>
        <v>6</v>
      </c>
      <c r="D673">
        <f t="shared" si="10"/>
        <v>61</v>
      </c>
      <c r="E67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73">
        <f>Tabela2[[#This Row],[Ilośc wypożyczonych]]*$Q$5</f>
        <v>0</v>
      </c>
      <c r="G673">
        <f>IF(Tabela2[[#This Row],[Dzień]]=7, Tabela2[[#This Row],[Ilość rowerów]]*$Q$6 + Tabela2[[#This Row],[Czy dokupuje]]*800, Tabela2[[#This Row],[Czy dokupuje]]*800)</f>
        <v>0</v>
      </c>
      <c r="H673">
        <f>SUM($F$2:F673) -SUM($G$2:G673)</f>
        <v>131665</v>
      </c>
      <c r="I673">
        <f>SUM($F$2:F673)</f>
        <v>221460</v>
      </c>
      <c r="J673">
        <f>SUM($G$2:G673)</f>
        <v>89795</v>
      </c>
      <c r="K673">
        <f>IF(MONTH(Tabela2[[#This Row],[Data]]) &lt;&gt; MONTH(A674), 1,0)</f>
        <v>0</v>
      </c>
      <c r="L673" t="str">
        <f>IF(Tabela2[[#This Row],[Czy ostatni dzień]]=1, SUM($F$2:F673) - SUM($G$2:G673) - SUM($L$2:L672), "")</f>
        <v/>
      </c>
      <c r="M673">
        <f>IF(AND(Tabela2[[#This Row],[Czy ostatni dzień]]=1, H672 &gt;= 2400), 3, 0)</f>
        <v>0</v>
      </c>
    </row>
    <row r="674" spans="1:13" x14ac:dyDescent="0.25">
      <c r="A674" s="2">
        <v>45599</v>
      </c>
      <c r="B674" t="s">
        <v>7</v>
      </c>
      <c r="C674">
        <f>WEEKDAY(Tabela2[[#This Row],[Data]],2)</f>
        <v>7</v>
      </c>
      <c r="D674">
        <f t="shared" si="10"/>
        <v>61</v>
      </c>
      <c r="E67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74">
        <f>Tabela2[[#This Row],[Ilośc wypożyczonych]]*$Q$5</f>
        <v>0</v>
      </c>
      <c r="G674">
        <f>IF(Tabela2[[#This Row],[Dzień]]=7, Tabela2[[#This Row],[Ilość rowerów]]*$Q$6 + Tabela2[[#This Row],[Czy dokupuje]]*800, Tabela2[[#This Row],[Czy dokupuje]]*800)</f>
        <v>915</v>
      </c>
      <c r="H674">
        <f>SUM($F$2:F674) -SUM($G$2:G674)</f>
        <v>130750</v>
      </c>
      <c r="I674">
        <f>SUM($F$2:F674)</f>
        <v>221460</v>
      </c>
      <c r="J674">
        <f>SUM($G$2:G674)</f>
        <v>90710</v>
      </c>
      <c r="K674">
        <f>IF(MONTH(Tabela2[[#This Row],[Data]]) &lt;&gt; MONTH(A675), 1,0)</f>
        <v>0</v>
      </c>
      <c r="L674" t="str">
        <f>IF(Tabela2[[#This Row],[Czy ostatni dzień]]=1, SUM($F$2:F674) - SUM($G$2:G674) - SUM($L$2:L673), "")</f>
        <v/>
      </c>
      <c r="M674">
        <f>IF(AND(Tabela2[[#This Row],[Czy ostatni dzień]]=1, H673 &gt;= 2400), 3, 0)</f>
        <v>0</v>
      </c>
    </row>
    <row r="675" spans="1:13" x14ac:dyDescent="0.25">
      <c r="A675" s="2">
        <v>45600</v>
      </c>
      <c r="B675" t="s">
        <v>7</v>
      </c>
      <c r="C675">
        <f>WEEKDAY(Tabela2[[#This Row],[Data]],2)</f>
        <v>1</v>
      </c>
      <c r="D675">
        <f t="shared" si="10"/>
        <v>61</v>
      </c>
      <c r="E67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75">
        <f>Tabela2[[#This Row],[Ilośc wypożyczonych]]*$Q$5</f>
        <v>720</v>
      </c>
      <c r="G675">
        <f>IF(Tabela2[[#This Row],[Dzień]]=7, Tabela2[[#This Row],[Ilość rowerów]]*$Q$6 + Tabela2[[#This Row],[Czy dokupuje]]*800, Tabela2[[#This Row],[Czy dokupuje]]*800)</f>
        <v>0</v>
      </c>
      <c r="H675">
        <f>SUM($F$2:F675) -SUM($G$2:G675)</f>
        <v>131470</v>
      </c>
      <c r="I675">
        <f>SUM($F$2:F675)</f>
        <v>222180</v>
      </c>
      <c r="J675">
        <f>SUM($G$2:G675)</f>
        <v>90710</v>
      </c>
      <c r="K675">
        <f>IF(MONTH(Tabela2[[#This Row],[Data]]) &lt;&gt; MONTH(A676), 1,0)</f>
        <v>0</v>
      </c>
      <c r="L675" t="str">
        <f>IF(Tabela2[[#This Row],[Czy ostatni dzień]]=1, SUM($F$2:F675) - SUM($G$2:G675) - SUM($L$2:L674), "")</f>
        <v/>
      </c>
      <c r="M675">
        <f>IF(AND(Tabela2[[#This Row],[Czy ostatni dzień]]=1, H674 &gt;= 2400), 3, 0)</f>
        <v>0</v>
      </c>
    </row>
    <row r="676" spans="1:13" x14ac:dyDescent="0.25">
      <c r="A676" s="2">
        <v>45601</v>
      </c>
      <c r="B676" t="s">
        <v>7</v>
      </c>
      <c r="C676">
        <f>WEEKDAY(Tabela2[[#This Row],[Data]],2)</f>
        <v>2</v>
      </c>
      <c r="D676">
        <f t="shared" si="10"/>
        <v>61</v>
      </c>
      <c r="E67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76">
        <f>Tabela2[[#This Row],[Ilośc wypożyczonych]]*$Q$5</f>
        <v>720</v>
      </c>
      <c r="G676">
        <f>IF(Tabela2[[#This Row],[Dzień]]=7, Tabela2[[#This Row],[Ilość rowerów]]*$Q$6 + Tabela2[[#This Row],[Czy dokupuje]]*800, Tabela2[[#This Row],[Czy dokupuje]]*800)</f>
        <v>0</v>
      </c>
      <c r="H676">
        <f>SUM($F$2:F676) -SUM($G$2:G676)</f>
        <v>132190</v>
      </c>
      <c r="I676">
        <f>SUM($F$2:F676)</f>
        <v>222900</v>
      </c>
      <c r="J676">
        <f>SUM($G$2:G676)</f>
        <v>90710</v>
      </c>
      <c r="K676">
        <f>IF(MONTH(Tabela2[[#This Row],[Data]]) &lt;&gt; MONTH(A677), 1,0)</f>
        <v>0</v>
      </c>
      <c r="L676" t="str">
        <f>IF(Tabela2[[#This Row],[Czy ostatni dzień]]=1, SUM($F$2:F676) - SUM($G$2:G676) - SUM($L$2:L675), "")</f>
        <v/>
      </c>
      <c r="M676">
        <f>IF(AND(Tabela2[[#This Row],[Czy ostatni dzień]]=1, H675 &gt;= 2400), 3, 0)</f>
        <v>0</v>
      </c>
    </row>
    <row r="677" spans="1:13" x14ac:dyDescent="0.25">
      <c r="A677" s="2">
        <v>45602</v>
      </c>
      <c r="B677" t="s">
        <v>7</v>
      </c>
      <c r="C677">
        <f>WEEKDAY(Tabela2[[#This Row],[Data]],2)</f>
        <v>3</v>
      </c>
      <c r="D677">
        <f t="shared" si="10"/>
        <v>61</v>
      </c>
      <c r="E67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77">
        <f>Tabela2[[#This Row],[Ilośc wypożyczonych]]*$Q$5</f>
        <v>720</v>
      </c>
      <c r="G677">
        <f>IF(Tabela2[[#This Row],[Dzień]]=7, Tabela2[[#This Row],[Ilość rowerów]]*$Q$6 + Tabela2[[#This Row],[Czy dokupuje]]*800, Tabela2[[#This Row],[Czy dokupuje]]*800)</f>
        <v>0</v>
      </c>
      <c r="H677">
        <f>SUM($F$2:F677) -SUM($G$2:G677)</f>
        <v>132910</v>
      </c>
      <c r="I677">
        <f>SUM($F$2:F677)</f>
        <v>223620</v>
      </c>
      <c r="J677">
        <f>SUM($G$2:G677)</f>
        <v>90710</v>
      </c>
      <c r="K677">
        <f>IF(MONTH(Tabela2[[#This Row],[Data]]) &lt;&gt; MONTH(A678), 1,0)</f>
        <v>0</v>
      </c>
      <c r="L677" t="str">
        <f>IF(Tabela2[[#This Row],[Czy ostatni dzień]]=1, SUM($F$2:F677) - SUM($G$2:G677) - SUM($L$2:L676), "")</f>
        <v/>
      </c>
      <c r="M677">
        <f>IF(AND(Tabela2[[#This Row],[Czy ostatni dzień]]=1, H676 &gt;= 2400), 3, 0)</f>
        <v>0</v>
      </c>
    </row>
    <row r="678" spans="1:13" x14ac:dyDescent="0.25">
      <c r="A678" s="2">
        <v>45603</v>
      </c>
      <c r="B678" t="s">
        <v>7</v>
      </c>
      <c r="C678">
        <f>WEEKDAY(Tabela2[[#This Row],[Data]],2)</f>
        <v>4</v>
      </c>
      <c r="D678">
        <f t="shared" si="10"/>
        <v>61</v>
      </c>
      <c r="E67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78">
        <f>Tabela2[[#This Row],[Ilośc wypożyczonych]]*$Q$5</f>
        <v>720</v>
      </c>
      <c r="G678">
        <f>IF(Tabela2[[#This Row],[Dzień]]=7, Tabela2[[#This Row],[Ilość rowerów]]*$Q$6 + Tabela2[[#This Row],[Czy dokupuje]]*800, Tabela2[[#This Row],[Czy dokupuje]]*800)</f>
        <v>0</v>
      </c>
      <c r="H678">
        <f>SUM($F$2:F678) -SUM($G$2:G678)</f>
        <v>133630</v>
      </c>
      <c r="I678">
        <f>SUM($F$2:F678)</f>
        <v>224340</v>
      </c>
      <c r="J678">
        <f>SUM($G$2:G678)</f>
        <v>90710</v>
      </c>
      <c r="K678">
        <f>IF(MONTH(Tabela2[[#This Row],[Data]]) &lt;&gt; MONTH(A679), 1,0)</f>
        <v>0</v>
      </c>
      <c r="L678" t="str">
        <f>IF(Tabela2[[#This Row],[Czy ostatni dzień]]=1, SUM($F$2:F678) - SUM($G$2:G678) - SUM($L$2:L677), "")</f>
        <v/>
      </c>
      <c r="M678">
        <f>IF(AND(Tabela2[[#This Row],[Czy ostatni dzień]]=1, H677 &gt;= 2400), 3, 0)</f>
        <v>0</v>
      </c>
    </row>
    <row r="679" spans="1:13" x14ac:dyDescent="0.25">
      <c r="A679" s="2">
        <v>45604</v>
      </c>
      <c r="B679" t="s">
        <v>7</v>
      </c>
      <c r="C679">
        <f>WEEKDAY(Tabela2[[#This Row],[Data]],2)</f>
        <v>5</v>
      </c>
      <c r="D679">
        <f t="shared" si="10"/>
        <v>61</v>
      </c>
      <c r="E67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79">
        <f>Tabela2[[#This Row],[Ilośc wypożyczonych]]*$Q$5</f>
        <v>720</v>
      </c>
      <c r="G679">
        <f>IF(Tabela2[[#This Row],[Dzień]]=7, Tabela2[[#This Row],[Ilość rowerów]]*$Q$6 + Tabela2[[#This Row],[Czy dokupuje]]*800, Tabela2[[#This Row],[Czy dokupuje]]*800)</f>
        <v>0</v>
      </c>
      <c r="H679">
        <f>SUM($F$2:F679) -SUM($G$2:G679)</f>
        <v>134350</v>
      </c>
      <c r="I679">
        <f>SUM($F$2:F679)</f>
        <v>225060</v>
      </c>
      <c r="J679">
        <f>SUM($G$2:G679)</f>
        <v>90710</v>
      </c>
      <c r="K679">
        <f>IF(MONTH(Tabela2[[#This Row],[Data]]) &lt;&gt; MONTH(A680), 1,0)</f>
        <v>0</v>
      </c>
      <c r="L679" t="str">
        <f>IF(Tabela2[[#This Row],[Czy ostatni dzień]]=1, SUM($F$2:F679) - SUM($G$2:G679) - SUM($L$2:L678), "")</f>
        <v/>
      </c>
      <c r="M679">
        <f>IF(AND(Tabela2[[#This Row],[Czy ostatni dzień]]=1, H678 &gt;= 2400), 3, 0)</f>
        <v>0</v>
      </c>
    </row>
    <row r="680" spans="1:13" x14ac:dyDescent="0.25">
      <c r="A680" s="2">
        <v>45605</v>
      </c>
      <c r="B680" t="s">
        <v>7</v>
      </c>
      <c r="C680">
        <f>WEEKDAY(Tabela2[[#This Row],[Data]],2)</f>
        <v>6</v>
      </c>
      <c r="D680">
        <f t="shared" si="10"/>
        <v>61</v>
      </c>
      <c r="E68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80">
        <f>Tabela2[[#This Row],[Ilośc wypożyczonych]]*$Q$5</f>
        <v>0</v>
      </c>
      <c r="G680">
        <f>IF(Tabela2[[#This Row],[Dzień]]=7, Tabela2[[#This Row],[Ilość rowerów]]*$Q$6 + Tabela2[[#This Row],[Czy dokupuje]]*800, Tabela2[[#This Row],[Czy dokupuje]]*800)</f>
        <v>0</v>
      </c>
      <c r="H680">
        <f>SUM($F$2:F680) -SUM($G$2:G680)</f>
        <v>134350</v>
      </c>
      <c r="I680">
        <f>SUM($F$2:F680)</f>
        <v>225060</v>
      </c>
      <c r="J680">
        <f>SUM($G$2:G680)</f>
        <v>90710</v>
      </c>
      <c r="K680">
        <f>IF(MONTH(Tabela2[[#This Row],[Data]]) &lt;&gt; MONTH(A681), 1,0)</f>
        <v>0</v>
      </c>
      <c r="L680" t="str">
        <f>IF(Tabela2[[#This Row],[Czy ostatni dzień]]=1, SUM($F$2:F680) - SUM($G$2:G680) - SUM($L$2:L679), "")</f>
        <v/>
      </c>
      <c r="M680">
        <f>IF(AND(Tabela2[[#This Row],[Czy ostatni dzień]]=1, H679 &gt;= 2400), 3, 0)</f>
        <v>0</v>
      </c>
    </row>
    <row r="681" spans="1:13" x14ac:dyDescent="0.25">
      <c r="A681" s="2">
        <v>45606</v>
      </c>
      <c r="B681" t="s">
        <v>7</v>
      </c>
      <c r="C681">
        <f>WEEKDAY(Tabela2[[#This Row],[Data]],2)</f>
        <v>7</v>
      </c>
      <c r="D681">
        <f t="shared" si="10"/>
        <v>61</v>
      </c>
      <c r="E68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81">
        <f>Tabela2[[#This Row],[Ilośc wypożyczonych]]*$Q$5</f>
        <v>0</v>
      </c>
      <c r="G681">
        <f>IF(Tabela2[[#This Row],[Dzień]]=7, Tabela2[[#This Row],[Ilość rowerów]]*$Q$6 + Tabela2[[#This Row],[Czy dokupuje]]*800, Tabela2[[#This Row],[Czy dokupuje]]*800)</f>
        <v>915</v>
      </c>
      <c r="H681">
        <f>SUM($F$2:F681) -SUM($G$2:G681)</f>
        <v>133435</v>
      </c>
      <c r="I681">
        <f>SUM($F$2:F681)</f>
        <v>225060</v>
      </c>
      <c r="J681">
        <f>SUM($G$2:G681)</f>
        <v>91625</v>
      </c>
      <c r="K681">
        <f>IF(MONTH(Tabela2[[#This Row],[Data]]) &lt;&gt; MONTH(A682), 1,0)</f>
        <v>0</v>
      </c>
      <c r="L681" t="str">
        <f>IF(Tabela2[[#This Row],[Czy ostatni dzień]]=1, SUM($F$2:F681) - SUM($G$2:G681) - SUM($L$2:L680), "")</f>
        <v/>
      </c>
      <c r="M681">
        <f>IF(AND(Tabela2[[#This Row],[Czy ostatni dzień]]=1, H680 &gt;= 2400), 3, 0)</f>
        <v>0</v>
      </c>
    </row>
    <row r="682" spans="1:13" x14ac:dyDescent="0.25">
      <c r="A682" s="2">
        <v>45607</v>
      </c>
      <c r="B682" t="s">
        <v>7</v>
      </c>
      <c r="C682">
        <f>WEEKDAY(Tabela2[[#This Row],[Data]],2)</f>
        <v>1</v>
      </c>
      <c r="D682">
        <f t="shared" si="10"/>
        <v>61</v>
      </c>
      <c r="E68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82">
        <f>Tabela2[[#This Row],[Ilośc wypożyczonych]]*$Q$5</f>
        <v>720</v>
      </c>
      <c r="G682">
        <f>IF(Tabela2[[#This Row],[Dzień]]=7, Tabela2[[#This Row],[Ilość rowerów]]*$Q$6 + Tabela2[[#This Row],[Czy dokupuje]]*800, Tabela2[[#This Row],[Czy dokupuje]]*800)</f>
        <v>0</v>
      </c>
      <c r="H682">
        <f>SUM($F$2:F682) -SUM($G$2:G682)</f>
        <v>134155</v>
      </c>
      <c r="I682">
        <f>SUM($F$2:F682)</f>
        <v>225780</v>
      </c>
      <c r="J682">
        <f>SUM($G$2:G682)</f>
        <v>91625</v>
      </c>
      <c r="K682">
        <f>IF(MONTH(Tabela2[[#This Row],[Data]]) &lt;&gt; MONTH(A683), 1,0)</f>
        <v>0</v>
      </c>
      <c r="L682" t="str">
        <f>IF(Tabela2[[#This Row],[Czy ostatni dzień]]=1, SUM($F$2:F682) - SUM($G$2:G682) - SUM($L$2:L681), "")</f>
        <v/>
      </c>
      <c r="M682">
        <f>IF(AND(Tabela2[[#This Row],[Czy ostatni dzień]]=1, H681 &gt;= 2400), 3, 0)</f>
        <v>0</v>
      </c>
    </row>
    <row r="683" spans="1:13" x14ac:dyDescent="0.25">
      <c r="A683" s="2">
        <v>45608</v>
      </c>
      <c r="B683" t="s">
        <v>7</v>
      </c>
      <c r="C683">
        <f>WEEKDAY(Tabela2[[#This Row],[Data]],2)</f>
        <v>2</v>
      </c>
      <c r="D683">
        <f t="shared" si="10"/>
        <v>61</v>
      </c>
      <c r="E68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83">
        <f>Tabela2[[#This Row],[Ilośc wypożyczonych]]*$Q$5</f>
        <v>720</v>
      </c>
      <c r="G683">
        <f>IF(Tabela2[[#This Row],[Dzień]]=7, Tabela2[[#This Row],[Ilość rowerów]]*$Q$6 + Tabela2[[#This Row],[Czy dokupuje]]*800, Tabela2[[#This Row],[Czy dokupuje]]*800)</f>
        <v>0</v>
      </c>
      <c r="H683">
        <f>SUM($F$2:F683) -SUM($G$2:G683)</f>
        <v>134875</v>
      </c>
      <c r="I683">
        <f>SUM($F$2:F683)</f>
        <v>226500</v>
      </c>
      <c r="J683">
        <f>SUM($G$2:G683)</f>
        <v>91625</v>
      </c>
      <c r="K683">
        <f>IF(MONTH(Tabela2[[#This Row],[Data]]) &lt;&gt; MONTH(A684), 1,0)</f>
        <v>0</v>
      </c>
      <c r="L683" t="str">
        <f>IF(Tabela2[[#This Row],[Czy ostatni dzień]]=1, SUM($F$2:F683) - SUM($G$2:G683) - SUM($L$2:L682), "")</f>
        <v/>
      </c>
      <c r="M683">
        <f>IF(AND(Tabela2[[#This Row],[Czy ostatni dzień]]=1, H682 &gt;= 2400), 3, 0)</f>
        <v>0</v>
      </c>
    </row>
    <row r="684" spans="1:13" x14ac:dyDescent="0.25">
      <c r="A684" s="2">
        <v>45609</v>
      </c>
      <c r="B684" t="s">
        <v>7</v>
      </c>
      <c r="C684">
        <f>WEEKDAY(Tabela2[[#This Row],[Data]],2)</f>
        <v>3</v>
      </c>
      <c r="D684">
        <f t="shared" si="10"/>
        <v>61</v>
      </c>
      <c r="E68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84">
        <f>Tabela2[[#This Row],[Ilośc wypożyczonych]]*$Q$5</f>
        <v>720</v>
      </c>
      <c r="G684">
        <f>IF(Tabela2[[#This Row],[Dzień]]=7, Tabela2[[#This Row],[Ilość rowerów]]*$Q$6 + Tabela2[[#This Row],[Czy dokupuje]]*800, Tabela2[[#This Row],[Czy dokupuje]]*800)</f>
        <v>0</v>
      </c>
      <c r="H684">
        <f>SUM($F$2:F684) -SUM($G$2:G684)</f>
        <v>135595</v>
      </c>
      <c r="I684">
        <f>SUM($F$2:F684)</f>
        <v>227220</v>
      </c>
      <c r="J684">
        <f>SUM($G$2:G684)</f>
        <v>91625</v>
      </c>
      <c r="K684">
        <f>IF(MONTH(Tabela2[[#This Row],[Data]]) &lt;&gt; MONTH(A685), 1,0)</f>
        <v>0</v>
      </c>
      <c r="L684" t="str">
        <f>IF(Tabela2[[#This Row],[Czy ostatni dzień]]=1, SUM($F$2:F684) - SUM($G$2:G684) - SUM($L$2:L683), "")</f>
        <v/>
      </c>
      <c r="M684">
        <f>IF(AND(Tabela2[[#This Row],[Czy ostatni dzień]]=1, H683 &gt;= 2400), 3, 0)</f>
        <v>0</v>
      </c>
    </row>
    <row r="685" spans="1:13" x14ac:dyDescent="0.25">
      <c r="A685" s="2">
        <v>45610</v>
      </c>
      <c r="B685" t="s">
        <v>7</v>
      </c>
      <c r="C685">
        <f>WEEKDAY(Tabela2[[#This Row],[Data]],2)</f>
        <v>4</v>
      </c>
      <c r="D685">
        <f t="shared" si="10"/>
        <v>61</v>
      </c>
      <c r="E68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85">
        <f>Tabela2[[#This Row],[Ilośc wypożyczonych]]*$Q$5</f>
        <v>720</v>
      </c>
      <c r="G685">
        <f>IF(Tabela2[[#This Row],[Dzień]]=7, Tabela2[[#This Row],[Ilość rowerów]]*$Q$6 + Tabela2[[#This Row],[Czy dokupuje]]*800, Tabela2[[#This Row],[Czy dokupuje]]*800)</f>
        <v>0</v>
      </c>
      <c r="H685">
        <f>SUM($F$2:F685) -SUM($G$2:G685)</f>
        <v>136315</v>
      </c>
      <c r="I685">
        <f>SUM($F$2:F685)</f>
        <v>227940</v>
      </c>
      <c r="J685">
        <f>SUM($G$2:G685)</f>
        <v>91625</v>
      </c>
      <c r="K685">
        <f>IF(MONTH(Tabela2[[#This Row],[Data]]) &lt;&gt; MONTH(A686), 1,0)</f>
        <v>0</v>
      </c>
      <c r="L685" t="str">
        <f>IF(Tabela2[[#This Row],[Czy ostatni dzień]]=1, SUM($F$2:F685) - SUM($G$2:G685) - SUM($L$2:L684), "")</f>
        <v/>
      </c>
      <c r="M685">
        <f>IF(AND(Tabela2[[#This Row],[Czy ostatni dzień]]=1, H684 &gt;= 2400), 3, 0)</f>
        <v>0</v>
      </c>
    </row>
    <row r="686" spans="1:13" x14ac:dyDescent="0.25">
      <c r="A686" s="2">
        <v>45611</v>
      </c>
      <c r="B686" t="s">
        <v>7</v>
      </c>
      <c r="C686">
        <f>WEEKDAY(Tabela2[[#This Row],[Data]],2)</f>
        <v>5</v>
      </c>
      <c r="D686">
        <f t="shared" si="10"/>
        <v>61</v>
      </c>
      <c r="E68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86">
        <f>Tabela2[[#This Row],[Ilośc wypożyczonych]]*$Q$5</f>
        <v>720</v>
      </c>
      <c r="G686">
        <f>IF(Tabela2[[#This Row],[Dzień]]=7, Tabela2[[#This Row],[Ilość rowerów]]*$Q$6 + Tabela2[[#This Row],[Czy dokupuje]]*800, Tabela2[[#This Row],[Czy dokupuje]]*800)</f>
        <v>0</v>
      </c>
      <c r="H686">
        <f>SUM($F$2:F686) -SUM($G$2:G686)</f>
        <v>137035</v>
      </c>
      <c r="I686">
        <f>SUM($F$2:F686)</f>
        <v>228660</v>
      </c>
      <c r="J686">
        <f>SUM($G$2:G686)</f>
        <v>91625</v>
      </c>
      <c r="K686">
        <f>IF(MONTH(Tabela2[[#This Row],[Data]]) &lt;&gt; MONTH(A687), 1,0)</f>
        <v>0</v>
      </c>
      <c r="L686" t="str">
        <f>IF(Tabela2[[#This Row],[Czy ostatni dzień]]=1, SUM($F$2:F686) - SUM($G$2:G686) - SUM($L$2:L685), "")</f>
        <v/>
      </c>
      <c r="M686">
        <f>IF(AND(Tabela2[[#This Row],[Czy ostatni dzień]]=1, H685 &gt;= 2400), 3, 0)</f>
        <v>0</v>
      </c>
    </row>
    <row r="687" spans="1:13" x14ac:dyDescent="0.25">
      <c r="A687" s="2">
        <v>45612</v>
      </c>
      <c r="B687" t="s">
        <v>7</v>
      </c>
      <c r="C687">
        <f>WEEKDAY(Tabela2[[#This Row],[Data]],2)</f>
        <v>6</v>
      </c>
      <c r="D687">
        <f t="shared" si="10"/>
        <v>61</v>
      </c>
      <c r="E68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87">
        <f>Tabela2[[#This Row],[Ilośc wypożyczonych]]*$Q$5</f>
        <v>0</v>
      </c>
      <c r="G687">
        <f>IF(Tabela2[[#This Row],[Dzień]]=7, Tabela2[[#This Row],[Ilość rowerów]]*$Q$6 + Tabela2[[#This Row],[Czy dokupuje]]*800, Tabela2[[#This Row],[Czy dokupuje]]*800)</f>
        <v>0</v>
      </c>
      <c r="H687">
        <f>SUM($F$2:F687) -SUM($G$2:G687)</f>
        <v>137035</v>
      </c>
      <c r="I687">
        <f>SUM($F$2:F687)</f>
        <v>228660</v>
      </c>
      <c r="J687">
        <f>SUM($G$2:G687)</f>
        <v>91625</v>
      </c>
      <c r="K687">
        <f>IF(MONTH(Tabela2[[#This Row],[Data]]) &lt;&gt; MONTH(A688), 1,0)</f>
        <v>0</v>
      </c>
      <c r="L687" t="str">
        <f>IF(Tabela2[[#This Row],[Czy ostatni dzień]]=1, SUM($F$2:F687) - SUM($G$2:G687) - SUM($L$2:L686), "")</f>
        <v/>
      </c>
      <c r="M687">
        <f>IF(AND(Tabela2[[#This Row],[Czy ostatni dzień]]=1, H686 &gt;= 2400), 3, 0)</f>
        <v>0</v>
      </c>
    </row>
    <row r="688" spans="1:13" x14ac:dyDescent="0.25">
      <c r="A688" s="2">
        <v>45613</v>
      </c>
      <c r="B688" t="s">
        <v>7</v>
      </c>
      <c r="C688">
        <f>WEEKDAY(Tabela2[[#This Row],[Data]],2)</f>
        <v>7</v>
      </c>
      <c r="D688">
        <f t="shared" si="10"/>
        <v>61</v>
      </c>
      <c r="E68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88">
        <f>Tabela2[[#This Row],[Ilośc wypożyczonych]]*$Q$5</f>
        <v>0</v>
      </c>
      <c r="G688">
        <f>IF(Tabela2[[#This Row],[Dzień]]=7, Tabela2[[#This Row],[Ilość rowerów]]*$Q$6 + Tabela2[[#This Row],[Czy dokupuje]]*800, Tabela2[[#This Row],[Czy dokupuje]]*800)</f>
        <v>915</v>
      </c>
      <c r="H688">
        <f>SUM($F$2:F688) -SUM($G$2:G688)</f>
        <v>136120</v>
      </c>
      <c r="I688">
        <f>SUM($F$2:F688)</f>
        <v>228660</v>
      </c>
      <c r="J688">
        <f>SUM($G$2:G688)</f>
        <v>92540</v>
      </c>
      <c r="K688">
        <f>IF(MONTH(Tabela2[[#This Row],[Data]]) &lt;&gt; MONTH(A689), 1,0)</f>
        <v>0</v>
      </c>
      <c r="L688" t="str">
        <f>IF(Tabela2[[#This Row],[Czy ostatni dzień]]=1, SUM($F$2:F688) - SUM($G$2:G688) - SUM($L$2:L687), "")</f>
        <v/>
      </c>
      <c r="M688">
        <f>IF(AND(Tabela2[[#This Row],[Czy ostatni dzień]]=1, H687 &gt;= 2400), 3, 0)</f>
        <v>0</v>
      </c>
    </row>
    <row r="689" spans="1:13" x14ac:dyDescent="0.25">
      <c r="A689" s="2">
        <v>45614</v>
      </c>
      <c r="B689" t="s">
        <v>7</v>
      </c>
      <c r="C689">
        <f>WEEKDAY(Tabela2[[#This Row],[Data]],2)</f>
        <v>1</v>
      </c>
      <c r="D689">
        <f t="shared" si="10"/>
        <v>61</v>
      </c>
      <c r="E68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89">
        <f>Tabela2[[#This Row],[Ilośc wypożyczonych]]*$Q$5</f>
        <v>720</v>
      </c>
      <c r="G689">
        <f>IF(Tabela2[[#This Row],[Dzień]]=7, Tabela2[[#This Row],[Ilość rowerów]]*$Q$6 + Tabela2[[#This Row],[Czy dokupuje]]*800, Tabela2[[#This Row],[Czy dokupuje]]*800)</f>
        <v>0</v>
      </c>
      <c r="H689">
        <f>SUM($F$2:F689) -SUM($G$2:G689)</f>
        <v>136840</v>
      </c>
      <c r="I689">
        <f>SUM($F$2:F689)</f>
        <v>229380</v>
      </c>
      <c r="J689">
        <f>SUM($G$2:G689)</f>
        <v>92540</v>
      </c>
      <c r="K689">
        <f>IF(MONTH(Tabela2[[#This Row],[Data]]) &lt;&gt; MONTH(A690), 1,0)</f>
        <v>0</v>
      </c>
      <c r="L689" t="str">
        <f>IF(Tabela2[[#This Row],[Czy ostatni dzień]]=1, SUM($F$2:F689) - SUM($G$2:G689) - SUM($L$2:L688), "")</f>
        <v/>
      </c>
      <c r="M689">
        <f>IF(AND(Tabela2[[#This Row],[Czy ostatni dzień]]=1, H688 &gt;= 2400), 3, 0)</f>
        <v>0</v>
      </c>
    </row>
    <row r="690" spans="1:13" x14ac:dyDescent="0.25">
      <c r="A690" s="2">
        <v>45615</v>
      </c>
      <c r="B690" t="s">
        <v>7</v>
      </c>
      <c r="C690">
        <f>WEEKDAY(Tabela2[[#This Row],[Data]],2)</f>
        <v>2</v>
      </c>
      <c r="D690">
        <f t="shared" si="10"/>
        <v>61</v>
      </c>
      <c r="E69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90">
        <f>Tabela2[[#This Row],[Ilośc wypożyczonych]]*$Q$5</f>
        <v>720</v>
      </c>
      <c r="G690">
        <f>IF(Tabela2[[#This Row],[Dzień]]=7, Tabela2[[#This Row],[Ilość rowerów]]*$Q$6 + Tabela2[[#This Row],[Czy dokupuje]]*800, Tabela2[[#This Row],[Czy dokupuje]]*800)</f>
        <v>0</v>
      </c>
      <c r="H690">
        <f>SUM($F$2:F690) -SUM($G$2:G690)</f>
        <v>137560</v>
      </c>
      <c r="I690">
        <f>SUM($F$2:F690)</f>
        <v>230100</v>
      </c>
      <c r="J690">
        <f>SUM($G$2:G690)</f>
        <v>92540</v>
      </c>
      <c r="K690">
        <f>IF(MONTH(Tabela2[[#This Row],[Data]]) &lt;&gt; MONTH(A691), 1,0)</f>
        <v>0</v>
      </c>
      <c r="L690" t="str">
        <f>IF(Tabela2[[#This Row],[Czy ostatni dzień]]=1, SUM($F$2:F690) - SUM($G$2:G690) - SUM($L$2:L689), "")</f>
        <v/>
      </c>
      <c r="M690">
        <f>IF(AND(Tabela2[[#This Row],[Czy ostatni dzień]]=1, H689 &gt;= 2400), 3, 0)</f>
        <v>0</v>
      </c>
    </row>
    <row r="691" spans="1:13" x14ac:dyDescent="0.25">
      <c r="A691" s="2">
        <v>45616</v>
      </c>
      <c r="B691" t="s">
        <v>7</v>
      </c>
      <c r="C691">
        <f>WEEKDAY(Tabela2[[#This Row],[Data]],2)</f>
        <v>3</v>
      </c>
      <c r="D691">
        <f t="shared" si="10"/>
        <v>61</v>
      </c>
      <c r="E69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91">
        <f>Tabela2[[#This Row],[Ilośc wypożyczonych]]*$Q$5</f>
        <v>720</v>
      </c>
      <c r="G691">
        <f>IF(Tabela2[[#This Row],[Dzień]]=7, Tabela2[[#This Row],[Ilość rowerów]]*$Q$6 + Tabela2[[#This Row],[Czy dokupuje]]*800, Tabela2[[#This Row],[Czy dokupuje]]*800)</f>
        <v>0</v>
      </c>
      <c r="H691">
        <f>SUM($F$2:F691) -SUM($G$2:G691)</f>
        <v>138280</v>
      </c>
      <c r="I691">
        <f>SUM($F$2:F691)</f>
        <v>230820</v>
      </c>
      <c r="J691">
        <f>SUM($G$2:G691)</f>
        <v>92540</v>
      </c>
      <c r="K691">
        <f>IF(MONTH(Tabela2[[#This Row],[Data]]) &lt;&gt; MONTH(A692), 1,0)</f>
        <v>0</v>
      </c>
      <c r="L691" t="str">
        <f>IF(Tabela2[[#This Row],[Czy ostatni dzień]]=1, SUM($F$2:F691) - SUM($G$2:G691) - SUM($L$2:L690), "")</f>
        <v/>
      </c>
      <c r="M691">
        <f>IF(AND(Tabela2[[#This Row],[Czy ostatni dzień]]=1, H690 &gt;= 2400), 3, 0)</f>
        <v>0</v>
      </c>
    </row>
    <row r="692" spans="1:13" x14ac:dyDescent="0.25">
      <c r="A692" s="2">
        <v>45617</v>
      </c>
      <c r="B692" t="s">
        <v>7</v>
      </c>
      <c r="C692">
        <f>WEEKDAY(Tabela2[[#This Row],[Data]],2)</f>
        <v>4</v>
      </c>
      <c r="D692">
        <f t="shared" si="10"/>
        <v>61</v>
      </c>
      <c r="E69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92">
        <f>Tabela2[[#This Row],[Ilośc wypożyczonych]]*$Q$5</f>
        <v>720</v>
      </c>
      <c r="G692">
        <f>IF(Tabela2[[#This Row],[Dzień]]=7, Tabela2[[#This Row],[Ilość rowerów]]*$Q$6 + Tabela2[[#This Row],[Czy dokupuje]]*800, Tabela2[[#This Row],[Czy dokupuje]]*800)</f>
        <v>0</v>
      </c>
      <c r="H692">
        <f>SUM($F$2:F692) -SUM($G$2:G692)</f>
        <v>139000</v>
      </c>
      <c r="I692">
        <f>SUM($F$2:F692)</f>
        <v>231540</v>
      </c>
      <c r="J692">
        <f>SUM($G$2:G692)</f>
        <v>92540</v>
      </c>
      <c r="K692">
        <f>IF(MONTH(Tabela2[[#This Row],[Data]]) &lt;&gt; MONTH(A693), 1,0)</f>
        <v>0</v>
      </c>
      <c r="L692" t="str">
        <f>IF(Tabela2[[#This Row],[Czy ostatni dzień]]=1, SUM($F$2:F692) - SUM($G$2:G692) - SUM($L$2:L691), "")</f>
        <v/>
      </c>
      <c r="M692">
        <f>IF(AND(Tabela2[[#This Row],[Czy ostatni dzień]]=1, H691 &gt;= 2400), 3, 0)</f>
        <v>0</v>
      </c>
    </row>
    <row r="693" spans="1:13" x14ac:dyDescent="0.25">
      <c r="A693" s="2">
        <v>45618</v>
      </c>
      <c r="B693" t="s">
        <v>7</v>
      </c>
      <c r="C693">
        <f>WEEKDAY(Tabela2[[#This Row],[Data]],2)</f>
        <v>5</v>
      </c>
      <c r="D693">
        <f t="shared" si="10"/>
        <v>61</v>
      </c>
      <c r="E69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93">
        <f>Tabela2[[#This Row],[Ilośc wypożyczonych]]*$Q$5</f>
        <v>720</v>
      </c>
      <c r="G693">
        <f>IF(Tabela2[[#This Row],[Dzień]]=7, Tabela2[[#This Row],[Ilość rowerów]]*$Q$6 + Tabela2[[#This Row],[Czy dokupuje]]*800, Tabela2[[#This Row],[Czy dokupuje]]*800)</f>
        <v>0</v>
      </c>
      <c r="H693">
        <f>SUM($F$2:F693) -SUM($G$2:G693)</f>
        <v>139720</v>
      </c>
      <c r="I693">
        <f>SUM($F$2:F693)</f>
        <v>232260</v>
      </c>
      <c r="J693">
        <f>SUM($G$2:G693)</f>
        <v>92540</v>
      </c>
      <c r="K693">
        <f>IF(MONTH(Tabela2[[#This Row],[Data]]) &lt;&gt; MONTH(A694), 1,0)</f>
        <v>0</v>
      </c>
      <c r="L693" t="str">
        <f>IF(Tabela2[[#This Row],[Czy ostatni dzień]]=1, SUM($F$2:F693) - SUM($G$2:G693) - SUM($L$2:L692), "")</f>
        <v/>
      </c>
      <c r="M693">
        <f>IF(AND(Tabela2[[#This Row],[Czy ostatni dzień]]=1, H692 &gt;= 2400), 3, 0)</f>
        <v>0</v>
      </c>
    </row>
    <row r="694" spans="1:13" x14ac:dyDescent="0.25">
      <c r="A694" s="2">
        <v>45619</v>
      </c>
      <c r="B694" t="s">
        <v>7</v>
      </c>
      <c r="C694">
        <f>WEEKDAY(Tabela2[[#This Row],[Data]],2)</f>
        <v>6</v>
      </c>
      <c r="D694">
        <f t="shared" si="10"/>
        <v>61</v>
      </c>
      <c r="E69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94">
        <f>Tabela2[[#This Row],[Ilośc wypożyczonych]]*$Q$5</f>
        <v>0</v>
      </c>
      <c r="G694">
        <f>IF(Tabela2[[#This Row],[Dzień]]=7, Tabela2[[#This Row],[Ilość rowerów]]*$Q$6 + Tabela2[[#This Row],[Czy dokupuje]]*800, Tabela2[[#This Row],[Czy dokupuje]]*800)</f>
        <v>0</v>
      </c>
      <c r="H694">
        <f>SUM($F$2:F694) -SUM($G$2:G694)</f>
        <v>139720</v>
      </c>
      <c r="I694">
        <f>SUM($F$2:F694)</f>
        <v>232260</v>
      </c>
      <c r="J694">
        <f>SUM($G$2:G694)</f>
        <v>92540</v>
      </c>
      <c r="K694">
        <f>IF(MONTH(Tabela2[[#This Row],[Data]]) &lt;&gt; MONTH(A695), 1,0)</f>
        <v>0</v>
      </c>
      <c r="L694" t="str">
        <f>IF(Tabela2[[#This Row],[Czy ostatni dzień]]=1, SUM($F$2:F694) - SUM($G$2:G694) - SUM($L$2:L693), "")</f>
        <v/>
      </c>
      <c r="M694">
        <f>IF(AND(Tabela2[[#This Row],[Czy ostatni dzień]]=1, H693 &gt;= 2400), 3, 0)</f>
        <v>0</v>
      </c>
    </row>
    <row r="695" spans="1:13" x14ac:dyDescent="0.25">
      <c r="A695" s="2">
        <v>45620</v>
      </c>
      <c r="B695" t="s">
        <v>7</v>
      </c>
      <c r="C695">
        <f>WEEKDAY(Tabela2[[#This Row],[Data]],2)</f>
        <v>7</v>
      </c>
      <c r="D695">
        <f t="shared" si="10"/>
        <v>61</v>
      </c>
      <c r="E69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695">
        <f>Tabela2[[#This Row],[Ilośc wypożyczonych]]*$Q$5</f>
        <v>0</v>
      </c>
      <c r="G695">
        <f>IF(Tabela2[[#This Row],[Dzień]]=7, Tabela2[[#This Row],[Ilość rowerów]]*$Q$6 + Tabela2[[#This Row],[Czy dokupuje]]*800, Tabela2[[#This Row],[Czy dokupuje]]*800)</f>
        <v>915</v>
      </c>
      <c r="H695">
        <f>SUM($F$2:F695) -SUM($G$2:G695)</f>
        <v>138805</v>
      </c>
      <c r="I695">
        <f>SUM($F$2:F695)</f>
        <v>232260</v>
      </c>
      <c r="J695">
        <f>SUM($G$2:G695)</f>
        <v>93455</v>
      </c>
      <c r="K695">
        <f>IF(MONTH(Tabela2[[#This Row],[Data]]) &lt;&gt; MONTH(A696), 1,0)</f>
        <v>0</v>
      </c>
      <c r="L695" t="str">
        <f>IF(Tabela2[[#This Row],[Czy ostatni dzień]]=1, SUM($F$2:F695) - SUM($G$2:G695) - SUM($L$2:L694), "")</f>
        <v/>
      </c>
      <c r="M695">
        <f>IF(AND(Tabela2[[#This Row],[Czy ostatni dzień]]=1, H694 &gt;= 2400), 3, 0)</f>
        <v>0</v>
      </c>
    </row>
    <row r="696" spans="1:13" x14ac:dyDescent="0.25">
      <c r="A696" s="2">
        <v>45621</v>
      </c>
      <c r="B696" t="s">
        <v>7</v>
      </c>
      <c r="C696">
        <f>WEEKDAY(Tabela2[[#This Row],[Data]],2)</f>
        <v>1</v>
      </c>
      <c r="D696">
        <f t="shared" si="10"/>
        <v>61</v>
      </c>
      <c r="E69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96">
        <f>Tabela2[[#This Row],[Ilośc wypożyczonych]]*$Q$5</f>
        <v>720</v>
      </c>
      <c r="G696">
        <f>IF(Tabela2[[#This Row],[Dzień]]=7, Tabela2[[#This Row],[Ilość rowerów]]*$Q$6 + Tabela2[[#This Row],[Czy dokupuje]]*800, Tabela2[[#This Row],[Czy dokupuje]]*800)</f>
        <v>0</v>
      </c>
      <c r="H696">
        <f>SUM($F$2:F696) -SUM($G$2:G696)</f>
        <v>139525</v>
      </c>
      <c r="I696">
        <f>SUM($F$2:F696)</f>
        <v>232980</v>
      </c>
      <c r="J696">
        <f>SUM($G$2:G696)</f>
        <v>93455</v>
      </c>
      <c r="K696">
        <f>IF(MONTH(Tabela2[[#This Row],[Data]]) &lt;&gt; MONTH(A697), 1,0)</f>
        <v>0</v>
      </c>
      <c r="L696" t="str">
        <f>IF(Tabela2[[#This Row],[Czy ostatni dzień]]=1, SUM($F$2:F696) - SUM($G$2:G696) - SUM($L$2:L695), "")</f>
        <v/>
      </c>
      <c r="M696">
        <f>IF(AND(Tabela2[[#This Row],[Czy ostatni dzień]]=1, H695 &gt;= 2400), 3, 0)</f>
        <v>0</v>
      </c>
    </row>
    <row r="697" spans="1:13" x14ac:dyDescent="0.25">
      <c r="A697" s="2">
        <v>45622</v>
      </c>
      <c r="B697" t="s">
        <v>7</v>
      </c>
      <c r="C697">
        <f>WEEKDAY(Tabela2[[#This Row],[Data]],2)</f>
        <v>2</v>
      </c>
      <c r="D697">
        <f t="shared" si="10"/>
        <v>61</v>
      </c>
      <c r="E69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97">
        <f>Tabela2[[#This Row],[Ilośc wypożyczonych]]*$Q$5</f>
        <v>720</v>
      </c>
      <c r="G697">
        <f>IF(Tabela2[[#This Row],[Dzień]]=7, Tabela2[[#This Row],[Ilość rowerów]]*$Q$6 + Tabela2[[#This Row],[Czy dokupuje]]*800, Tabela2[[#This Row],[Czy dokupuje]]*800)</f>
        <v>0</v>
      </c>
      <c r="H697">
        <f>SUM($F$2:F697) -SUM($G$2:G697)</f>
        <v>140245</v>
      </c>
      <c r="I697">
        <f>SUM($F$2:F697)</f>
        <v>233700</v>
      </c>
      <c r="J697">
        <f>SUM($G$2:G697)</f>
        <v>93455</v>
      </c>
      <c r="K697">
        <f>IF(MONTH(Tabela2[[#This Row],[Data]]) &lt;&gt; MONTH(A698), 1,0)</f>
        <v>0</v>
      </c>
      <c r="L697" t="str">
        <f>IF(Tabela2[[#This Row],[Czy ostatni dzień]]=1, SUM($F$2:F697) - SUM($G$2:G697) - SUM($L$2:L696), "")</f>
        <v/>
      </c>
      <c r="M697">
        <f>IF(AND(Tabela2[[#This Row],[Czy ostatni dzień]]=1, H696 &gt;= 2400), 3, 0)</f>
        <v>0</v>
      </c>
    </row>
    <row r="698" spans="1:13" x14ac:dyDescent="0.25">
      <c r="A698" s="2">
        <v>45623</v>
      </c>
      <c r="B698" t="s">
        <v>7</v>
      </c>
      <c r="C698">
        <f>WEEKDAY(Tabela2[[#This Row],[Data]],2)</f>
        <v>3</v>
      </c>
      <c r="D698">
        <f t="shared" si="10"/>
        <v>61</v>
      </c>
      <c r="E69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98">
        <f>Tabela2[[#This Row],[Ilośc wypożyczonych]]*$Q$5</f>
        <v>720</v>
      </c>
      <c r="G698">
        <f>IF(Tabela2[[#This Row],[Dzień]]=7, Tabela2[[#This Row],[Ilość rowerów]]*$Q$6 + Tabela2[[#This Row],[Czy dokupuje]]*800, Tabela2[[#This Row],[Czy dokupuje]]*800)</f>
        <v>0</v>
      </c>
      <c r="H698">
        <f>SUM($F$2:F698) -SUM($G$2:G698)</f>
        <v>140965</v>
      </c>
      <c r="I698">
        <f>SUM($F$2:F698)</f>
        <v>234420</v>
      </c>
      <c r="J698">
        <f>SUM($G$2:G698)</f>
        <v>93455</v>
      </c>
      <c r="K698">
        <f>IF(MONTH(Tabela2[[#This Row],[Data]]) &lt;&gt; MONTH(A699), 1,0)</f>
        <v>0</v>
      </c>
      <c r="L698" t="str">
        <f>IF(Tabela2[[#This Row],[Czy ostatni dzień]]=1, SUM($F$2:F698) - SUM($G$2:G698) - SUM($L$2:L697), "")</f>
        <v/>
      </c>
      <c r="M698">
        <f>IF(AND(Tabela2[[#This Row],[Czy ostatni dzień]]=1, H697 &gt;= 2400), 3, 0)</f>
        <v>0</v>
      </c>
    </row>
    <row r="699" spans="1:13" x14ac:dyDescent="0.25">
      <c r="A699" s="2">
        <v>45624</v>
      </c>
      <c r="B699" t="s">
        <v>7</v>
      </c>
      <c r="C699">
        <f>WEEKDAY(Tabela2[[#This Row],[Data]],2)</f>
        <v>4</v>
      </c>
      <c r="D699">
        <f t="shared" si="10"/>
        <v>61</v>
      </c>
      <c r="E69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699">
        <f>Tabela2[[#This Row],[Ilośc wypożyczonych]]*$Q$5</f>
        <v>720</v>
      </c>
      <c r="G699">
        <f>IF(Tabela2[[#This Row],[Dzień]]=7, Tabela2[[#This Row],[Ilość rowerów]]*$Q$6 + Tabela2[[#This Row],[Czy dokupuje]]*800, Tabela2[[#This Row],[Czy dokupuje]]*800)</f>
        <v>0</v>
      </c>
      <c r="H699">
        <f>SUM($F$2:F699) -SUM($G$2:G699)</f>
        <v>141685</v>
      </c>
      <c r="I699">
        <f>SUM($F$2:F699)</f>
        <v>235140</v>
      </c>
      <c r="J699">
        <f>SUM($G$2:G699)</f>
        <v>93455</v>
      </c>
      <c r="K699">
        <f>IF(MONTH(Tabela2[[#This Row],[Data]]) &lt;&gt; MONTH(A700), 1,0)</f>
        <v>0</v>
      </c>
      <c r="L699" t="str">
        <f>IF(Tabela2[[#This Row],[Czy ostatni dzień]]=1, SUM($F$2:F699) - SUM($G$2:G699) - SUM($L$2:L698), "")</f>
        <v/>
      </c>
      <c r="M699">
        <f>IF(AND(Tabela2[[#This Row],[Czy ostatni dzień]]=1, H698 &gt;= 2400), 3, 0)</f>
        <v>0</v>
      </c>
    </row>
    <row r="700" spans="1:13" x14ac:dyDescent="0.25">
      <c r="A700" s="2">
        <v>45625</v>
      </c>
      <c r="B700" t="s">
        <v>7</v>
      </c>
      <c r="C700">
        <f>WEEKDAY(Tabela2[[#This Row],[Data]],2)</f>
        <v>5</v>
      </c>
      <c r="D700">
        <f t="shared" si="10"/>
        <v>61</v>
      </c>
      <c r="E70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24</v>
      </c>
      <c r="F700">
        <f>Tabela2[[#This Row],[Ilośc wypożyczonych]]*$Q$5</f>
        <v>720</v>
      </c>
      <c r="G700">
        <f>IF(Tabela2[[#This Row],[Dzień]]=7, Tabela2[[#This Row],[Ilość rowerów]]*$Q$6 + Tabela2[[#This Row],[Czy dokupuje]]*800, Tabela2[[#This Row],[Czy dokupuje]]*800)</f>
        <v>0</v>
      </c>
      <c r="H700">
        <f>SUM($F$2:F700) -SUM($G$2:G700)</f>
        <v>142405</v>
      </c>
      <c r="I700">
        <f>SUM($F$2:F700)</f>
        <v>235860</v>
      </c>
      <c r="J700">
        <f>SUM($G$2:G700)</f>
        <v>93455</v>
      </c>
      <c r="K700">
        <f>IF(MONTH(Tabela2[[#This Row],[Data]]) &lt;&gt; MONTH(A701), 1,0)</f>
        <v>0</v>
      </c>
      <c r="L700" t="str">
        <f>IF(Tabela2[[#This Row],[Czy ostatni dzień]]=1, SUM($F$2:F700) - SUM($G$2:G700) - SUM($L$2:L699), "")</f>
        <v/>
      </c>
      <c r="M700">
        <f>IF(AND(Tabela2[[#This Row],[Czy ostatni dzień]]=1, H699 &gt;= 2400), 3, 0)</f>
        <v>0</v>
      </c>
    </row>
    <row r="701" spans="1:13" x14ac:dyDescent="0.25">
      <c r="A701" s="2">
        <v>45626</v>
      </c>
      <c r="B701" t="s">
        <v>7</v>
      </c>
      <c r="C701">
        <f>WEEKDAY(Tabela2[[#This Row],[Data]],2)</f>
        <v>6</v>
      </c>
      <c r="D701">
        <f t="shared" si="10"/>
        <v>61</v>
      </c>
      <c r="E70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01">
        <f>Tabela2[[#This Row],[Ilośc wypożyczonych]]*$Q$5</f>
        <v>0</v>
      </c>
      <c r="G701">
        <f>IF(Tabela2[[#This Row],[Dzień]]=7, Tabela2[[#This Row],[Ilość rowerów]]*$Q$6 + Tabela2[[#This Row],[Czy dokupuje]]*800, Tabela2[[#This Row],[Czy dokupuje]]*800)</f>
        <v>2400</v>
      </c>
      <c r="H701">
        <f>SUM($F$2:F701) -SUM($G$2:G701)</f>
        <v>140005</v>
      </c>
      <c r="I701">
        <f>SUM($F$2:F701)</f>
        <v>235860</v>
      </c>
      <c r="J701">
        <f>SUM($G$2:G701)</f>
        <v>95855</v>
      </c>
      <c r="K701">
        <f>IF(MONTH(Tabela2[[#This Row],[Data]]) &lt;&gt; MONTH(A702), 1,0)</f>
        <v>1</v>
      </c>
      <c r="L701">
        <f>IF(Tabela2[[#This Row],[Czy ostatni dzień]]=1, SUM($F$2:F701) - SUM($G$2:G701) - SUM($L$2:L700), "")</f>
        <v>9060</v>
      </c>
      <c r="M701">
        <f>IF(AND(Tabela2[[#This Row],[Czy ostatni dzień]]=1, H700 &gt;= 2400), 3, 0)</f>
        <v>3</v>
      </c>
    </row>
    <row r="702" spans="1:13" x14ac:dyDescent="0.25">
      <c r="A702" s="2">
        <v>45627</v>
      </c>
      <c r="B702" t="s">
        <v>7</v>
      </c>
      <c r="C702">
        <f>WEEKDAY(Tabela2[[#This Row],[Data]],2)</f>
        <v>7</v>
      </c>
      <c r="D702">
        <f t="shared" si="10"/>
        <v>64</v>
      </c>
      <c r="E70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02">
        <f>Tabela2[[#This Row],[Ilośc wypożyczonych]]*$Q$5</f>
        <v>0</v>
      </c>
      <c r="G702">
        <f>IF(Tabela2[[#This Row],[Dzień]]=7, Tabela2[[#This Row],[Ilość rowerów]]*$Q$6 + Tabela2[[#This Row],[Czy dokupuje]]*800, Tabela2[[#This Row],[Czy dokupuje]]*800)</f>
        <v>960</v>
      </c>
      <c r="H702">
        <f>SUM($F$2:F702) -SUM($G$2:G702)</f>
        <v>139045</v>
      </c>
      <c r="I702">
        <f>SUM($F$2:F702)</f>
        <v>235860</v>
      </c>
      <c r="J702">
        <f>SUM($G$2:G702)</f>
        <v>96815</v>
      </c>
      <c r="K702">
        <f>IF(MONTH(Tabela2[[#This Row],[Data]]) &lt;&gt; MONTH(A703), 1,0)</f>
        <v>0</v>
      </c>
      <c r="L702" t="str">
        <f>IF(Tabela2[[#This Row],[Czy ostatni dzień]]=1, SUM($F$2:F702) - SUM($G$2:G702) - SUM($L$2:L701), "")</f>
        <v/>
      </c>
      <c r="M702">
        <f>IF(AND(Tabela2[[#This Row],[Czy ostatni dzień]]=1, H701 &gt;= 2400), 3, 0)</f>
        <v>0</v>
      </c>
    </row>
    <row r="703" spans="1:13" x14ac:dyDescent="0.25">
      <c r="A703" s="2">
        <v>45628</v>
      </c>
      <c r="B703" t="s">
        <v>7</v>
      </c>
      <c r="C703">
        <f>WEEKDAY(Tabela2[[#This Row],[Data]],2)</f>
        <v>1</v>
      </c>
      <c r="D703">
        <f t="shared" si="10"/>
        <v>64</v>
      </c>
      <c r="E70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03">
        <f>Tabela2[[#This Row],[Ilośc wypożyczonych]]*$Q$5</f>
        <v>750</v>
      </c>
      <c r="G703">
        <f>IF(Tabela2[[#This Row],[Dzień]]=7, Tabela2[[#This Row],[Ilość rowerów]]*$Q$6 + Tabela2[[#This Row],[Czy dokupuje]]*800, Tabela2[[#This Row],[Czy dokupuje]]*800)</f>
        <v>0</v>
      </c>
      <c r="H703">
        <f>SUM($F$2:F703) -SUM($G$2:G703)</f>
        <v>139795</v>
      </c>
      <c r="I703">
        <f>SUM($F$2:F703)</f>
        <v>236610</v>
      </c>
      <c r="J703">
        <f>SUM($G$2:G703)</f>
        <v>96815</v>
      </c>
      <c r="K703">
        <f>IF(MONTH(Tabela2[[#This Row],[Data]]) &lt;&gt; MONTH(A704), 1,0)</f>
        <v>0</v>
      </c>
      <c r="L703" t="str">
        <f>IF(Tabela2[[#This Row],[Czy ostatni dzień]]=1, SUM($F$2:F703) - SUM($G$2:G703) - SUM($L$2:L702), "")</f>
        <v/>
      </c>
      <c r="M703">
        <f>IF(AND(Tabela2[[#This Row],[Czy ostatni dzień]]=1, H702 &gt;= 2400), 3, 0)</f>
        <v>0</v>
      </c>
    </row>
    <row r="704" spans="1:13" x14ac:dyDescent="0.25">
      <c r="A704" s="2">
        <v>45629</v>
      </c>
      <c r="B704" t="s">
        <v>7</v>
      </c>
      <c r="C704">
        <f>WEEKDAY(Tabela2[[#This Row],[Data]],2)</f>
        <v>2</v>
      </c>
      <c r="D704">
        <f t="shared" si="10"/>
        <v>64</v>
      </c>
      <c r="E70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04">
        <f>Tabela2[[#This Row],[Ilośc wypożyczonych]]*$Q$5</f>
        <v>750</v>
      </c>
      <c r="G704">
        <f>IF(Tabela2[[#This Row],[Dzień]]=7, Tabela2[[#This Row],[Ilość rowerów]]*$Q$6 + Tabela2[[#This Row],[Czy dokupuje]]*800, Tabela2[[#This Row],[Czy dokupuje]]*800)</f>
        <v>0</v>
      </c>
      <c r="H704">
        <f>SUM($F$2:F704) -SUM($G$2:G704)</f>
        <v>140545</v>
      </c>
      <c r="I704">
        <f>SUM($F$2:F704)</f>
        <v>237360</v>
      </c>
      <c r="J704">
        <f>SUM($G$2:G704)</f>
        <v>96815</v>
      </c>
      <c r="K704">
        <f>IF(MONTH(Tabela2[[#This Row],[Data]]) &lt;&gt; MONTH(A705), 1,0)</f>
        <v>0</v>
      </c>
      <c r="L704" t="str">
        <f>IF(Tabela2[[#This Row],[Czy ostatni dzień]]=1, SUM($F$2:F704) - SUM($G$2:G704) - SUM($L$2:L703), "")</f>
        <v/>
      </c>
      <c r="M704">
        <f>IF(AND(Tabela2[[#This Row],[Czy ostatni dzień]]=1, H703 &gt;= 2400), 3, 0)</f>
        <v>0</v>
      </c>
    </row>
    <row r="705" spans="1:13" x14ac:dyDescent="0.25">
      <c r="A705" s="2">
        <v>45630</v>
      </c>
      <c r="B705" t="s">
        <v>7</v>
      </c>
      <c r="C705">
        <f>WEEKDAY(Tabela2[[#This Row],[Data]],2)</f>
        <v>3</v>
      </c>
      <c r="D705">
        <f t="shared" si="10"/>
        <v>64</v>
      </c>
      <c r="E70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05">
        <f>Tabela2[[#This Row],[Ilośc wypożyczonych]]*$Q$5</f>
        <v>750</v>
      </c>
      <c r="G705">
        <f>IF(Tabela2[[#This Row],[Dzień]]=7, Tabela2[[#This Row],[Ilość rowerów]]*$Q$6 + Tabela2[[#This Row],[Czy dokupuje]]*800, Tabela2[[#This Row],[Czy dokupuje]]*800)</f>
        <v>0</v>
      </c>
      <c r="H705">
        <f>SUM($F$2:F705) -SUM($G$2:G705)</f>
        <v>141295</v>
      </c>
      <c r="I705">
        <f>SUM($F$2:F705)</f>
        <v>238110</v>
      </c>
      <c r="J705">
        <f>SUM($G$2:G705)</f>
        <v>96815</v>
      </c>
      <c r="K705">
        <f>IF(MONTH(Tabela2[[#This Row],[Data]]) &lt;&gt; MONTH(A706), 1,0)</f>
        <v>0</v>
      </c>
      <c r="L705" t="str">
        <f>IF(Tabela2[[#This Row],[Czy ostatni dzień]]=1, SUM($F$2:F705) - SUM($G$2:G705) - SUM($L$2:L704), "")</f>
        <v/>
      </c>
      <c r="M705">
        <f>IF(AND(Tabela2[[#This Row],[Czy ostatni dzień]]=1, H704 &gt;= 2400), 3, 0)</f>
        <v>0</v>
      </c>
    </row>
    <row r="706" spans="1:13" x14ac:dyDescent="0.25">
      <c r="A706" s="2">
        <v>45631</v>
      </c>
      <c r="B706" t="s">
        <v>7</v>
      </c>
      <c r="C706">
        <f>WEEKDAY(Tabela2[[#This Row],[Data]],2)</f>
        <v>4</v>
      </c>
      <c r="D706">
        <f t="shared" si="10"/>
        <v>64</v>
      </c>
      <c r="E70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06">
        <f>Tabela2[[#This Row],[Ilośc wypożyczonych]]*$Q$5</f>
        <v>750</v>
      </c>
      <c r="G706">
        <f>IF(Tabela2[[#This Row],[Dzień]]=7, Tabela2[[#This Row],[Ilość rowerów]]*$Q$6 + Tabela2[[#This Row],[Czy dokupuje]]*800, Tabela2[[#This Row],[Czy dokupuje]]*800)</f>
        <v>0</v>
      </c>
      <c r="H706">
        <f>SUM($F$2:F706) -SUM($G$2:G706)</f>
        <v>142045</v>
      </c>
      <c r="I706">
        <f>SUM($F$2:F706)</f>
        <v>238860</v>
      </c>
      <c r="J706">
        <f>SUM($G$2:G706)</f>
        <v>96815</v>
      </c>
      <c r="K706">
        <f>IF(MONTH(Tabela2[[#This Row],[Data]]) &lt;&gt; MONTH(A707), 1,0)</f>
        <v>0</v>
      </c>
      <c r="L706" t="str">
        <f>IF(Tabela2[[#This Row],[Czy ostatni dzień]]=1, SUM($F$2:F706) - SUM($G$2:G706) - SUM($L$2:L705), "")</f>
        <v/>
      </c>
      <c r="M706">
        <f>IF(AND(Tabela2[[#This Row],[Czy ostatni dzień]]=1, H705 &gt;= 2400), 3, 0)</f>
        <v>0</v>
      </c>
    </row>
    <row r="707" spans="1:13" x14ac:dyDescent="0.25">
      <c r="A707" s="2">
        <v>45632</v>
      </c>
      <c r="B707" t="s">
        <v>7</v>
      </c>
      <c r="C707">
        <f>WEEKDAY(Tabela2[[#This Row],[Data]],2)</f>
        <v>5</v>
      </c>
      <c r="D707">
        <f t="shared" si="10"/>
        <v>64</v>
      </c>
      <c r="E70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07">
        <f>Tabela2[[#This Row],[Ilośc wypożyczonych]]*$Q$5</f>
        <v>750</v>
      </c>
      <c r="G707">
        <f>IF(Tabela2[[#This Row],[Dzień]]=7, Tabela2[[#This Row],[Ilość rowerów]]*$Q$6 + Tabela2[[#This Row],[Czy dokupuje]]*800, Tabela2[[#This Row],[Czy dokupuje]]*800)</f>
        <v>0</v>
      </c>
      <c r="H707">
        <f>SUM($F$2:F707) -SUM($G$2:G707)</f>
        <v>142795</v>
      </c>
      <c r="I707">
        <f>SUM($F$2:F707)</f>
        <v>239610</v>
      </c>
      <c r="J707">
        <f>SUM($G$2:G707)</f>
        <v>96815</v>
      </c>
      <c r="K707">
        <f>IF(MONTH(Tabela2[[#This Row],[Data]]) &lt;&gt; MONTH(A708), 1,0)</f>
        <v>0</v>
      </c>
      <c r="L707" t="str">
        <f>IF(Tabela2[[#This Row],[Czy ostatni dzień]]=1, SUM($F$2:F707) - SUM($G$2:G707) - SUM($L$2:L706), "")</f>
        <v/>
      </c>
      <c r="M707">
        <f>IF(AND(Tabela2[[#This Row],[Czy ostatni dzień]]=1, H706 &gt;= 2400), 3, 0)</f>
        <v>0</v>
      </c>
    </row>
    <row r="708" spans="1:13" x14ac:dyDescent="0.25">
      <c r="A708" s="2">
        <v>45633</v>
      </c>
      <c r="B708" t="s">
        <v>7</v>
      </c>
      <c r="C708">
        <f>WEEKDAY(Tabela2[[#This Row],[Data]],2)</f>
        <v>6</v>
      </c>
      <c r="D708">
        <f t="shared" si="10"/>
        <v>64</v>
      </c>
      <c r="E70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08">
        <f>Tabela2[[#This Row],[Ilośc wypożyczonych]]*$Q$5</f>
        <v>0</v>
      </c>
      <c r="G708">
        <f>IF(Tabela2[[#This Row],[Dzień]]=7, Tabela2[[#This Row],[Ilość rowerów]]*$Q$6 + Tabela2[[#This Row],[Czy dokupuje]]*800, Tabela2[[#This Row],[Czy dokupuje]]*800)</f>
        <v>0</v>
      </c>
      <c r="H708">
        <f>SUM($F$2:F708) -SUM($G$2:G708)</f>
        <v>142795</v>
      </c>
      <c r="I708">
        <f>SUM($F$2:F708)</f>
        <v>239610</v>
      </c>
      <c r="J708">
        <f>SUM($G$2:G708)</f>
        <v>96815</v>
      </c>
      <c r="K708">
        <f>IF(MONTH(Tabela2[[#This Row],[Data]]) &lt;&gt; MONTH(A709), 1,0)</f>
        <v>0</v>
      </c>
      <c r="L708" t="str">
        <f>IF(Tabela2[[#This Row],[Czy ostatni dzień]]=1, SUM($F$2:F708) - SUM($G$2:G708) - SUM($L$2:L707), "")</f>
        <v/>
      </c>
      <c r="M708">
        <f>IF(AND(Tabela2[[#This Row],[Czy ostatni dzień]]=1, H707 &gt;= 2400), 3, 0)</f>
        <v>0</v>
      </c>
    </row>
    <row r="709" spans="1:13" x14ac:dyDescent="0.25">
      <c r="A709" s="2">
        <v>45634</v>
      </c>
      <c r="B709" t="s">
        <v>7</v>
      </c>
      <c r="C709">
        <f>WEEKDAY(Tabela2[[#This Row],[Data]],2)</f>
        <v>7</v>
      </c>
      <c r="D709">
        <f t="shared" si="10"/>
        <v>64</v>
      </c>
      <c r="E70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09">
        <f>Tabela2[[#This Row],[Ilośc wypożyczonych]]*$Q$5</f>
        <v>0</v>
      </c>
      <c r="G709">
        <f>IF(Tabela2[[#This Row],[Dzień]]=7, Tabela2[[#This Row],[Ilość rowerów]]*$Q$6 + Tabela2[[#This Row],[Czy dokupuje]]*800, Tabela2[[#This Row],[Czy dokupuje]]*800)</f>
        <v>960</v>
      </c>
      <c r="H709">
        <f>SUM($F$2:F709) -SUM($G$2:G709)</f>
        <v>141835</v>
      </c>
      <c r="I709">
        <f>SUM($F$2:F709)</f>
        <v>239610</v>
      </c>
      <c r="J709">
        <f>SUM($G$2:G709)</f>
        <v>97775</v>
      </c>
      <c r="K709">
        <f>IF(MONTH(Tabela2[[#This Row],[Data]]) &lt;&gt; MONTH(A710), 1,0)</f>
        <v>0</v>
      </c>
      <c r="L709" t="str">
        <f>IF(Tabela2[[#This Row],[Czy ostatni dzień]]=1, SUM($F$2:F709) - SUM($G$2:G709) - SUM($L$2:L708), "")</f>
        <v/>
      </c>
      <c r="M709">
        <f>IF(AND(Tabela2[[#This Row],[Czy ostatni dzień]]=1, H708 &gt;= 2400), 3, 0)</f>
        <v>0</v>
      </c>
    </row>
    <row r="710" spans="1:13" x14ac:dyDescent="0.25">
      <c r="A710" s="2">
        <v>45635</v>
      </c>
      <c r="B710" t="s">
        <v>7</v>
      </c>
      <c r="C710">
        <f>WEEKDAY(Tabela2[[#This Row],[Data]],2)</f>
        <v>1</v>
      </c>
      <c r="D710">
        <f t="shared" ref="D710:D732" si="11">D709+M709</f>
        <v>64</v>
      </c>
      <c r="E71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10">
        <f>Tabela2[[#This Row],[Ilośc wypożyczonych]]*$Q$5</f>
        <v>750</v>
      </c>
      <c r="G710">
        <f>IF(Tabela2[[#This Row],[Dzień]]=7, Tabela2[[#This Row],[Ilość rowerów]]*$Q$6 + Tabela2[[#This Row],[Czy dokupuje]]*800, Tabela2[[#This Row],[Czy dokupuje]]*800)</f>
        <v>0</v>
      </c>
      <c r="H710">
        <f>SUM($F$2:F710) -SUM($G$2:G710)</f>
        <v>142585</v>
      </c>
      <c r="I710">
        <f>SUM($F$2:F710)</f>
        <v>240360</v>
      </c>
      <c r="J710">
        <f>SUM($G$2:G710)</f>
        <v>97775</v>
      </c>
      <c r="K710">
        <f>IF(MONTH(Tabela2[[#This Row],[Data]]) &lt;&gt; MONTH(A711), 1,0)</f>
        <v>0</v>
      </c>
      <c r="L710" t="str">
        <f>IF(Tabela2[[#This Row],[Czy ostatni dzień]]=1, SUM($F$2:F710) - SUM($G$2:G710) - SUM($L$2:L709), "")</f>
        <v/>
      </c>
      <c r="M710">
        <f>IF(AND(Tabela2[[#This Row],[Czy ostatni dzień]]=1, H709 &gt;= 2400), 3, 0)</f>
        <v>0</v>
      </c>
    </row>
    <row r="711" spans="1:13" x14ac:dyDescent="0.25">
      <c r="A711" s="2">
        <v>45636</v>
      </c>
      <c r="B711" t="s">
        <v>7</v>
      </c>
      <c r="C711">
        <f>WEEKDAY(Tabela2[[#This Row],[Data]],2)</f>
        <v>2</v>
      </c>
      <c r="D711">
        <f t="shared" si="11"/>
        <v>64</v>
      </c>
      <c r="E71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11">
        <f>Tabela2[[#This Row],[Ilośc wypożyczonych]]*$Q$5</f>
        <v>750</v>
      </c>
      <c r="G711">
        <f>IF(Tabela2[[#This Row],[Dzień]]=7, Tabela2[[#This Row],[Ilość rowerów]]*$Q$6 + Tabela2[[#This Row],[Czy dokupuje]]*800, Tabela2[[#This Row],[Czy dokupuje]]*800)</f>
        <v>0</v>
      </c>
      <c r="H711">
        <f>SUM($F$2:F711) -SUM($G$2:G711)</f>
        <v>143335</v>
      </c>
      <c r="I711">
        <f>SUM($F$2:F711)</f>
        <v>241110</v>
      </c>
      <c r="J711">
        <f>SUM($G$2:G711)</f>
        <v>97775</v>
      </c>
      <c r="K711">
        <f>IF(MONTH(Tabela2[[#This Row],[Data]]) &lt;&gt; MONTH(A712), 1,0)</f>
        <v>0</v>
      </c>
      <c r="L711" t="str">
        <f>IF(Tabela2[[#This Row],[Czy ostatni dzień]]=1, SUM($F$2:F711) - SUM($G$2:G711) - SUM($L$2:L710), "")</f>
        <v/>
      </c>
      <c r="M711">
        <f>IF(AND(Tabela2[[#This Row],[Czy ostatni dzień]]=1, H710 &gt;= 2400), 3, 0)</f>
        <v>0</v>
      </c>
    </row>
    <row r="712" spans="1:13" x14ac:dyDescent="0.25">
      <c r="A712" s="2">
        <v>45637</v>
      </c>
      <c r="B712" t="s">
        <v>7</v>
      </c>
      <c r="C712">
        <f>WEEKDAY(Tabela2[[#This Row],[Data]],2)</f>
        <v>3</v>
      </c>
      <c r="D712">
        <f t="shared" si="11"/>
        <v>64</v>
      </c>
      <c r="E71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12">
        <f>Tabela2[[#This Row],[Ilośc wypożyczonych]]*$Q$5</f>
        <v>750</v>
      </c>
      <c r="G712">
        <f>IF(Tabela2[[#This Row],[Dzień]]=7, Tabela2[[#This Row],[Ilość rowerów]]*$Q$6 + Tabela2[[#This Row],[Czy dokupuje]]*800, Tabela2[[#This Row],[Czy dokupuje]]*800)</f>
        <v>0</v>
      </c>
      <c r="H712">
        <f>SUM($F$2:F712) -SUM($G$2:G712)</f>
        <v>144085</v>
      </c>
      <c r="I712">
        <f>SUM($F$2:F712)</f>
        <v>241860</v>
      </c>
      <c r="J712">
        <f>SUM($G$2:G712)</f>
        <v>97775</v>
      </c>
      <c r="K712">
        <f>IF(MONTH(Tabela2[[#This Row],[Data]]) &lt;&gt; MONTH(A713), 1,0)</f>
        <v>0</v>
      </c>
      <c r="L712" t="str">
        <f>IF(Tabela2[[#This Row],[Czy ostatni dzień]]=1, SUM($F$2:F712) - SUM($G$2:G712) - SUM($L$2:L711), "")</f>
        <v/>
      </c>
      <c r="M712">
        <f>IF(AND(Tabela2[[#This Row],[Czy ostatni dzień]]=1, H711 &gt;= 2400), 3, 0)</f>
        <v>0</v>
      </c>
    </row>
    <row r="713" spans="1:13" x14ac:dyDescent="0.25">
      <c r="A713" s="2">
        <v>45638</v>
      </c>
      <c r="B713" t="s">
        <v>7</v>
      </c>
      <c r="C713">
        <f>WEEKDAY(Tabela2[[#This Row],[Data]],2)</f>
        <v>4</v>
      </c>
      <c r="D713">
        <f t="shared" si="11"/>
        <v>64</v>
      </c>
      <c r="E71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13">
        <f>Tabela2[[#This Row],[Ilośc wypożyczonych]]*$Q$5</f>
        <v>750</v>
      </c>
      <c r="G713">
        <f>IF(Tabela2[[#This Row],[Dzień]]=7, Tabela2[[#This Row],[Ilość rowerów]]*$Q$6 + Tabela2[[#This Row],[Czy dokupuje]]*800, Tabela2[[#This Row],[Czy dokupuje]]*800)</f>
        <v>0</v>
      </c>
      <c r="H713">
        <f>SUM($F$2:F713) -SUM($G$2:G713)</f>
        <v>144835</v>
      </c>
      <c r="I713">
        <f>SUM($F$2:F713)</f>
        <v>242610</v>
      </c>
      <c r="J713">
        <f>SUM($G$2:G713)</f>
        <v>97775</v>
      </c>
      <c r="K713">
        <f>IF(MONTH(Tabela2[[#This Row],[Data]]) &lt;&gt; MONTH(A714), 1,0)</f>
        <v>0</v>
      </c>
      <c r="L713" t="str">
        <f>IF(Tabela2[[#This Row],[Czy ostatni dzień]]=1, SUM($F$2:F713) - SUM($G$2:G713) - SUM($L$2:L712), "")</f>
        <v/>
      </c>
      <c r="M713">
        <f>IF(AND(Tabela2[[#This Row],[Czy ostatni dzień]]=1, H712 &gt;= 2400), 3, 0)</f>
        <v>0</v>
      </c>
    </row>
    <row r="714" spans="1:13" x14ac:dyDescent="0.25">
      <c r="A714" s="2">
        <v>45639</v>
      </c>
      <c r="B714" t="s">
        <v>7</v>
      </c>
      <c r="C714">
        <f>WEEKDAY(Tabela2[[#This Row],[Data]],2)</f>
        <v>5</v>
      </c>
      <c r="D714">
        <f t="shared" si="11"/>
        <v>64</v>
      </c>
      <c r="E71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14">
        <f>Tabela2[[#This Row],[Ilośc wypożyczonych]]*$Q$5</f>
        <v>750</v>
      </c>
      <c r="G714">
        <f>IF(Tabela2[[#This Row],[Dzień]]=7, Tabela2[[#This Row],[Ilość rowerów]]*$Q$6 + Tabela2[[#This Row],[Czy dokupuje]]*800, Tabela2[[#This Row],[Czy dokupuje]]*800)</f>
        <v>0</v>
      </c>
      <c r="H714">
        <f>SUM($F$2:F714) -SUM($G$2:G714)</f>
        <v>145585</v>
      </c>
      <c r="I714">
        <f>SUM($F$2:F714)</f>
        <v>243360</v>
      </c>
      <c r="J714">
        <f>SUM($G$2:G714)</f>
        <v>97775</v>
      </c>
      <c r="K714">
        <f>IF(MONTH(Tabela2[[#This Row],[Data]]) &lt;&gt; MONTH(A715), 1,0)</f>
        <v>0</v>
      </c>
      <c r="L714" t="str">
        <f>IF(Tabela2[[#This Row],[Czy ostatni dzień]]=1, SUM($F$2:F714) - SUM($G$2:G714) - SUM($L$2:L713), "")</f>
        <v/>
      </c>
      <c r="M714">
        <f>IF(AND(Tabela2[[#This Row],[Czy ostatni dzień]]=1, H713 &gt;= 2400), 3, 0)</f>
        <v>0</v>
      </c>
    </row>
    <row r="715" spans="1:13" x14ac:dyDescent="0.25">
      <c r="A715" s="2">
        <v>45640</v>
      </c>
      <c r="B715" t="s">
        <v>7</v>
      </c>
      <c r="C715">
        <f>WEEKDAY(Tabela2[[#This Row],[Data]],2)</f>
        <v>6</v>
      </c>
      <c r="D715">
        <f t="shared" si="11"/>
        <v>64</v>
      </c>
      <c r="E71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15">
        <f>Tabela2[[#This Row],[Ilośc wypożyczonych]]*$Q$5</f>
        <v>0</v>
      </c>
      <c r="G715">
        <f>IF(Tabela2[[#This Row],[Dzień]]=7, Tabela2[[#This Row],[Ilość rowerów]]*$Q$6 + Tabela2[[#This Row],[Czy dokupuje]]*800, Tabela2[[#This Row],[Czy dokupuje]]*800)</f>
        <v>0</v>
      </c>
      <c r="H715">
        <f>SUM($F$2:F715) -SUM($G$2:G715)</f>
        <v>145585</v>
      </c>
      <c r="I715">
        <f>SUM($F$2:F715)</f>
        <v>243360</v>
      </c>
      <c r="J715">
        <f>SUM($G$2:G715)</f>
        <v>97775</v>
      </c>
      <c r="K715">
        <f>IF(MONTH(Tabela2[[#This Row],[Data]]) &lt;&gt; MONTH(A716), 1,0)</f>
        <v>0</v>
      </c>
      <c r="L715" t="str">
        <f>IF(Tabela2[[#This Row],[Czy ostatni dzień]]=1, SUM($F$2:F715) - SUM($G$2:G715) - SUM($L$2:L714), "")</f>
        <v/>
      </c>
      <c r="M715">
        <f>IF(AND(Tabela2[[#This Row],[Czy ostatni dzień]]=1, H714 &gt;= 2400), 3, 0)</f>
        <v>0</v>
      </c>
    </row>
    <row r="716" spans="1:13" x14ac:dyDescent="0.25">
      <c r="A716" s="2">
        <v>45641</v>
      </c>
      <c r="B716" t="s">
        <v>7</v>
      </c>
      <c r="C716">
        <f>WEEKDAY(Tabela2[[#This Row],[Data]],2)</f>
        <v>7</v>
      </c>
      <c r="D716">
        <f t="shared" si="11"/>
        <v>64</v>
      </c>
      <c r="E71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16">
        <f>Tabela2[[#This Row],[Ilośc wypożyczonych]]*$Q$5</f>
        <v>0</v>
      </c>
      <c r="G716">
        <f>IF(Tabela2[[#This Row],[Dzień]]=7, Tabela2[[#This Row],[Ilość rowerów]]*$Q$6 + Tabela2[[#This Row],[Czy dokupuje]]*800, Tabela2[[#This Row],[Czy dokupuje]]*800)</f>
        <v>960</v>
      </c>
      <c r="H716">
        <f>SUM($F$2:F716) -SUM($G$2:G716)</f>
        <v>144625</v>
      </c>
      <c r="I716">
        <f>SUM($F$2:F716)</f>
        <v>243360</v>
      </c>
      <c r="J716">
        <f>SUM($G$2:G716)</f>
        <v>98735</v>
      </c>
      <c r="K716">
        <f>IF(MONTH(Tabela2[[#This Row],[Data]]) &lt;&gt; MONTH(A717), 1,0)</f>
        <v>0</v>
      </c>
      <c r="L716" t="str">
        <f>IF(Tabela2[[#This Row],[Czy ostatni dzień]]=1, SUM($F$2:F716) - SUM($G$2:G716) - SUM($L$2:L715), "")</f>
        <v/>
      </c>
      <c r="M716">
        <f>IF(AND(Tabela2[[#This Row],[Czy ostatni dzień]]=1, H715 &gt;= 2400), 3, 0)</f>
        <v>0</v>
      </c>
    </row>
    <row r="717" spans="1:13" x14ac:dyDescent="0.25">
      <c r="A717" s="2">
        <v>45642</v>
      </c>
      <c r="B717" t="s">
        <v>7</v>
      </c>
      <c r="C717">
        <f>WEEKDAY(Tabela2[[#This Row],[Data]],2)</f>
        <v>1</v>
      </c>
      <c r="D717">
        <f t="shared" si="11"/>
        <v>64</v>
      </c>
      <c r="E71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17">
        <f>Tabela2[[#This Row],[Ilośc wypożyczonych]]*$Q$5</f>
        <v>750</v>
      </c>
      <c r="G717">
        <f>IF(Tabela2[[#This Row],[Dzień]]=7, Tabela2[[#This Row],[Ilość rowerów]]*$Q$6 + Tabela2[[#This Row],[Czy dokupuje]]*800, Tabela2[[#This Row],[Czy dokupuje]]*800)</f>
        <v>0</v>
      </c>
      <c r="H717">
        <f>SUM($F$2:F717) -SUM($G$2:G717)</f>
        <v>145375</v>
      </c>
      <c r="I717">
        <f>SUM($F$2:F717)</f>
        <v>244110</v>
      </c>
      <c r="J717">
        <f>SUM($G$2:G717)</f>
        <v>98735</v>
      </c>
      <c r="K717">
        <f>IF(MONTH(Tabela2[[#This Row],[Data]]) &lt;&gt; MONTH(A718), 1,0)</f>
        <v>0</v>
      </c>
      <c r="L717" t="str">
        <f>IF(Tabela2[[#This Row],[Czy ostatni dzień]]=1, SUM($F$2:F717) - SUM($G$2:G717) - SUM($L$2:L716), "")</f>
        <v/>
      </c>
      <c r="M717">
        <f>IF(AND(Tabela2[[#This Row],[Czy ostatni dzień]]=1, H716 &gt;= 2400), 3, 0)</f>
        <v>0</v>
      </c>
    </row>
    <row r="718" spans="1:13" x14ac:dyDescent="0.25">
      <c r="A718" s="2">
        <v>45643</v>
      </c>
      <c r="B718" t="s">
        <v>7</v>
      </c>
      <c r="C718">
        <f>WEEKDAY(Tabela2[[#This Row],[Data]],2)</f>
        <v>2</v>
      </c>
      <c r="D718">
        <f t="shared" si="11"/>
        <v>64</v>
      </c>
      <c r="E71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18">
        <f>Tabela2[[#This Row],[Ilośc wypożyczonych]]*$Q$5</f>
        <v>750</v>
      </c>
      <c r="G718">
        <f>IF(Tabela2[[#This Row],[Dzień]]=7, Tabela2[[#This Row],[Ilość rowerów]]*$Q$6 + Tabela2[[#This Row],[Czy dokupuje]]*800, Tabela2[[#This Row],[Czy dokupuje]]*800)</f>
        <v>0</v>
      </c>
      <c r="H718">
        <f>SUM($F$2:F718) -SUM($G$2:G718)</f>
        <v>146125</v>
      </c>
      <c r="I718">
        <f>SUM($F$2:F718)</f>
        <v>244860</v>
      </c>
      <c r="J718">
        <f>SUM($G$2:G718)</f>
        <v>98735</v>
      </c>
      <c r="K718">
        <f>IF(MONTH(Tabela2[[#This Row],[Data]]) &lt;&gt; MONTH(A719), 1,0)</f>
        <v>0</v>
      </c>
      <c r="L718" t="str">
        <f>IF(Tabela2[[#This Row],[Czy ostatni dzień]]=1, SUM($F$2:F718) - SUM($G$2:G718) - SUM($L$2:L717), "")</f>
        <v/>
      </c>
      <c r="M718">
        <f>IF(AND(Tabela2[[#This Row],[Czy ostatni dzień]]=1, H717 &gt;= 2400), 3, 0)</f>
        <v>0</v>
      </c>
    </row>
    <row r="719" spans="1:13" x14ac:dyDescent="0.25">
      <c r="A719" s="2">
        <v>45644</v>
      </c>
      <c r="B719" t="s">
        <v>7</v>
      </c>
      <c r="C719">
        <f>WEEKDAY(Tabela2[[#This Row],[Data]],2)</f>
        <v>3</v>
      </c>
      <c r="D719">
        <f t="shared" si="11"/>
        <v>64</v>
      </c>
      <c r="E71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19">
        <f>Tabela2[[#This Row],[Ilośc wypożyczonych]]*$Q$5</f>
        <v>750</v>
      </c>
      <c r="G719">
        <f>IF(Tabela2[[#This Row],[Dzień]]=7, Tabela2[[#This Row],[Ilość rowerów]]*$Q$6 + Tabela2[[#This Row],[Czy dokupuje]]*800, Tabela2[[#This Row],[Czy dokupuje]]*800)</f>
        <v>0</v>
      </c>
      <c r="H719">
        <f>SUM($F$2:F719) -SUM($G$2:G719)</f>
        <v>146875</v>
      </c>
      <c r="I719">
        <f>SUM($F$2:F719)</f>
        <v>245610</v>
      </c>
      <c r="J719">
        <f>SUM($G$2:G719)</f>
        <v>98735</v>
      </c>
      <c r="K719">
        <f>IF(MONTH(Tabela2[[#This Row],[Data]]) &lt;&gt; MONTH(A720), 1,0)</f>
        <v>0</v>
      </c>
      <c r="L719" t="str">
        <f>IF(Tabela2[[#This Row],[Czy ostatni dzień]]=1, SUM($F$2:F719) - SUM($G$2:G719) - SUM($L$2:L718), "")</f>
        <v/>
      </c>
      <c r="M719">
        <f>IF(AND(Tabela2[[#This Row],[Czy ostatni dzień]]=1, H718 &gt;= 2400), 3, 0)</f>
        <v>0</v>
      </c>
    </row>
    <row r="720" spans="1:13" x14ac:dyDescent="0.25">
      <c r="A720" s="2">
        <v>45645</v>
      </c>
      <c r="B720" t="s">
        <v>7</v>
      </c>
      <c r="C720">
        <f>WEEKDAY(Tabela2[[#This Row],[Data]],2)</f>
        <v>4</v>
      </c>
      <c r="D720">
        <f t="shared" si="11"/>
        <v>64</v>
      </c>
      <c r="E72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20">
        <f>Tabela2[[#This Row],[Ilośc wypożyczonych]]*$Q$5</f>
        <v>750</v>
      </c>
      <c r="G720">
        <f>IF(Tabela2[[#This Row],[Dzień]]=7, Tabela2[[#This Row],[Ilość rowerów]]*$Q$6 + Tabela2[[#This Row],[Czy dokupuje]]*800, Tabela2[[#This Row],[Czy dokupuje]]*800)</f>
        <v>0</v>
      </c>
      <c r="H720">
        <f>SUM($F$2:F720) -SUM($G$2:G720)</f>
        <v>147625</v>
      </c>
      <c r="I720">
        <f>SUM($F$2:F720)</f>
        <v>246360</v>
      </c>
      <c r="J720">
        <f>SUM($G$2:G720)</f>
        <v>98735</v>
      </c>
      <c r="K720">
        <f>IF(MONTH(Tabela2[[#This Row],[Data]]) &lt;&gt; MONTH(A721), 1,0)</f>
        <v>0</v>
      </c>
      <c r="L720" t="str">
        <f>IF(Tabela2[[#This Row],[Czy ostatni dzień]]=1, SUM($F$2:F720) - SUM($G$2:G720) - SUM($L$2:L719), "")</f>
        <v/>
      </c>
      <c r="M720">
        <f>IF(AND(Tabela2[[#This Row],[Czy ostatni dzień]]=1, H719 &gt;= 2400), 3, 0)</f>
        <v>0</v>
      </c>
    </row>
    <row r="721" spans="1:13" x14ac:dyDescent="0.25">
      <c r="A721" s="2">
        <v>45646</v>
      </c>
      <c r="B721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"jesien", ""))))))))</f>
        <v>jesien</v>
      </c>
      <c r="C721">
        <f>WEEKDAY(Tabela2[[#This Row],[Data]],2)</f>
        <v>5</v>
      </c>
      <c r="D721">
        <f t="shared" si="11"/>
        <v>64</v>
      </c>
      <c r="E72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25</v>
      </c>
      <c r="F721">
        <f>Tabela2[[#This Row],[Ilośc wypożyczonych]]*$Q$5</f>
        <v>750</v>
      </c>
      <c r="G721">
        <f>IF(Tabela2[[#This Row],[Dzień]]=7, Tabela2[[#This Row],[Ilość rowerów]]*$Q$6 + Tabela2[[#This Row],[Czy dokupuje]]*800, Tabela2[[#This Row],[Czy dokupuje]]*800)</f>
        <v>0</v>
      </c>
      <c r="H721">
        <f>SUM($F$2:F721) -SUM($G$2:G721)</f>
        <v>148375</v>
      </c>
      <c r="I721">
        <f>SUM($F$2:F721)</f>
        <v>247110</v>
      </c>
      <c r="J721">
        <f>SUM($G$2:G721)</f>
        <v>98735</v>
      </c>
      <c r="K721">
        <f>IF(MONTH(Tabela2[[#This Row],[Data]]) &lt;&gt; MONTH(A722), 1,0)</f>
        <v>0</v>
      </c>
      <c r="L721" t="str">
        <f>IF(Tabela2[[#This Row],[Czy ostatni dzień]]=1, SUM($F$2:F721) - SUM($G$2:G721) - SUM($L$2:L720), "")</f>
        <v/>
      </c>
      <c r="M721">
        <f>IF(AND(Tabela2[[#This Row],[Czy ostatni dzień]]=1, H720 &gt;= 2400), 3, 0)</f>
        <v>0</v>
      </c>
    </row>
    <row r="722" spans="1:13" x14ac:dyDescent="0.25">
      <c r="A722" s="2">
        <v>45647</v>
      </c>
      <c r="B722" t="str">
        <f>IF(AND(MONTH(Tabela2[[#This Row],[Data]]) = 12, DAY(Tabela2[[#This Row],[Data]])=21), "zima", IF(AND(MONTH(Tabela2[[#This Row],[Data]]) = 3, DAY(Tabela2[[#This Row],[Data]])=20), "zima", IF(AND(MONTH(Tabela2[[#This Row],[Data]]) = 3, DAY(Tabela2[[#This Row],[Data]])=21), "wiosna", IF(AND(MONTH(Tabela2[[#This Row],[Data]]) = 6, DAY(Tabela2[[#This Row],[Data]])=20), "wiosna",  IF(AND(MONTH(Tabela2[[#This Row],[Data]]) = 6, DAY(Tabela2[[#This Row],[Data]])=21), "lato", IF(AND(MONTH(Tabela2[[#This Row],[Data]]) = 9, DAY(Tabela2[[#This Row],[Data]])=22), "lato", IF(AND(MONTH(Tabela2[[#This Row],[Data]]) = 9, DAY(Tabela2[[#This Row],[Data]])=23), "jesien", IF(AND(MONTH(Tabela2[[#This Row],[Data]]) = 12, DAY(Tabela2[[#This Row],[Data]])=20), "zima", ""))))))))</f>
        <v>zima</v>
      </c>
      <c r="C722">
        <f>WEEKDAY(Tabela2[[#This Row],[Data]],2)</f>
        <v>6</v>
      </c>
      <c r="D722">
        <f t="shared" si="11"/>
        <v>64</v>
      </c>
      <c r="E72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22">
        <f>Tabela2[[#This Row],[Ilośc wypożyczonych]]*$Q$5</f>
        <v>0</v>
      </c>
      <c r="G722">
        <f>IF(Tabela2[[#This Row],[Dzień]]=7, Tabela2[[#This Row],[Ilość rowerów]]*$Q$6 + Tabela2[[#This Row],[Czy dokupuje]]*800, Tabela2[[#This Row],[Czy dokupuje]]*800)</f>
        <v>0</v>
      </c>
      <c r="H722">
        <f>SUM($F$2:F722) -SUM($G$2:G722)</f>
        <v>148375</v>
      </c>
      <c r="I722">
        <f>SUM($F$2:F722)</f>
        <v>247110</v>
      </c>
      <c r="J722">
        <f>SUM($G$2:G722)</f>
        <v>98735</v>
      </c>
      <c r="K722">
        <f>IF(MONTH(Tabela2[[#This Row],[Data]]) &lt;&gt; MONTH(A723), 1,0)</f>
        <v>0</v>
      </c>
      <c r="L722" t="str">
        <f>IF(Tabela2[[#This Row],[Czy ostatni dzień]]=1, SUM($F$2:F722) - SUM($G$2:G722) - SUM($L$2:L721), "")</f>
        <v/>
      </c>
      <c r="M722">
        <f>IF(AND(Tabela2[[#This Row],[Czy ostatni dzień]]=1, H721 &gt;= 2400), 3, 0)</f>
        <v>0</v>
      </c>
    </row>
    <row r="723" spans="1:13" x14ac:dyDescent="0.25">
      <c r="A723" s="2">
        <v>45648</v>
      </c>
      <c r="B723" t="s">
        <v>4</v>
      </c>
      <c r="C723">
        <f>WEEKDAY(Tabela2[[#This Row],[Data]],2)</f>
        <v>7</v>
      </c>
      <c r="D723">
        <f t="shared" si="11"/>
        <v>64</v>
      </c>
      <c r="E723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23">
        <f>Tabela2[[#This Row],[Ilośc wypożyczonych]]*$Q$5</f>
        <v>0</v>
      </c>
      <c r="G723">
        <f>IF(Tabela2[[#This Row],[Dzień]]=7, Tabela2[[#This Row],[Ilość rowerów]]*$Q$6 + Tabela2[[#This Row],[Czy dokupuje]]*800, Tabela2[[#This Row],[Czy dokupuje]]*800)</f>
        <v>960</v>
      </c>
      <c r="H723">
        <f>SUM($F$2:F723) -SUM($G$2:G723)</f>
        <v>147415</v>
      </c>
      <c r="I723">
        <f>SUM($F$2:F723)</f>
        <v>247110</v>
      </c>
      <c r="J723">
        <f>SUM($G$2:G723)</f>
        <v>99695</v>
      </c>
      <c r="K723">
        <f>IF(MONTH(Tabela2[[#This Row],[Data]]) &lt;&gt; MONTH(A724), 1,0)</f>
        <v>0</v>
      </c>
      <c r="L723" t="str">
        <f>IF(Tabela2[[#This Row],[Czy ostatni dzień]]=1, SUM($F$2:F723) - SUM($G$2:G723) - SUM($L$2:L722), "")</f>
        <v/>
      </c>
      <c r="M723">
        <f>IF(AND(Tabela2[[#This Row],[Czy ostatni dzień]]=1, H722 &gt;= 2400), 3, 0)</f>
        <v>0</v>
      </c>
    </row>
    <row r="724" spans="1:13" x14ac:dyDescent="0.25">
      <c r="A724" s="2">
        <v>45649</v>
      </c>
      <c r="B724" t="s">
        <v>4</v>
      </c>
      <c r="C724">
        <f>WEEKDAY(Tabela2[[#This Row],[Data]],2)</f>
        <v>1</v>
      </c>
      <c r="D724">
        <f t="shared" si="11"/>
        <v>64</v>
      </c>
      <c r="E724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12</v>
      </c>
      <c r="F724">
        <f>Tabela2[[#This Row],[Ilośc wypożyczonych]]*$Q$5</f>
        <v>360</v>
      </c>
      <c r="G724">
        <f>IF(Tabela2[[#This Row],[Dzień]]=7, Tabela2[[#This Row],[Ilość rowerów]]*$Q$6 + Tabela2[[#This Row],[Czy dokupuje]]*800, Tabela2[[#This Row],[Czy dokupuje]]*800)</f>
        <v>0</v>
      </c>
      <c r="H724">
        <f>SUM($F$2:F724) -SUM($G$2:G724)</f>
        <v>147775</v>
      </c>
      <c r="I724">
        <f>SUM($F$2:F724)</f>
        <v>247470</v>
      </c>
      <c r="J724">
        <f>SUM($G$2:G724)</f>
        <v>99695</v>
      </c>
      <c r="K724">
        <f>IF(MONTH(Tabela2[[#This Row],[Data]]) &lt;&gt; MONTH(A725), 1,0)</f>
        <v>0</v>
      </c>
      <c r="L724" t="str">
        <f>IF(Tabela2[[#This Row],[Czy ostatni dzień]]=1, SUM($F$2:F724) - SUM($G$2:G724) - SUM($L$2:L723), "")</f>
        <v/>
      </c>
      <c r="M724">
        <f>IF(AND(Tabela2[[#This Row],[Czy ostatni dzień]]=1, H723 &gt;= 2400), 3, 0)</f>
        <v>0</v>
      </c>
    </row>
    <row r="725" spans="1:13" x14ac:dyDescent="0.25">
      <c r="A725" s="2">
        <v>45650</v>
      </c>
      <c r="B725" t="s">
        <v>4</v>
      </c>
      <c r="C725">
        <f>WEEKDAY(Tabela2[[#This Row],[Data]],2)</f>
        <v>2</v>
      </c>
      <c r="D725">
        <f t="shared" si="11"/>
        <v>64</v>
      </c>
      <c r="E725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12</v>
      </c>
      <c r="F725">
        <f>Tabela2[[#This Row],[Ilośc wypożyczonych]]*$Q$5</f>
        <v>360</v>
      </c>
      <c r="G725">
        <f>IF(Tabela2[[#This Row],[Dzień]]=7, Tabela2[[#This Row],[Ilość rowerów]]*$Q$6 + Tabela2[[#This Row],[Czy dokupuje]]*800, Tabela2[[#This Row],[Czy dokupuje]]*800)</f>
        <v>0</v>
      </c>
      <c r="H725">
        <f>SUM($F$2:F725) -SUM($G$2:G725)</f>
        <v>148135</v>
      </c>
      <c r="I725">
        <f>SUM($F$2:F725)</f>
        <v>247830</v>
      </c>
      <c r="J725">
        <f>SUM($G$2:G725)</f>
        <v>99695</v>
      </c>
      <c r="K725">
        <f>IF(MONTH(Tabela2[[#This Row],[Data]]) &lt;&gt; MONTH(A726), 1,0)</f>
        <v>0</v>
      </c>
      <c r="L725" t="str">
        <f>IF(Tabela2[[#This Row],[Czy ostatni dzień]]=1, SUM($F$2:F725) - SUM($G$2:G725) - SUM($L$2:L724), "")</f>
        <v/>
      </c>
      <c r="M725">
        <f>IF(AND(Tabela2[[#This Row],[Czy ostatni dzień]]=1, H724 &gt;= 2400), 3, 0)</f>
        <v>0</v>
      </c>
    </row>
    <row r="726" spans="1:13" x14ac:dyDescent="0.25">
      <c r="A726" s="2">
        <v>45651</v>
      </c>
      <c r="B726" t="s">
        <v>4</v>
      </c>
      <c r="C726">
        <f>WEEKDAY(Tabela2[[#This Row],[Data]],2)</f>
        <v>3</v>
      </c>
      <c r="D726">
        <f t="shared" si="11"/>
        <v>64</v>
      </c>
      <c r="E726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12</v>
      </c>
      <c r="F726">
        <f>Tabela2[[#This Row],[Ilośc wypożyczonych]]*$Q$5</f>
        <v>360</v>
      </c>
      <c r="G726">
        <f>IF(Tabela2[[#This Row],[Dzień]]=7, Tabela2[[#This Row],[Ilość rowerów]]*$Q$6 + Tabela2[[#This Row],[Czy dokupuje]]*800, Tabela2[[#This Row],[Czy dokupuje]]*800)</f>
        <v>0</v>
      </c>
      <c r="H726">
        <f>SUM($F$2:F726) -SUM($G$2:G726)</f>
        <v>148495</v>
      </c>
      <c r="I726">
        <f>SUM($F$2:F726)</f>
        <v>248190</v>
      </c>
      <c r="J726">
        <f>SUM($G$2:G726)</f>
        <v>99695</v>
      </c>
      <c r="K726">
        <f>IF(MONTH(Tabela2[[#This Row],[Data]]) &lt;&gt; MONTH(A727), 1,0)</f>
        <v>0</v>
      </c>
      <c r="L726" t="str">
        <f>IF(Tabela2[[#This Row],[Czy ostatni dzień]]=1, SUM($F$2:F726) - SUM($G$2:G726) - SUM($L$2:L725), "")</f>
        <v/>
      </c>
      <c r="M726">
        <f>IF(AND(Tabela2[[#This Row],[Czy ostatni dzień]]=1, H725 &gt;= 2400), 3, 0)</f>
        <v>0</v>
      </c>
    </row>
    <row r="727" spans="1:13" x14ac:dyDescent="0.25">
      <c r="A727" s="2">
        <v>45652</v>
      </c>
      <c r="B727" t="s">
        <v>4</v>
      </c>
      <c r="C727">
        <f>WEEKDAY(Tabela2[[#This Row],[Data]],2)</f>
        <v>4</v>
      </c>
      <c r="D727">
        <f t="shared" si="11"/>
        <v>64</v>
      </c>
      <c r="E727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12</v>
      </c>
      <c r="F727">
        <f>Tabela2[[#This Row],[Ilośc wypożyczonych]]*$Q$5</f>
        <v>360</v>
      </c>
      <c r="G727">
        <f>IF(Tabela2[[#This Row],[Dzień]]=7, Tabela2[[#This Row],[Ilość rowerów]]*$Q$6 + Tabela2[[#This Row],[Czy dokupuje]]*800, Tabela2[[#This Row],[Czy dokupuje]]*800)</f>
        <v>0</v>
      </c>
      <c r="H727">
        <f>SUM($F$2:F727) -SUM($G$2:G727)</f>
        <v>148855</v>
      </c>
      <c r="I727">
        <f>SUM($F$2:F727)</f>
        <v>248550</v>
      </c>
      <c r="J727">
        <f>SUM($G$2:G727)</f>
        <v>99695</v>
      </c>
      <c r="K727">
        <f>IF(MONTH(Tabela2[[#This Row],[Data]]) &lt;&gt; MONTH(A728), 1,0)</f>
        <v>0</v>
      </c>
      <c r="L727" t="str">
        <f>IF(Tabela2[[#This Row],[Czy ostatni dzień]]=1, SUM($F$2:F727) - SUM($G$2:G727) - SUM($L$2:L726), "")</f>
        <v/>
      </c>
      <c r="M727">
        <f>IF(AND(Tabela2[[#This Row],[Czy ostatni dzień]]=1, H726 &gt;= 2400), 3, 0)</f>
        <v>0</v>
      </c>
    </row>
    <row r="728" spans="1:13" x14ac:dyDescent="0.25">
      <c r="A728" s="2">
        <v>45653</v>
      </c>
      <c r="B728" t="s">
        <v>4</v>
      </c>
      <c r="C728">
        <f>WEEKDAY(Tabela2[[#This Row],[Data]],2)</f>
        <v>5</v>
      </c>
      <c r="D728">
        <f t="shared" si="11"/>
        <v>64</v>
      </c>
      <c r="E728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12</v>
      </c>
      <c r="F728">
        <f>Tabela2[[#This Row],[Ilośc wypożyczonych]]*$Q$5</f>
        <v>360</v>
      </c>
      <c r="G728">
        <f>IF(Tabela2[[#This Row],[Dzień]]=7, Tabela2[[#This Row],[Ilość rowerów]]*$Q$6 + Tabela2[[#This Row],[Czy dokupuje]]*800, Tabela2[[#This Row],[Czy dokupuje]]*800)</f>
        <v>0</v>
      </c>
      <c r="H728">
        <f>SUM($F$2:F728) -SUM($G$2:G728)</f>
        <v>149215</v>
      </c>
      <c r="I728">
        <f>SUM($F$2:F728)</f>
        <v>248910</v>
      </c>
      <c r="J728">
        <f>SUM($G$2:G728)</f>
        <v>99695</v>
      </c>
      <c r="K728">
        <f>IF(MONTH(Tabela2[[#This Row],[Data]]) &lt;&gt; MONTH(A729), 1,0)</f>
        <v>0</v>
      </c>
      <c r="L728" t="str">
        <f>IF(Tabela2[[#This Row],[Czy ostatni dzień]]=1, SUM($F$2:F728) - SUM($G$2:G728) - SUM($L$2:L727), "")</f>
        <v/>
      </c>
      <c r="M728">
        <f>IF(AND(Tabela2[[#This Row],[Czy ostatni dzień]]=1, H727 &gt;= 2400), 3, 0)</f>
        <v>0</v>
      </c>
    </row>
    <row r="729" spans="1:13" x14ac:dyDescent="0.25">
      <c r="A729" s="2">
        <v>45654</v>
      </c>
      <c r="B729" t="s">
        <v>4</v>
      </c>
      <c r="C729">
        <f>WEEKDAY(Tabela2[[#This Row],[Data]],2)</f>
        <v>6</v>
      </c>
      <c r="D729">
        <f t="shared" si="11"/>
        <v>64</v>
      </c>
      <c r="E729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29">
        <f>Tabela2[[#This Row],[Ilośc wypożyczonych]]*$Q$5</f>
        <v>0</v>
      </c>
      <c r="G729">
        <f>IF(Tabela2[[#This Row],[Dzień]]=7, Tabela2[[#This Row],[Ilość rowerów]]*$Q$6 + Tabela2[[#This Row],[Czy dokupuje]]*800, Tabela2[[#This Row],[Czy dokupuje]]*800)</f>
        <v>0</v>
      </c>
      <c r="H729">
        <f>SUM($F$2:F729) -SUM($G$2:G729)</f>
        <v>149215</v>
      </c>
      <c r="I729">
        <f>SUM($F$2:F729)</f>
        <v>248910</v>
      </c>
      <c r="J729">
        <f>SUM($G$2:G729)</f>
        <v>99695</v>
      </c>
      <c r="K729">
        <f>IF(MONTH(Tabela2[[#This Row],[Data]]) &lt;&gt; MONTH(A730), 1,0)</f>
        <v>0</v>
      </c>
      <c r="L729" t="str">
        <f>IF(Tabela2[[#This Row],[Czy ostatni dzień]]=1, SUM($F$2:F729) - SUM($G$2:G729) - SUM($L$2:L728), "")</f>
        <v/>
      </c>
      <c r="M729">
        <f>IF(AND(Tabela2[[#This Row],[Czy ostatni dzień]]=1, H728 &gt;= 2400), 3, 0)</f>
        <v>0</v>
      </c>
    </row>
    <row r="730" spans="1:13" x14ac:dyDescent="0.25">
      <c r="A730" s="2">
        <v>45655</v>
      </c>
      <c r="B730" t="s">
        <v>4</v>
      </c>
      <c r="C730">
        <f>WEEKDAY(Tabela2[[#This Row],[Data]],2)</f>
        <v>7</v>
      </c>
      <c r="D730">
        <f t="shared" si="11"/>
        <v>64</v>
      </c>
      <c r="E730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0</v>
      </c>
      <c r="F730">
        <f>Tabela2[[#This Row],[Ilośc wypożyczonych]]*$Q$5</f>
        <v>0</v>
      </c>
      <c r="G730">
        <f>IF(Tabela2[[#This Row],[Dzień]]=7, Tabela2[[#This Row],[Ilość rowerów]]*$Q$6 + Tabela2[[#This Row],[Czy dokupuje]]*800, Tabela2[[#This Row],[Czy dokupuje]]*800)</f>
        <v>960</v>
      </c>
      <c r="H730">
        <f>SUM($F$2:F730) -SUM($G$2:G730)</f>
        <v>148255</v>
      </c>
      <c r="I730">
        <f>SUM($F$2:F730)</f>
        <v>248910</v>
      </c>
      <c r="J730">
        <f>SUM($G$2:G730)</f>
        <v>100655</v>
      </c>
      <c r="K730">
        <f>IF(MONTH(Tabela2[[#This Row],[Data]]) &lt;&gt; MONTH(A731), 1,0)</f>
        <v>0</v>
      </c>
      <c r="L730" t="str">
        <f>IF(Tabela2[[#This Row],[Czy ostatni dzień]]=1, SUM($F$2:F730) - SUM($G$2:G730) - SUM($L$2:L729), "")</f>
        <v/>
      </c>
      <c r="M730">
        <f>IF(AND(Tabela2[[#This Row],[Czy ostatni dzień]]=1, H729 &gt;= 2400), 3, 0)</f>
        <v>0</v>
      </c>
    </row>
    <row r="731" spans="1:13" x14ac:dyDescent="0.25">
      <c r="A731" s="2">
        <v>45656</v>
      </c>
      <c r="B731" t="s">
        <v>4</v>
      </c>
      <c r="C731">
        <f>WEEKDAY(Tabela2[[#This Row],[Data]],2)</f>
        <v>1</v>
      </c>
      <c r="D731">
        <f t="shared" si="11"/>
        <v>64</v>
      </c>
      <c r="E731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12</v>
      </c>
      <c r="F731">
        <f>Tabela2[[#This Row],[Ilośc wypożyczonych]]*$Q$5</f>
        <v>360</v>
      </c>
      <c r="G731">
        <f>IF(Tabela2[[#This Row],[Dzień]]=7, Tabela2[[#This Row],[Ilość rowerów]]*$Q$6 + Tabela2[[#This Row],[Czy dokupuje]]*800, Tabela2[[#This Row],[Czy dokupuje]]*800)</f>
        <v>0</v>
      </c>
      <c r="H731">
        <f>SUM($F$2:F731) -SUM($G$2:G731)</f>
        <v>148615</v>
      </c>
      <c r="I731">
        <f>SUM($F$2:F731)</f>
        <v>249270</v>
      </c>
      <c r="J731">
        <f>SUM($G$2:G731)</f>
        <v>100655</v>
      </c>
      <c r="K731">
        <f>IF(MONTH(Tabela2[[#This Row],[Data]]) &lt;&gt; MONTH(A732), 1,0)</f>
        <v>0</v>
      </c>
      <c r="L731" t="str">
        <f>IF(Tabela2[[#This Row],[Czy ostatni dzień]]=1, SUM($F$2:F731) - SUM($G$2:G731) - SUM($L$2:L730), "")</f>
        <v/>
      </c>
      <c r="M731">
        <f>IF(AND(Tabela2[[#This Row],[Czy ostatni dzień]]=1, H730 &gt;= 2400), 3, 0)</f>
        <v>0</v>
      </c>
    </row>
    <row r="732" spans="1:13" x14ac:dyDescent="0.25">
      <c r="A732" s="2">
        <v>45657</v>
      </c>
      <c r="B732" t="s">
        <v>4</v>
      </c>
      <c r="C732">
        <f>WEEKDAY(Tabela2[[#This Row],[Data]],2)</f>
        <v>2</v>
      </c>
      <c r="D732">
        <f t="shared" si="11"/>
        <v>64</v>
      </c>
      <c r="E732">
        <f>IF(Tabela2[[#This Row],[Dzień]]&lt;=5, IF(Tabela2[[#This Row],[Pora roku]] = "zima", ROUNDDOWN(Tabela2[[#This Row],[Ilość rowerów]]*$Q$8,0), IF(Tabela2[[#This Row],[Pora roku]] = "wiosna", ROUNDDOWN(Tabela2[[#This Row],[Ilość rowerów]]*$Q$9,0),  IF(Tabela2[[#This Row],[Pora roku]] = "lato", ROUNDDOWN(Tabela2[[#This Row],[Ilość rowerów]]*$Q$10,0), IF(Tabela2[[#This Row],[Pora roku]] = "jesien", ROUNDDOWN(Tabela2[[#This Row],[Ilość rowerów]]*$Q$11,0),)))), 0)</f>
        <v>12</v>
      </c>
      <c r="F732">
        <f>Tabela2[[#This Row],[Ilośc wypożyczonych]]*$Q$5</f>
        <v>360</v>
      </c>
      <c r="G732">
        <f>IF(Tabela2[[#This Row],[Dzień]]=7, Tabela2[[#This Row],[Ilość rowerów]]*$Q$6 + Tabela2[[#This Row],[Czy dokupuje]]*800, Tabela2[[#This Row],[Czy dokupuje]]*800)</f>
        <v>0</v>
      </c>
      <c r="H732">
        <f>SUM($F$2:F732) -SUM($G$2:G732)</f>
        <v>148975</v>
      </c>
      <c r="I732">
        <f>SUM($F$2:F732)</f>
        <v>249630</v>
      </c>
      <c r="J732">
        <f>SUM($G$2:G732)</f>
        <v>100655</v>
      </c>
      <c r="K732">
        <f>IF(MONTH(Tabela2[[#This Row],[Data]]) &lt;&gt; MONTH(A733), 1,0)</f>
        <v>1</v>
      </c>
      <c r="L732">
        <f>IF(Tabela2[[#This Row],[Czy ostatni dzień]]=1, SUM($F$2:F732) - SUM($G$2:G732) - SUM($L$2:L731), "")</f>
        <v>8970</v>
      </c>
      <c r="M73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10A6-08B2-4521-B316-4C1A793AE2C1}">
  <dimension ref="A1:B12"/>
  <sheetViews>
    <sheetView workbookViewId="0">
      <selection activeCell="I23" sqref="I23"/>
    </sheetView>
  </sheetViews>
  <sheetFormatPr defaultRowHeight="15" x14ac:dyDescent="0.25"/>
  <sheetData>
    <row r="1" spans="1:2" x14ac:dyDescent="0.25">
      <c r="A1" s="6" t="s">
        <v>23</v>
      </c>
      <c r="B1" s="5">
        <v>-7430</v>
      </c>
    </row>
    <row r="2" spans="1:2" x14ac:dyDescent="0.25">
      <c r="A2" s="6" t="s">
        <v>24</v>
      </c>
      <c r="B2" s="5">
        <v>600</v>
      </c>
    </row>
    <row r="3" spans="1:2" x14ac:dyDescent="0.25">
      <c r="A3" s="6" t="s">
        <v>25</v>
      </c>
      <c r="B3" s="5">
        <v>1590</v>
      </c>
    </row>
    <row r="4" spans="1:2" x14ac:dyDescent="0.25">
      <c r="A4" s="6" t="s">
        <v>26</v>
      </c>
      <c r="B4" s="5">
        <v>2250</v>
      </c>
    </row>
    <row r="5" spans="1:2" x14ac:dyDescent="0.25">
      <c r="A5" s="6" t="s">
        <v>27</v>
      </c>
      <c r="B5" s="5">
        <v>2850</v>
      </c>
    </row>
    <row r="6" spans="1:2" x14ac:dyDescent="0.25">
      <c r="A6" s="6" t="s">
        <v>28</v>
      </c>
      <c r="B6" s="5">
        <v>3660</v>
      </c>
    </row>
    <row r="7" spans="1:2" x14ac:dyDescent="0.25">
      <c r="A7" s="6" t="s">
        <v>29</v>
      </c>
      <c r="B7" s="5">
        <v>4920</v>
      </c>
    </row>
    <row r="8" spans="1:2" x14ac:dyDescent="0.25">
      <c r="A8" s="6" t="s">
        <v>30</v>
      </c>
      <c r="B8" s="5">
        <v>5610</v>
      </c>
    </row>
    <row r="9" spans="1:2" x14ac:dyDescent="0.25">
      <c r="A9" s="6" t="s">
        <v>31</v>
      </c>
      <c r="B9" s="5">
        <v>4320</v>
      </c>
    </row>
    <row r="10" spans="1:2" x14ac:dyDescent="0.25">
      <c r="A10" s="6" t="s">
        <v>32</v>
      </c>
      <c r="B10" s="5">
        <v>1890</v>
      </c>
    </row>
    <row r="11" spans="1:2" x14ac:dyDescent="0.25">
      <c r="A11" s="6" t="s">
        <v>33</v>
      </c>
      <c r="B11" s="5">
        <v>2040</v>
      </c>
    </row>
    <row r="12" spans="1:2" x14ac:dyDescent="0.25">
      <c r="A12" s="6" t="s">
        <v>34</v>
      </c>
      <c r="B12" s="5">
        <v>1350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Arkusz1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2023-03-23T14:49:18Z</dcterms:created>
  <dcterms:modified xsi:type="dcterms:W3CDTF">2023-03-23T15:51:22Z</dcterms:modified>
</cp:coreProperties>
</file>