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i\Desktop\Informatyka\Excel\"/>
    </mc:Choice>
  </mc:AlternateContent>
  <xr:revisionPtr revIDLastSave="0" documentId="8_{C01E34AD-258F-4620-8A92-B61119962D03}" xr6:coauthVersionLast="47" xr6:coauthVersionMax="47" xr10:uidLastSave="{00000000-0000-0000-0000-000000000000}"/>
  <bookViews>
    <workbookView xWindow="1170" yWindow="5940" windowWidth="27060" windowHeight="8850" activeTab="2" xr2:uid="{4A91DEF8-84A0-41C9-8D50-229806D9F543}"/>
  </bookViews>
  <sheets>
    <sheet name="Arkusz2" sheetId="3" r:id="rId1"/>
    <sheet name="Arkusz4" sheetId="5" r:id="rId2"/>
    <sheet name="transport" sheetId="2" r:id="rId3"/>
  </sheets>
  <definedNames>
    <definedName name="_xlcn.WorksheetConnection_Zeszyt1transport1" hidden="1">transport[]</definedName>
    <definedName name="ExternalData_1" localSheetId="2" hidden="1">transport!$A$1:$F$135</definedName>
  </definedNames>
  <calcPr calcId="191029"/>
  <pivotCaches>
    <pivotCache cacheId="38" r:id="rId4"/>
    <pivotCache cacheId="24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port" name="transport" connection="WorksheetConnection_Zeszyt1!transp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2" i="2"/>
  <c r="G88" i="2"/>
  <c r="G89" i="2"/>
  <c r="G90" i="2"/>
  <c r="G86" i="2"/>
  <c r="G100" i="2"/>
  <c r="G94" i="2"/>
  <c r="G5" i="2"/>
  <c r="G3" i="2"/>
  <c r="G4" i="2"/>
  <c r="G2" i="2"/>
  <c r="G7" i="2"/>
  <c r="G24" i="2"/>
  <c r="G18" i="2"/>
  <c r="G10" i="2"/>
  <c r="G11" i="2"/>
  <c r="G21" i="2"/>
  <c r="G30" i="2"/>
  <c r="G20" i="2"/>
  <c r="G22" i="2"/>
  <c r="G12" i="2"/>
  <c r="G125" i="2"/>
  <c r="G6" i="2"/>
  <c r="G14" i="2"/>
  <c r="G29" i="2"/>
  <c r="G16" i="2"/>
  <c r="G27" i="2"/>
  <c r="G8" i="2"/>
  <c r="G19" i="2"/>
  <c r="G25" i="2"/>
  <c r="G23" i="2"/>
  <c r="G17" i="2"/>
  <c r="G26" i="2"/>
  <c r="G15" i="2"/>
  <c r="G13" i="2"/>
  <c r="G9" i="2"/>
  <c r="G28" i="2"/>
  <c r="G32" i="2"/>
  <c r="G39" i="2"/>
  <c r="G42" i="2"/>
  <c r="G43" i="2"/>
  <c r="G35" i="2"/>
  <c r="G36" i="2"/>
  <c r="G38" i="2"/>
  <c r="G126" i="2"/>
  <c r="G44" i="2"/>
  <c r="G129" i="2"/>
  <c r="G40" i="2"/>
  <c r="G37" i="2"/>
  <c r="G33" i="2"/>
  <c r="G91" i="2"/>
  <c r="G103" i="2"/>
  <c r="G104" i="2"/>
  <c r="G102" i="2"/>
  <c r="G31" i="2"/>
  <c r="G41" i="2"/>
  <c r="G34" i="2"/>
  <c r="G49" i="2"/>
  <c r="G46" i="2"/>
  <c r="G48" i="2"/>
  <c r="G47" i="2"/>
  <c r="G45" i="2"/>
  <c r="G98" i="2"/>
  <c r="G101" i="2"/>
  <c r="G97" i="2"/>
  <c r="G99" i="2"/>
  <c r="G106" i="2"/>
  <c r="G105" i="2"/>
  <c r="G50" i="2"/>
  <c r="G113" i="2"/>
  <c r="G112" i="2"/>
  <c r="G114" i="2"/>
  <c r="G116" i="2"/>
  <c r="G117" i="2"/>
  <c r="G115" i="2"/>
  <c r="G52" i="2"/>
  <c r="G59" i="2"/>
  <c r="G57" i="2"/>
  <c r="G51" i="2"/>
  <c r="G60" i="2"/>
  <c r="G56" i="2"/>
  <c r="G53" i="2"/>
  <c r="G54" i="2"/>
  <c r="G92" i="2"/>
  <c r="G93" i="2"/>
  <c r="G62" i="2"/>
  <c r="G108" i="2"/>
  <c r="G109" i="2"/>
  <c r="G107" i="2"/>
  <c r="G110" i="2"/>
  <c r="G111" i="2"/>
  <c r="G124" i="2"/>
  <c r="G61" i="2"/>
  <c r="G123" i="2"/>
  <c r="G95" i="2"/>
  <c r="G58" i="2"/>
  <c r="G84" i="2"/>
  <c r="G130" i="2"/>
  <c r="G81" i="2"/>
  <c r="G85" i="2"/>
  <c r="G131" i="2"/>
  <c r="G55" i="2"/>
  <c r="G63" i="2"/>
  <c r="G127" i="2"/>
  <c r="G68" i="2"/>
  <c r="G64" i="2"/>
  <c r="G66" i="2"/>
  <c r="G65" i="2"/>
  <c r="G76" i="2"/>
  <c r="G75" i="2"/>
  <c r="G77" i="2"/>
  <c r="G78" i="2"/>
  <c r="G134" i="2"/>
  <c r="G135" i="2"/>
  <c r="G79" i="2"/>
  <c r="G80" i="2"/>
  <c r="G67" i="2"/>
  <c r="G96" i="2"/>
  <c r="G70" i="2"/>
  <c r="G72" i="2"/>
  <c r="G74" i="2"/>
  <c r="G71" i="2"/>
  <c r="G73" i="2"/>
  <c r="G128" i="2"/>
  <c r="G132" i="2"/>
  <c r="G133" i="2"/>
  <c r="G69" i="2"/>
  <c r="G82" i="2"/>
  <c r="G83" i="2"/>
  <c r="G118" i="2"/>
  <c r="G119" i="2"/>
  <c r="G120" i="2"/>
  <c r="G121" i="2"/>
  <c r="G122" i="2"/>
  <c r="G87" i="2"/>
  <c r="J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54F14-4288-439D-9786-A552D58B678C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CDAE864-04BC-48D0-BB13-AF8E33CCBB2B}" name="WorksheetConnection_Zeszyt1!transport" type="102" refreshedVersion="8" minRefreshableVersion="5">
    <extLst>
      <ext xmlns:x15="http://schemas.microsoft.com/office/spreadsheetml/2010/11/main" uri="{DE250136-89BD-433C-8126-D09CA5730AF9}">
        <x15:connection id="transport" autoDelete="1">
          <x15:rangePr sourceName="_xlcn.WorksheetConnection_Zeszyt1transport1"/>
        </x15:connection>
      </ext>
    </extLst>
  </connection>
  <connection id="3" xr16:uid="{F4219FC3-2ED0-4579-BD31-A799D12E557D}" keepAlive="1" name="Zapytanie — transport" description="Połączenie z zapytaniem „transport” w skoroszycie." type="5" refreshedVersion="8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<sst xmlns="http://schemas.openxmlformats.org/spreadsheetml/2006/main" count="561" uniqueCount="195">
  <si>
    <t>Marka_i_model</t>
  </si>
  <si>
    <t>Rok_produkcji</t>
  </si>
  <si>
    <t>Cena_zakupu</t>
  </si>
  <si>
    <t>Nr_rejestracyjny</t>
  </si>
  <si>
    <t>Przebieg</t>
  </si>
  <si>
    <t>Data_ostatniego_remontu</t>
  </si>
  <si>
    <t>Iveco Strails</t>
  </si>
  <si>
    <t>ERA 210 TR</t>
  </si>
  <si>
    <t>ERA 211 TR</t>
  </si>
  <si>
    <t>ERA 212 TR</t>
  </si>
  <si>
    <t>ERA 213 TR</t>
  </si>
  <si>
    <t>ERA 209 TR</t>
  </si>
  <si>
    <t>Mercedes Axor</t>
  </si>
  <si>
    <t>ERA 223 TR</t>
  </si>
  <si>
    <t>MAN TGA</t>
  </si>
  <si>
    <t>ERA 217 TR</t>
  </si>
  <si>
    <t>Volvo FE</t>
  </si>
  <si>
    <t>ERA 095 TR</t>
  </si>
  <si>
    <t>Volvo FM</t>
  </si>
  <si>
    <t>ERA 093 TR</t>
  </si>
  <si>
    <t>Volvo FMX</t>
  </si>
  <si>
    <t>ERA 094 TR</t>
  </si>
  <si>
    <t>Volvo FH</t>
  </si>
  <si>
    <t>ERA 092 TR</t>
  </si>
  <si>
    <t>ERA 097 TR</t>
  </si>
  <si>
    <t>Iveco 100E</t>
  </si>
  <si>
    <t>ERA 114 TR</t>
  </si>
  <si>
    <t>ERA 108 TR</t>
  </si>
  <si>
    <t>Scania L94</t>
  </si>
  <si>
    <t>ERA 100 TR</t>
  </si>
  <si>
    <t>ERA 101 TR</t>
  </si>
  <si>
    <t>ERA 111 TR</t>
  </si>
  <si>
    <t>ERA 120 TR</t>
  </si>
  <si>
    <t>Renault Premium</t>
  </si>
  <si>
    <t>ERA 110 TR</t>
  </si>
  <si>
    <t>Mercedes Atego</t>
  </si>
  <si>
    <t>ERA 112 TR</t>
  </si>
  <si>
    <t>Scania M93</t>
  </si>
  <si>
    <t>ERA 102 TR</t>
  </si>
  <si>
    <t>ERA 302 TR</t>
  </si>
  <si>
    <t>ERA 096 TR</t>
  </si>
  <si>
    <t>Iveco EuroCargo</t>
  </si>
  <si>
    <t>ERA 104 TR</t>
  </si>
  <si>
    <t>ERA 119 TR</t>
  </si>
  <si>
    <t>ERA 106 TR</t>
  </si>
  <si>
    <t>MAN TGL</t>
  </si>
  <si>
    <t>ERA 117 TR</t>
  </si>
  <si>
    <t>Volvo FL</t>
  </si>
  <si>
    <t>ERA 098 TR</t>
  </si>
  <si>
    <t>ERA 109 TR</t>
  </si>
  <si>
    <t>DAF LF45</t>
  </si>
  <si>
    <t>ERA 115 TR</t>
  </si>
  <si>
    <t>ERA 113 TR</t>
  </si>
  <si>
    <t>ERA 107 TR</t>
  </si>
  <si>
    <t>MAN TGA41</t>
  </si>
  <si>
    <t>ERA 116 TR</t>
  </si>
  <si>
    <t>MAN TGA33</t>
  </si>
  <si>
    <t>ERA 105 TR</t>
  </si>
  <si>
    <t>DAF CF85</t>
  </si>
  <si>
    <t>ERA 103 TR</t>
  </si>
  <si>
    <t>Mercedes Sided</t>
  </si>
  <si>
    <t>ERA 099 TR</t>
  </si>
  <si>
    <t>Mercedes Actros</t>
  </si>
  <si>
    <t>ERA 118 TR</t>
  </si>
  <si>
    <t>ERA 132 TR</t>
  </si>
  <si>
    <t>ERA 142 TR</t>
  </si>
  <si>
    <t>ERA 145 TR</t>
  </si>
  <si>
    <t>Renault Midlum</t>
  </si>
  <si>
    <t>ERA 146 TR</t>
  </si>
  <si>
    <t>ERA 135 TR</t>
  </si>
  <si>
    <t>ERA 136 TR</t>
  </si>
  <si>
    <t>Renault D10</t>
  </si>
  <si>
    <t>ERA 141 TR</t>
  </si>
  <si>
    <t>ERA 340 TR</t>
  </si>
  <si>
    <t>ERA 147 TR</t>
  </si>
  <si>
    <t>ERA 394 TR</t>
  </si>
  <si>
    <t>DAF CF75</t>
  </si>
  <si>
    <t>ERA 143 TR</t>
  </si>
  <si>
    <t>ERA 140 TR</t>
  </si>
  <si>
    <t>DAF CF65</t>
  </si>
  <si>
    <t>ERA 133 TR</t>
  </si>
  <si>
    <t>Iveco TrakkerEuro5</t>
  </si>
  <si>
    <t>ERA 214 TR</t>
  </si>
  <si>
    <t>Renault Magnum</t>
  </si>
  <si>
    <t>ERA 227 TR</t>
  </si>
  <si>
    <t>ERA 228 TR</t>
  </si>
  <si>
    <t>ERA 226 TR</t>
  </si>
  <si>
    <t>ERA 131 TR</t>
  </si>
  <si>
    <t>ERA 144 TR</t>
  </si>
  <si>
    <t>ERA 134 TR</t>
  </si>
  <si>
    <t>ERA 161 TR</t>
  </si>
  <si>
    <t>Renault R385</t>
  </si>
  <si>
    <t>ERA 158 TR</t>
  </si>
  <si>
    <t>ERA 160 TR</t>
  </si>
  <si>
    <t>ERA 159 TR</t>
  </si>
  <si>
    <t>ERA 157 TR</t>
  </si>
  <si>
    <t>ERA 221 TR</t>
  </si>
  <si>
    <t>ERA 225 TR</t>
  </si>
  <si>
    <t>ERA 220 TR</t>
  </si>
  <si>
    <t>ERA 222 TR</t>
  </si>
  <si>
    <t>Renault Pelen</t>
  </si>
  <si>
    <t>ERA 230 TR</t>
  </si>
  <si>
    <t>ERA 229 TR</t>
  </si>
  <si>
    <t>ERA 162 TR</t>
  </si>
  <si>
    <t>Scania R500</t>
  </si>
  <si>
    <t>ERA 237 TR</t>
  </si>
  <si>
    <t>ERA 236 TR</t>
  </si>
  <si>
    <t>ERA 238 TR</t>
  </si>
  <si>
    <t>ERA 240 TR</t>
  </si>
  <si>
    <t>ERA 241 TR</t>
  </si>
  <si>
    <t>ERA 239 TR</t>
  </si>
  <si>
    <t>ERA 168 TR</t>
  </si>
  <si>
    <t>ERA 175 TR</t>
  </si>
  <si>
    <t>ERA 173 TR</t>
  </si>
  <si>
    <t>ERA 166 TR</t>
  </si>
  <si>
    <t>ERA 176 TR</t>
  </si>
  <si>
    <t>ERA 172 TR</t>
  </si>
  <si>
    <t>ERA 169 TR</t>
  </si>
  <si>
    <t>ERA 170 TR</t>
  </si>
  <si>
    <t>Iveco STRALIS</t>
  </si>
  <si>
    <t>ERA 215 TR</t>
  </si>
  <si>
    <t>ERA 216 TR</t>
  </si>
  <si>
    <t>ERA 178 TR</t>
  </si>
  <si>
    <t>Scania R420</t>
  </si>
  <si>
    <t>ERA 232 TR</t>
  </si>
  <si>
    <t>ERA 233 TR</t>
  </si>
  <si>
    <t>ERA 231 TR</t>
  </si>
  <si>
    <t>ERA 234 TR</t>
  </si>
  <si>
    <t>ERA 235 TR</t>
  </si>
  <si>
    <t>Volvo FH13-500</t>
  </si>
  <si>
    <t>ERA 248 TR</t>
  </si>
  <si>
    <t>ERA 177 TR</t>
  </si>
  <si>
    <t>ERA 247 TR</t>
  </si>
  <si>
    <t>MAN TGX</t>
  </si>
  <si>
    <t>ERA 218 TR</t>
  </si>
  <si>
    <t>ERA 174 TR</t>
  </si>
  <si>
    <t>DAF XF460</t>
  </si>
  <si>
    <t>ERA 207 TR</t>
  </si>
  <si>
    <t>ERA 405 TR</t>
  </si>
  <si>
    <t>ERA 204 TR</t>
  </si>
  <si>
    <t>ERA 208 TR</t>
  </si>
  <si>
    <t>ERA 406 TR</t>
  </si>
  <si>
    <t>ERA 171 TR</t>
  </si>
  <si>
    <t>ERA 183 TR</t>
  </si>
  <si>
    <t>ERA 388 TR</t>
  </si>
  <si>
    <t>ERA 188 TR</t>
  </si>
  <si>
    <t>ERA 184 TR</t>
  </si>
  <si>
    <t>ERA 186 TR</t>
  </si>
  <si>
    <t>ERA 185 TR</t>
  </si>
  <si>
    <t>ERA 199 TR</t>
  </si>
  <si>
    <t>ERA 198 TR</t>
  </si>
  <si>
    <t>ERA 200 TR</t>
  </si>
  <si>
    <t>ERA 201 TR</t>
  </si>
  <si>
    <t>ERA 496 TR</t>
  </si>
  <si>
    <t>ERA 497 TR</t>
  </si>
  <si>
    <t>ERA 202 TR</t>
  </si>
  <si>
    <t>ERA 203 TR</t>
  </si>
  <si>
    <t>MAN TGS</t>
  </si>
  <si>
    <t>ERA 187 TR</t>
  </si>
  <si>
    <t>ERA 219 TR</t>
  </si>
  <si>
    <t>MAN TGA18</t>
  </si>
  <si>
    <t>ERA 193 TR</t>
  </si>
  <si>
    <t>ERA 195 TR</t>
  </si>
  <si>
    <t>ERA 197 TR</t>
  </si>
  <si>
    <t>ERA 194 TR</t>
  </si>
  <si>
    <t>ERA 196 TR</t>
  </si>
  <si>
    <t>ERA 393 TR</t>
  </si>
  <si>
    <t>ERA 494 TR</t>
  </si>
  <si>
    <t>ERA 495 TR</t>
  </si>
  <si>
    <t>ERA 192 TR</t>
  </si>
  <si>
    <t>ERA 205 TR</t>
  </si>
  <si>
    <t>ERA 206 TR</t>
  </si>
  <si>
    <t>Volvo 2015Euro6M</t>
  </si>
  <si>
    <t>ERA 242 TR</t>
  </si>
  <si>
    <t>ERA 243 TR</t>
  </si>
  <si>
    <t>ERA 244 TR</t>
  </si>
  <si>
    <t>ERA 245 TR</t>
  </si>
  <si>
    <t>ERA 246 TR</t>
  </si>
  <si>
    <t>Cena 2017</t>
  </si>
  <si>
    <t>Etykiety wierszy</t>
  </si>
  <si>
    <t>Suma końcowa</t>
  </si>
  <si>
    <t>Minimum z Cena 2017</t>
  </si>
  <si>
    <t>Marka</t>
  </si>
  <si>
    <t>DAF</t>
  </si>
  <si>
    <t>Iveco</t>
  </si>
  <si>
    <t>MAN</t>
  </si>
  <si>
    <t>Mercedes</t>
  </si>
  <si>
    <t>Renault</t>
  </si>
  <si>
    <t>Scania</t>
  </si>
  <si>
    <t>Volvo</t>
  </si>
  <si>
    <t>Liczba Nr_rejestracyjny</t>
  </si>
  <si>
    <t>Średnia Przebieg</t>
  </si>
  <si>
    <t>Od remontu</t>
  </si>
  <si>
    <t>Kolumna1</t>
  </si>
  <si>
    <t>Kolumna2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</si>
</sst>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3.819436342594" createdVersion="8" refreshedVersion="8" minRefreshableVersion="3" recordCount="134" xr:uid="{642BDF3D-2600-403E-A092-26DC2E49F688}">
  <cacheSource type="worksheet">
    <worksheetSource name="transport"/>
  </cacheSource>
  <cacheFields count="7">
    <cacheField name="Marka_i_model" numFmtId="0">
      <sharedItems count="38">
        <s v="Iveco Strails"/>
        <s v="Mercedes Axor"/>
        <s v="MAN TGA"/>
        <s v="Volvo FE"/>
        <s v="Volvo FM"/>
        <s v="Volvo FMX"/>
        <s v="Volvo FH"/>
        <s v="Iveco 100E"/>
        <s v="Scania L94"/>
        <s v="Renault Premium"/>
        <s v="Mercedes Atego"/>
        <s v="Scania M93"/>
        <s v="Iveco EuroCargo"/>
        <s v="MAN TGL"/>
        <s v="Volvo FL"/>
        <s v="DAF LF45"/>
        <s v="MAN TGA41"/>
        <s v="MAN TGA33"/>
        <s v="DAF CF85"/>
        <s v="Mercedes Sided"/>
        <s v="Mercedes Actros"/>
        <s v="Renault Midlum"/>
        <s v="Renault D10"/>
        <s v="DAF CF75"/>
        <s v="DAF CF65"/>
        <s v="Iveco TrakkerEuro5"/>
        <s v="Renault Magnum"/>
        <s v="Renault R385"/>
        <s v="Renault Pelen"/>
        <s v="Scania R500"/>
        <s v="Iveco STRALIS"/>
        <s v="Scania R420"/>
        <s v="Volvo FH13-500"/>
        <s v="MAN TGX"/>
        <s v="DAF XF460"/>
        <s v="MAN TGS"/>
        <s v="MAN TGA18"/>
        <s v="Volvo 2015Euro6M"/>
      </sharedItems>
    </cacheField>
    <cacheField name="Rok_produkcji" numFmtId="0">
      <sharedItems containsSemiMixedTypes="0" containsString="0" containsNumber="1" containsInteger="1" minValue="2006" maxValue="2015"/>
    </cacheField>
    <cacheField name="Cena_zakupu" numFmtId="0">
      <sharedItems containsSemiMixedTypes="0" containsString="0" containsNumber="1" containsInteger="1" minValue="37000" maxValue="360000"/>
    </cacheField>
    <cacheField name="Nr_rejestracyjny" numFmtId="0">
      <sharedItems count="134">
        <s v="ERA 210 TR"/>
        <s v="ERA 211 TR"/>
        <s v="ERA 212 TR"/>
        <s v="ERA 213 TR"/>
        <s v="ERA 209 TR"/>
        <s v="ERA 223 TR"/>
        <s v="ERA 217 TR"/>
        <s v="ERA 095 TR"/>
        <s v="ERA 093 TR"/>
        <s v="ERA 094 TR"/>
        <s v="ERA 092 TR"/>
        <s v="ERA 097 TR"/>
        <s v="ERA 114 TR"/>
        <s v="ERA 108 TR"/>
        <s v="ERA 100 TR"/>
        <s v="ERA 101 TR"/>
        <s v="ERA 111 TR"/>
        <s v="ERA 120 TR"/>
        <s v="ERA 110 TR"/>
        <s v="ERA 112 TR"/>
        <s v="ERA 102 TR"/>
        <s v="ERA 302 TR"/>
        <s v="ERA 096 TR"/>
        <s v="ERA 104 TR"/>
        <s v="ERA 119 TR"/>
        <s v="ERA 106 TR"/>
        <s v="ERA 117 TR"/>
        <s v="ERA 098 TR"/>
        <s v="ERA 109 TR"/>
        <s v="ERA 115 TR"/>
        <s v="ERA 113 TR"/>
        <s v="ERA 107 TR"/>
        <s v="ERA 116 TR"/>
        <s v="ERA 105 TR"/>
        <s v="ERA 103 TR"/>
        <s v="ERA 099 TR"/>
        <s v="ERA 118 TR"/>
        <s v="ERA 132 TR"/>
        <s v="ERA 142 TR"/>
        <s v="ERA 145 TR"/>
        <s v="ERA 146 TR"/>
        <s v="ERA 135 TR"/>
        <s v="ERA 136 TR"/>
        <s v="ERA 141 TR"/>
        <s v="ERA 340 TR"/>
        <s v="ERA 147 TR"/>
        <s v="ERA 394 TR"/>
        <s v="ERA 143 TR"/>
        <s v="ERA 140 TR"/>
        <s v="ERA 133 TR"/>
        <s v="ERA 214 TR"/>
        <s v="ERA 227 TR"/>
        <s v="ERA 228 TR"/>
        <s v="ERA 226 TR"/>
        <s v="ERA 131 TR"/>
        <s v="ERA 144 TR"/>
        <s v="ERA 134 TR"/>
        <s v="ERA 161 TR"/>
        <s v="ERA 158 TR"/>
        <s v="ERA 160 TR"/>
        <s v="ERA 159 TR"/>
        <s v="ERA 157 TR"/>
        <s v="ERA 221 TR"/>
        <s v="ERA 225 TR"/>
        <s v="ERA 220 TR"/>
        <s v="ERA 222 TR"/>
        <s v="ERA 230 TR"/>
        <s v="ERA 229 TR"/>
        <s v="ERA 162 TR"/>
        <s v="ERA 237 TR"/>
        <s v="ERA 236 TR"/>
        <s v="ERA 238 TR"/>
        <s v="ERA 240 TR"/>
        <s v="ERA 241 TR"/>
        <s v="ERA 239 TR"/>
        <s v="ERA 168 TR"/>
        <s v="ERA 175 TR"/>
        <s v="ERA 173 TR"/>
        <s v="ERA 166 TR"/>
        <s v="ERA 176 TR"/>
        <s v="ERA 172 TR"/>
        <s v="ERA 169 TR"/>
        <s v="ERA 170 TR"/>
        <s v="ERA 215 TR"/>
        <s v="ERA 216 TR"/>
        <s v="ERA 178 TR"/>
        <s v="ERA 232 TR"/>
        <s v="ERA 233 TR"/>
        <s v="ERA 231 TR"/>
        <s v="ERA 234 TR"/>
        <s v="ERA 235 TR"/>
        <s v="ERA 248 TR"/>
        <s v="ERA 177 TR"/>
        <s v="ERA 247 TR"/>
        <s v="ERA 218 TR"/>
        <s v="ERA 174 TR"/>
        <s v="ERA 207 TR"/>
        <s v="ERA 405 TR"/>
        <s v="ERA 204 TR"/>
        <s v="ERA 208 TR"/>
        <s v="ERA 406 TR"/>
        <s v="ERA 171 TR"/>
        <s v="ERA 183 TR"/>
        <s v="ERA 388 TR"/>
        <s v="ERA 188 TR"/>
        <s v="ERA 184 TR"/>
        <s v="ERA 186 TR"/>
        <s v="ERA 185 TR"/>
        <s v="ERA 199 TR"/>
        <s v="ERA 198 TR"/>
        <s v="ERA 200 TR"/>
        <s v="ERA 201 TR"/>
        <s v="ERA 496 TR"/>
        <s v="ERA 497 TR"/>
        <s v="ERA 202 TR"/>
        <s v="ERA 203 TR"/>
        <s v="ERA 187 TR"/>
        <s v="ERA 219 TR"/>
        <s v="ERA 193 TR"/>
        <s v="ERA 195 TR"/>
        <s v="ERA 197 TR"/>
        <s v="ERA 194 TR"/>
        <s v="ERA 196 TR"/>
        <s v="ERA 393 TR"/>
        <s v="ERA 494 TR"/>
        <s v="ERA 495 TR"/>
        <s v="ERA 192 TR"/>
        <s v="ERA 205 TR"/>
        <s v="ERA 206 TR"/>
        <s v="ERA 242 TR"/>
        <s v="ERA 243 TR"/>
        <s v="ERA 244 TR"/>
        <s v="ERA 245 TR"/>
        <s v="ERA 246 TR"/>
      </sharedItems>
    </cacheField>
    <cacheField name="Przebieg" numFmtId="0">
      <sharedItems containsSemiMixedTypes="0" containsString="0" containsNumber="1" containsInteger="1" minValue="91000" maxValue="1260000"/>
    </cacheField>
    <cacheField name="Data_ostatniego_remontu" numFmtId="14">
      <sharedItems containsSemiMixedTypes="0" containsNonDate="0" containsDate="1" containsString="0" minDate="2015-01-10T00:00:00" maxDate="2016-12-31T00:00:00"/>
    </cacheField>
    <cacheField name="Cena 2017" numFmtId="0">
      <sharedItems containsSemiMixedTypes="0" containsString="0" containsNumber="1" minValue="17390" maxValue="316800" count="108">
        <n v="18039"/>
        <n v="21475"/>
        <n v="23193"/>
        <n v="24911"/>
        <n v="53300"/>
        <n v="67320"/>
        <n v="26187.829999999998"/>
        <n v="28420"/>
        <n v="42840"/>
        <n v="43610"/>
        <n v="28078.379999999997"/>
        <n v="28560"/>
        <n v="28658.379999999997"/>
        <n v="29876"/>
        <n v="29900"/>
        <n v="30316"/>
        <n v="31860"/>
        <n v="33880"/>
        <n v="35700"/>
        <n v="42660"/>
        <n v="46480"/>
        <n v="46511.819999999992"/>
        <n v="48600"/>
        <n v="49140"/>
        <n v="64064"/>
        <n v="69680"/>
        <n v="70200"/>
        <n v="71161.2"/>
        <n v="82680"/>
        <n v="87912"/>
        <n v="97904"/>
        <n v="109407.2"/>
        <n v="113297.2"/>
        <n v="124200"/>
        <n v="168780"/>
        <n v="17390"/>
        <n v="24089.7"/>
        <n v="33660"/>
        <n v="39000"/>
        <n v="39480"/>
        <n v="42210"/>
        <n v="44427"/>
        <n v="51240"/>
        <n v="54280"/>
        <n v="54290"/>
        <n v="61100"/>
        <n v="69174"/>
        <n v="82350"/>
        <n v="97600"/>
        <n v="124550"/>
        <n v="129850"/>
        <n v="131100"/>
        <n v="136290"/>
        <n v="161910"/>
        <n v="22800"/>
        <n v="37422"/>
        <n v="38082"/>
        <n v="40120"/>
        <n v="47552"/>
        <n v="117600"/>
        <n v="121800"/>
        <n v="123200"/>
        <n v="127600"/>
        <n v="133511.20000000001"/>
        <n v="137200"/>
        <n v="142100"/>
        <n v="147000"/>
        <n v="27482.7"/>
        <n v="34648"/>
        <n v="40710"/>
        <n v="44840"/>
        <n v="60121.770000000004"/>
        <n v="78100"/>
        <n v="90238.2"/>
        <n v="96206.42"/>
        <n v="100050"/>
        <n v="113022"/>
        <n v="118950"/>
        <n v="122610"/>
        <n v="136500"/>
        <n v="139422.70000000001"/>
        <n v="140700"/>
        <n v="140901"/>
        <n v="154770"/>
        <n v="165600"/>
        <n v="170400"/>
        <n v="175200"/>
        <n v="211700"/>
        <n v="36328"/>
        <n v="59200"/>
        <n v="60800"/>
        <n v="72540"/>
        <n v="103360"/>
        <n v="113760"/>
        <n v="177600"/>
        <n v="182400"/>
        <n v="187200"/>
        <n v="211380"/>
        <n v="79380"/>
        <n v="80190"/>
        <n v="110566.62"/>
        <n v="139274"/>
        <n v="181770"/>
        <n v="199200"/>
        <n v="224100"/>
        <n v="191840"/>
        <n v="227040"/>
        <n v="316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bysiu" refreshedDate="45003.827594560185" backgroundQuery="1" createdVersion="8" refreshedVersion="8" minRefreshableVersion="3" recordCount="0" supportSubquery="1" supportAdvancedDrill="1" xr:uid="{2E682661-2F7B-451A-AC18-7A0A4BD6D8F0}">
  <cacheSource type="external" connectionId="1"/>
  <cacheFields count="3">
    <cacheField name="[transport].[Marka].[Marka]" caption="Marka" numFmtId="0" hierarchy="7" level="1">
      <sharedItems count="7">
        <s v="DAF"/>
        <s v="Iveco"/>
        <s v="MAN"/>
        <s v="Mercedes"/>
        <s v="Renault"/>
        <s v="Scania"/>
        <s v="Volvo"/>
      </sharedItems>
    </cacheField>
    <cacheField name="[Measures].[Liczba Nr_rejestracyjny]" caption="Liczba Nr_rejestracyjny" numFmtId="0" hierarchy="10" level="32767"/>
    <cacheField name="[Measures].[Średnia Przebieg]" caption="Średnia Przebieg" numFmtId="0" hierarchy="12" level="32767"/>
  </cacheFields>
  <cacheHierarchies count="13">
    <cacheHierarchy uniqueName="[transport].[Marka_i_model]" caption="Marka_i_model" attribute="1" defaultMemberUniqueName="[transport].[Marka_i_model].[All]" allUniqueName="[transport].[Marka_i_model].[All]" dimensionUniqueName="[transport]" displayFolder="" count="0" memberValueDatatype="130" unbalanced="0"/>
    <cacheHierarchy uniqueName="[transport].[Rok_produkcji]" caption="Rok_produkcji" attribute="1" defaultMemberUniqueName="[transport].[Rok_produkcji].[All]" allUniqueName="[transport].[Rok_produkcji].[All]" dimensionUniqueName="[transport]" displayFolder="" count="0" memberValueDatatype="20" unbalanced="0"/>
    <cacheHierarchy uniqueName="[transport].[Cena_zakupu]" caption="Cena_zakupu" attribute="1" defaultMemberUniqueName="[transport].[Cena_zakupu].[All]" allUniqueName="[transport].[Cena_zakupu].[All]" dimensionUniqueName="[transport]" displayFolder="" count="0" memberValueDatatype="20" unbalanced="0"/>
    <cacheHierarchy uniqueName="[transport].[Nr_rejestracyjny]" caption="Nr_rejestracyjny" attribute="1" defaultMemberUniqueName="[transport].[Nr_rejestracyjny].[All]" allUniqueName="[transport].[Nr_rejestracyjny].[All]" dimensionUniqueName="[transport]" displayFolder="" count="0" memberValueDatatype="130" unbalanced="0"/>
    <cacheHierarchy uniqueName="[transport].[Przebieg]" caption="Przebieg" attribute="1" defaultMemberUniqueName="[transport].[Przebieg].[All]" allUniqueName="[transport].[Przebieg].[All]" dimensionUniqueName="[transport]" displayFolder="" count="0" memberValueDatatype="20" unbalanced="0"/>
    <cacheHierarchy uniqueName="[transport].[Data_ostatniego_remontu]" caption="Data_ostatniego_remontu" attribute="1" time="1" defaultMemberUniqueName="[transport].[Data_ostatniego_remontu].[All]" allUniqueName="[transport].[Data_ostatniego_remontu].[All]" dimensionUniqueName="[transport]" displayFolder="" count="0" memberValueDatatype="7" unbalanced="0"/>
    <cacheHierarchy uniqueName="[transport].[Cena 2017]" caption="Cena 2017" attribute="1" defaultMemberUniqueName="[transport].[Cena 2017].[All]" allUniqueName="[transport].[Cena 2017].[All]" dimensionUniqueName="[transport]" displayFolder="" count="0" memberValueDatatype="5" unbalanced="0"/>
    <cacheHierarchy uniqueName="[transport].[Marka]" caption="Marka" attribute="1" defaultMemberUniqueName="[transport].[Marka].[All]" allUniqueName="[transport].[Marka].[All]" dimensionUniqueName="[transport]" displayFolder="" count="2" memberValueDatatype="130" unbalanced="0">
      <fieldsUsage count="2">
        <fieldUsage x="-1"/>
        <fieldUsage x="0"/>
      </fieldsUsage>
    </cacheHierarchy>
    <cacheHierarchy uniqueName="[Measures].[__XL_Count transport]" caption="__XL_Count transport" measure="1" displayFolder="" measureGroup="transport" count="0" hidden="1"/>
    <cacheHierarchy uniqueName="[Measures].[__No measures defined]" caption="__No measures defined" measure="1" displayFolder="" count="0" hidden="1"/>
    <cacheHierarchy uniqueName="[Measures].[Liczba Nr_rejestracyjny]" caption="Liczba Nr_rejestracyjny" measure="1" displayFolder="" measureGroup="transpor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Przebieg]" caption="Suma Przebieg" measure="1" displayFolder="" measureGroup="transport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Średnia Przebieg]" caption="Średnia Przebieg" measure="1" displayFolder="" measureGroup="transport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transport" uniqueName="[transport]" caption="transport"/>
  </dimensions>
  <measureGroups count="1">
    <measureGroup name="transport" caption="transpor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x v="0"/>
    <n v="2006"/>
    <n v="85900"/>
    <x v="0"/>
    <n v="1200655"/>
    <d v="2015-01-31T00:00:00"/>
    <x v="0"/>
  </r>
  <r>
    <x v="0"/>
    <n v="2006"/>
    <n v="85900"/>
    <x v="1"/>
    <n v="1068570"/>
    <d v="2015-01-25T00:00:00"/>
    <x v="1"/>
  </r>
  <r>
    <x v="0"/>
    <n v="2006"/>
    <n v="85900"/>
    <x v="2"/>
    <n v="998704"/>
    <d v="2015-01-24T00:00:00"/>
    <x v="2"/>
  </r>
  <r>
    <x v="0"/>
    <n v="2006"/>
    <n v="85900"/>
    <x v="3"/>
    <n v="936780"/>
    <d v="2015-01-24T00:00:00"/>
    <x v="2"/>
  </r>
  <r>
    <x v="0"/>
    <n v="2006"/>
    <n v="85900"/>
    <x v="4"/>
    <n v="870233"/>
    <d v="2015-01-30T00:00:00"/>
    <x v="3"/>
  </r>
  <r>
    <x v="1"/>
    <n v="2007"/>
    <n v="205000"/>
    <x v="5"/>
    <n v="1260000"/>
    <d v="2016-04-23T00:00:00"/>
    <x v="4"/>
  </r>
  <r>
    <x v="2"/>
    <n v="2007"/>
    <n v="198000"/>
    <x v="6"/>
    <n v="890200"/>
    <d v="2016-05-30T00:00:00"/>
    <x v="5"/>
  </r>
  <r>
    <x v="3"/>
    <n v="2008"/>
    <n v="49411"/>
    <x v="7"/>
    <n v="186000"/>
    <d v="2015-07-25T00:00:00"/>
    <x v="6"/>
  </r>
  <r>
    <x v="4"/>
    <n v="2008"/>
    <n v="58000"/>
    <x v="8"/>
    <n v="306000"/>
    <d v="2015-09-24T00:00:00"/>
    <x v="7"/>
  </r>
  <r>
    <x v="5"/>
    <n v="2008"/>
    <n v="84000"/>
    <x v="9"/>
    <n v="266000"/>
    <d v="2016-01-13T00:00:00"/>
    <x v="8"/>
  </r>
  <r>
    <x v="6"/>
    <n v="2008"/>
    <n v="89000"/>
    <x v="10"/>
    <n v="305000"/>
    <d v="2015-03-12T00:00:00"/>
    <x v="9"/>
  </r>
  <r>
    <x v="3"/>
    <n v="2009"/>
    <n v="48411"/>
    <x v="11"/>
    <n v="190000"/>
    <d v="2015-07-25T00:00:00"/>
    <x v="10"/>
  </r>
  <r>
    <x v="7"/>
    <n v="2009"/>
    <n v="68000"/>
    <x v="12"/>
    <n v="992600"/>
    <d v="2015-06-02T00:00:00"/>
    <x v="11"/>
  </r>
  <r>
    <x v="3"/>
    <n v="2009"/>
    <n v="49411"/>
    <x v="13"/>
    <n v="186000"/>
    <d v="2015-07-25T00:00:00"/>
    <x v="12"/>
  </r>
  <r>
    <x v="8"/>
    <n v="2009"/>
    <n v="67900"/>
    <x v="14"/>
    <n v="850000"/>
    <d v="2015-07-09T00:00:00"/>
    <x v="13"/>
  </r>
  <r>
    <x v="3"/>
    <n v="2009"/>
    <n v="65000"/>
    <x v="15"/>
    <n v="740000"/>
    <d v="2016-01-16T00:00:00"/>
    <x v="14"/>
  </r>
  <r>
    <x v="8"/>
    <n v="2009"/>
    <n v="68900"/>
    <x v="16"/>
    <n v="846000"/>
    <d v="2015-07-09T00:00:00"/>
    <x v="15"/>
  </r>
  <r>
    <x v="4"/>
    <n v="2009"/>
    <n v="59000"/>
    <x v="17"/>
    <n v="302000"/>
    <d v="2015-09-24T00:00:00"/>
    <x v="16"/>
  </r>
  <r>
    <x v="9"/>
    <n v="2009"/>
    <n v="77000"/>
    <x v="18"/>
    <n v="846000"/>
    <d v="2016-01-07T00:00:00"/>
    <x v="17"/>
  </r>
  <r>
    <x v="10"/>
    <n v="2009"/>
    <n v="85000"/>
    <x v="19"/>
    <n v="946000"/>
    <d v="2015-01-10T00:00:00"/>
    <x v="18"/>
  </r>
  <r>
    <x v="11"/>
    <n v="2009"/>
    <n v="79000"/>
    <x v="20"/>
    <n v="390000"/>
    <d v="2016-01-10T00:00:00"/>
    <x v="19"/>
  </r>
  <r>
    <x v="11"/>
    <n v="2009"/>
    <n v="79000"/>
    <x v="21"/>
    <n v="390000"/>
    <d v="2016-01-10T00:00:00"/>
    <x v="19"/>
  </r>
  <r>
    <x v="5"/>
    <n v="2009"/>
    <n v="83000"/>
    <x v="22"/>
    <n v="270000"/>
    <d v="2016-01-13T00:00:00"/>
    <x v="20"/>
  </r>
  <r>
    <x v="12"/>
    <n v="2009"/>
    <n v="86133"/>
    <x v="23"/>
    <n v="380000"/>
    <d v="2015-07-23T00:00:00"/>
    <x v="21"/>
  </r>
  <r>
    <x v="6"/>
    <n v="2009"/>
    <n v="90000"/>
    <x v="24"/>
    <n v="301000"/>
    <d v="2015-03-12T00:00:00"/>
    <x v="22"/>
  </r>
  <r>
    <x v="10"/>
    <n v="2009"/>
    <n v="91000"/>
    <x v="25"/>
    <n v="360000"/>
    <d v="2015-06-19T00:00:00"/>
    <x v="23"/>
  </r>
  <r>
    <x v="13"/>
    <n v="2009"/>
    <n v="114400"/>
    <x v="26"/>
    <n v="226000"/>
    <d v="2015-03-10T00:00:00"/>
    <x v="24"/>
  </r>
  <r>
    <x v="14"/>
    <n v="2009"/>
    <n v="134000"/>
    <x v="27"/>
    <n v="482000"/>
    <d v="2016-01-16T00:00:00"/>
    <x v="25"/>
  </r>
  <r>
    <x v="14"/>
    <n v="2009"/>
    <n v="135000"/>
    <x v="28"/>
    <n v="478000"/>
    <d v="2016-01-16T00:00:00"/>
    <x v="26"/>
  </r>
  <r>
    <x v="15"/>
    <n v="2009"/>
    <n v="131780"/>
    <x v="29"/>
    <n v="306000"/>
    <d v="2015-12-27T00:00:00"/>
    <x v="27"/>
  </r>
  <r>
    <x v="13"/>
    <n v="2009"/>
    <n v="159000"/>
    <x v="30"/>
    <n v="403000"/>
    <d v="2016-11-07T00:00:00"/>
    <x v="28"/>
  </r>
  <r>
    <x v="9"/>
    <n v="2009"/>
    <n v="162800"/>
    <x v="31"/>
    <n v="370000"/>
    <d v="2015-11-21T00:00:00"/>
    <x v="29"/>
  </r>
  <r>
    <x v="16"/>
    <n v="2009"/>
    <n v="168800"/>
    <x v="32"/>
    <n v="186300"/>
    <d v="2015-09-25T00:00:00"/>
    <x v="30"/>
  </r>
  <r>
    <x v="17"/>
    <n v="2009"/>
    <n v="195370"/>
    <x v="33"/>
    <n v="290000"/>
    <d v="2016-04-07T00:00:00"/>
    <x v="31"/>
  </r>
  <r>
    <x v="18"/>
    <n v="2009"/>
    <n v="195340"/>
    <x v="34"/>
    <n v="190000"/>
    <d v="2015-10-01T00:00:00"/>
    <x v="32"/>
  </r>
  <r>
    <x v="19"/>
    <n v="2009"/>
    <n v="230000"/>
    <x v="35"/>
    <n v="305000"/>
    <d v="2015-10-30T00:00:00"/>
    <x v="33"/>
  </r>
  <r>
    <x v="20"/>
    <n v="2009"/>
    <n v="291000"/>
    <x v="36"/>
    <n v="166000"/>
    <d v="2015-10-20T00:00:00"/>
    <x v="34"/>
  </r>
  <r>
    <x v="15"/>
    <n v="2010"/>
    <n v="37000"/>
    <x v="37"/>
    <n v="978000"/>
    <d v="2015-11-01T00:00:00"/>
    <x v="35"/>
  </r>
  <r>
    <x v="15"/>
    <n v="2010"/>
    <n v="40830"/>
    <x v="38"/>
    <n v="326000"/>
    <d v="2015-02-27T00:00:00"/>
    <x v="36"/>
  </r>
  <r>
    <x v="3"/>
    <n v="2010"/>
    <n v="66000"/>
    <x v="39"/>
    <n v="736000"/>
    <d v="2016-01-16T00:00:00"/>
    <x v="37"/>
  </r>
  <r>
    <x v="21"/>
    <n v="2010"/>
    <n v="60000"/>
    <x v="40"/>
    <n v="99250"/>
    <d v="2015-08-10T00:00:00"/>
    <x v="38"/>
  </r>
  <r>
    <x v="10"/>
    <n v="2010"/>
    <n v="84000"/>
    <x v="41"/>
    <n v="950000"/>
    <d v="2015-01-25T00:00:00"/>
    <x v="39"/>
  </r>
  <r>
    <x v="7"/>
    <n v="2010"/>
    <n v="67000"/>
    <x v="42"/>
    <n v="103260"/>
    <d v="2015-06-02T00:00:00"/>
    <x v="40"/>
  </r>
  <r>
    <x v="22"/>
    <n v="2010"/>
    <n v="75300"/>
    <x v="43"/>
    <n v="302000"/>
    <d v="2015-06-19T00:00:00"/>
    <x v="41"/>
  </r>
  <r>
    <x v="5"/>
    <n v="2010"/>
    <n v="84000"/>
    <x v="44"/>
    <n v="266000"/>
    <d v="2016-01-13T00:00:00"/>
    <x v="42"/>
  </r>
  <r>
    <x v="10"/>
    <n v="2010"/>
    <n v="92000"/>
    <x v="45"/>
    <n v="356000"/>
    <d v="2015-06-19T00:00:00"/>
    <x v="43"/>
  </r>
  <r>
    <x v="13"/>
    <n v="2010"/>
    <n v="89000"/>
    <x v="46"/>
    <n v="266000"/>
    <d v="2016-01-13T00:00:00"/>
    <x v="44"/>
  </r>
  <r>
    <x v="23"/>
    <n v="2010"/>
    <n v="94000"/>
    <x v="47"/>
    <n v="91000"/>
    <d v="2015-09-21T00:00:00"/>
    <x v="45"/>
  </r>
  <r>
    <x v="13"/>
    <n v="2010"/>
    <n v="113400"/>
    <x v="48"/>
    <n v="230000"/>
    <d v="2015-03-10T00:00:00"/>
    <x v="46"/>
  </r>
  <r>
    <x v="24"/>
    <n v="2010"/>
    <n v="135000"/>
    <x v="49"/>
    <n v="251000"/>
    <d v="2015-03-04T00:00:00"/>
    <x v="47"/>
  </r>
  <r>
    <x v="25"/>
    <n v="2010"/>
    <n v="160000"/>
    <x v="50"/>
    <n v="263000"/>
    <d v="2015-01-24T00:00:00"/>
    <x v="48"/>
  </r>
  <r>
    <x v="26"/>
    <n v="2010"/>
    <n v="265000"/>
    <x v="51"/>
    <n v="930000"/>
    <d v="2015-08-20T00:00:00"/>
    <x v="49"/>
  </r>
  <r>
    <x v="26"/>
    <n v="2010"/>
    <n v="265000"/>
    <x v="52"/>
    <n v="912000"/>
    <d v="2015-08-20T00:00:00"/>
    <x v="49"/>
  </r>
  <r>
    <x v="26"/>
    <n v="2010"/>
    <n v="265000"/>
    <x v="53"/>
    <n v="856000"/>
    <d v="2015-08-20T00:00:00"/>
    <x v="50"/>
  </r>
  <r>
    <x v="9"/>
    <n v="2010"/>
    <n v="230000"/>
    <x v="54"/>
    <n v="455000"/>
    <d v="2016-03-10T00:00:00"/>
    <x v="51"/>
  </r>
  <r>
    <x v="19"/>
    <n v="2010"/>
    <n v="231000"/>
    <x v="55"/>
    <n v="301000"/>
    <d v="2015-10-30T00:00:00"/>
    <x v="52"/>
  </r>
  <r>
    <x v="20"/>
    <n v="2010"/>
    <n v="257000"/>
    <x v="56"/>
    <n v="164700"/>
    <d v="2015-10-09T00:00:00"/>
    <x v="53"/>
  </r>
  <r>
    <x v="15"/>
    <n v="2011"/>
    <n v="38000"/>
    <x v="57"/>
    <n v="574000"/>
    <d v="2015-11-01T00:00:00"/>
    <x v="54"/>
  </r>
  <r>
    <x v="27"/>
    <n v="2011"/>
    <n v="56700"/>
    <x v="58"/>
    <n v="290000"/>
    <d v="2015-08-20T00:00:00"/>
    <x v="55"/>
  </r>
  <r>
    <x v="27"/>
    <n v="2011"/>
    <n v="57700"/>
    <x v="59"/>
    <n v="286000"/>
    <d v="2015-08-20T00:00:00"/>
    <x v="56"/>
  </r>
  <r>
    <x v="21"/>
    <n v="2011"/>
    <n v="59000"/>
    <x v="60"/>
    <n v="103250"/>
    <d v="2015-08-10T00:00:00"/>
    <x v="57"/>
  </r>
  <r>
    <x v="22"/>
    <n v="2011"/>
    <n v="74300"/>
    <x v="61"/>
    <n v="306000"/>
    <d v="2015-06-19T00:00:00"/>
    <x v="58"/>
  </r>
  <r>
    <x v="20"/>
    <n v="2011"/>
    <n v="210000"/>
    <x v="62"/>
    <n v="780000"/>
    <d v="2016-04-21T00:00:00"/>
    <x v="59"/>
  </r>
  <r>
    <x v="20"/>
    <n v="2011"/>
    <n v="210000"/>
    <x v="63"/>
    <n v="760300"/>
    <d v="2016-04-21T00:00:00"/>
    <x v="59"/>
  </r>
  <r>
    <x v="20"/>
    <n v="2011"/>
    <n v="210000"/>
    <x v="64"/>
    <n v="680000"/>
    <d v="2016-04-21T00:00:00"/>
    <x v="60"/>
  </r>
  <r>
    <x v="20"/>
    <n v="2011"/>
    <n v="210000"/>
    <x v="65"/>
    <n v="655000"/>
    <d v="2016-04-21T00:00:00"/>
    <x v="60"/>
  </r>
  <r>
    <x v="28"/>
    <n v="2011"/>
    <n v="220000"/>
    <x v="66"/>
    <n v="731000"/>
    <d v="2015-08-20T00:00:00"/>
    <x v="61"/>
  </r>
  <r>
    <x v="28"/>
    <n v="2011"/>
    <n v="220000"/>
    <x v="67"/>
    <n v="685413"/>
    <d v="2015-08-20T00:00:00"/>
    <x v="62"/>
  </r>
  <r>
    <x v="18"/>
    <n v="2011"/>
    <n v="196340"/>
    <x v="68"/>
    <n v="186000"/>
    <d v="2015-10-01T00:00:00"/>
    <x v="63"/>
  </r>
  <r>
    <x v="29"/>
    <n v="2011"/>
    <n v="245000"/>
    <x v="69"/>
    <n v="720000"/>
    <d v="2016-04-02T00:00:00"/>
    <x v="64"/>
  </r>
  <r>
    <x v="29"/>
    <n v="2011"/>
    <n v="245000"/>
    <x v="70"/>
    <n v="680000"/>
    <d v="2016-04-02T00:00:00"/>
    <x v="65"/>
  </r>
  <r>
    <x v="29"/>
    <n v="2011"/>
    <n v="245000"/>
    <x v="71"/>
    <n v="660000"/>
    <d v="2016-04-02T00:00:00"/>
    <x v="65"/>
  </r>
  <r>
    <x v="29"/>
    <n v="2011"/>
    <n v="245000"/>
    <x v="72"/>
    <n v="630000"/>
    <d v="2016-04-02T00:00:00"/>
    <x v="65"/>
  </r>
  <r>
    <x v="29"/>
    <n v="2011"/>
    <n v="245000"/>
    <x v="73"/>
    <n v="655000"/>
    <d v="2016-04-02T00:00:00"/>
    <x v="65"/>
  </r>
  <r>
    <x v="29"/>
    <n v="2011"/>
    <n v="245000"/>
    <x v="74"/>
    <n v="590000"/>
    <d v="2016-04-02T00:00:00"/>
    <x v="66"/>
  </r>
  <r>
    <x v="15"/>
    <n v="2012"/>
    <n v="39830"/>
    <x v="75"/>
    <n v="330000"/>
    <d v="2015-02-27T00:00:00"/>
    <x v="67"/>
  </r>
  <r>
    <x v="15"/>
    <n v="2012"/>
    <n v="48800"/>
    <x v="76"/>
    <n v="268650"/>
    <d v="2015-04-23T00:00:00"/>
    <x v="68"/>
  </r>
  <r>
    <x v="4"/>
    <n v="2012"/>
    <n v="59000"/>
    <x v="77"/>
    <n v="302000"/>
    <d v="2015-09-24T00:00:00"/>
    <x v="69"/>
  </r>
  <r>
    <x v="9"/>
    <n v="2012"/>
    <n v="76000"/>
    <x v="78"/>
    <n v="850000"/>
    <d v="2016-01-07T00:00:00"/>
    <x v="70"/>
  </r>
  <r>
    <x v="12"/>
    <n v="2012"/>
    <n v="87133"/>
    <x v="79"/>
    <n v="376000"/>
    <d v="2015-07-23T00:00:00"/>
    <x v="71"/>
  </r>
  <r>
    <x v="6"/>
    <n v="2012"/>
    <n v="110000"/>
    <x v="80"/>
    <n v="201000"/>
    <d v="2015-03-12T00:00:00"/>
    <x v="72"/>
  </r>
  <r>
    <x v="15"/>
    <n v="2012"/>
    <n v="130780"/>
    <x v="81"/>
    <n v="310000"/>
    <d v="2015-12-27T00:00:00"/>
    <x v="73"/>
  </r>
  <r>
    <x v="13"/>
    <n v="2012"/>
    <n v="135502"/>
    <x v="82"/>
    <n v="247000"/>
    <d v="2016-04-16T00:00:00"/>
    <x v="74"/>
  </r>
  <r>
    <x v="30"/>
    <n v="2012"/>
    <n v="145000"/>
    <x v="83"/>
    <n v="386732"/>
    <d v="2015-02-24T00:00:00"/>
    <x v="75"/>
  </r>
  <r>
    <x v="30"/>
    <n v="2012"/>
    <n v="145000"/>
    <x v="84"/>
    <n v="312680"/>
    <d v="2015-02-24T00:00:00"/>
    <x v="75"/>
  </r>
  <r>
    <x v="9"/>
    <n v="2012"/>
    <n v="163800"/>
    <x v="85"/>
    <n v="366000"/>
    <d v="2015-11-21T00:00:00"/>
    <x v="76"/>
  </r>
  <r>
    <x v="31"/>
    <n v="2012"/>
    <n v="183000"/>
    <x v="86"/>
    <n v="520000"/>
    <d v="2016-03-15T00:00:00"/>
    <x v="77"/>
  </r>
  <r>
    <x v="31"/>
    <n v="2012"/>
    <n v="183000"/>
    <x v="87"/>
    <n v="530000"/>
    <d v="2016-03-15T00:00:00"/>
    <x v="77"/>
  </r>
  <r>
    <x v="31"/>
    <n v="2012"/>
    <n v="183000"/>
    <x v="88"/>
    <n v="490000"/>
    <d v="2016-03-15T00:00:00"/>
    <x v="78"/>
  </r>
  <r>
    <x v="31"/>
    <n v="2012"/>
    <n v="183000"/>
    <x v="89"/>
    <n v="481000"/>
    <d v="2016-03-15T00:00:00"/>
    <x v="78"/>
  </r>
  <r>
    <x v="31"/>
    <n v="2012"/>
    <n v="183000"/>
    <x v="90"/>
    <n v="454000"/>
    <d v="2016-03-15T00:00:00"/>
    <x v="78"/>
  </r>
  <r>
    <x v="32"/>
    <n v="2012"/>
    <n v="210000"/>
    <x v="91"/>
    <n v="517000"/>
    <d v="2016-02-15T00:00:00"/>
    <x v="79"/>
  </r>
  <r>
    <x v="17"/>
    <n v="2012"/>
    <n v="196370"/>
    <x v="92"/>
    <n v="286000"/>
    <d v="2016-04-07T00:00:00"/>
    <x v="80"/>
  </r>
  <r>
    <x v="32"/>
    <n v="2012"/>
    <n v="210000"/>
    <x v="93"/>
    <n v="435000"/>
    <d v="2016-02-15T00:00:00"/>
    <x v="81"/>
  </r>
  <r>
    <x v="33"/>
    <n v="2012"/>
    <n v="210300"/>
    <x v="94"/>
    <n v="417671"/>
    <d v="2016-05-30T00:00:00"/>
    <x v="82"/>
  </r>
  <r>
    <x v="9"/>
    <n v="2012"/>
    <n v="231000"/>
    <x v="95"/>
    <n v="451000"/>
    <d v="2016-03-10T00:00:00"/>
    <x v="83"/>
  </r>
  <r>
    <x v="34"/>
    <n v="2012"/>
    <n v="240000"/>
    <x v="96"/>
    <n v="301344"/>
    <d v="2015-06-30T00:00:00"/>
    <x v="84"/>
  </r>
  <r>
    <x v="34"/>
    <n v="2012"/>
    <n v="240000"/>
    <x v="97"/>
    <n v="315988"/>
    <d v="2015-06-30T00:00:00"/>
    <x v="84"/>
  </r>
  <r>
    <x v="34"/>
    <n v="2012"/>
    <n v="240000"/>
    <x v="98"/>
    <n v="234760"/>
    <d v="2015-06-30T00:00:00"/>
    <x v="85"/>
  </r>
  <r>
    <x v="34"/>
    <n v="2012"/>
    <n v="240000"/>
    <x v="99"/>
    <n v="210780"/>
    <d v="2015-06-30T00:00:00"/>
    <x v="85"/>
  </r>
  <r>
    <x v="34"/>
    <n v="2012"/>
    <n v="240000"/>
    <x v="100"/>
    <n v="198240"/>
    <d v="2015-06-30T00:00:00"/>
    <x v="86"/>
  </r>
  <r>
    <x v="20"/>
    <n v="2012"/>
    <n v="290000"/>
    <x v="101"/>
    <n v="170000"/>
    <d v="2015-10-20T00:00:00"/>
    <x v="87"/>
  </r>
  <r>
    <x v="15"/>
    <n v="2013"/>
    <n v="47800"/>
    <x v="102"/>
    <n v="272650"/>
    <d v="2015-04-23T00:00:00"/>
    <x v="88"/>
  </r>
  <r>
    <x v="11"/>
    <n v="2013"/>
    <n v="80000"/>
    <x v="103"/>
    <n v="350000"/>
    <d v="2016-01-10T00:00:00"/>
    <x v="89"/>
  </r>
  <r>
    <x v="11"/>
    <n v="2013"/>
    <n v="80000"/>
    <x v="104"/>
    <n v="235000"/>
    <d v="2016-01-10T00:00:00"/>
    <x v="90"/>
  </r>
  <r>
    <x v="23"/>
    <n v="2013"/>
    <n v="93000"/>
    <x v="105"/>
    <n v="195000"/>
    <d v="2015-09-21T00:00:00"/>
    <x v="91"/>
  </r>
  <r>
    <x v="24"/>
    <n v="2013"/>
    <n v="136000"/>
    <x v="106"/>
    <n v="247000"/>
    <d v="2015-03-04T00:00:00"/>
    <x v="92"/>
  </r>
  <r>
    <x v="13"/>
    <n v="2013"/>
    <n v="158000"/>
    <x v="107"/>
    <n v="407000"/>
    <d v="2016-11-07T00:00:00"/>
    <x v="93"/>
  </r>
  <r>
    <x v="34"/>
    <n v="2013"/>
    <n v="240000"/>
    <x v="108"/>
    <n v="301232"/>
    <d v="2016-12-15T00:00:00"/>
    <x v="94"/>
  </r>
  <r>
    <x v="34"/>
    <n v="2013"/>
    <n v="240000"/>
    <x v="109"/>
    <n v="289567"/>
    <d v="2016-12-15T00:00:00"/>
    <x v="95"/>
  </r>
  <r>
    <x v="34"/>
    <n v="2013"/>
    <n v="240000"/>
    <x v="110"/>
    <n v="245211"/>
    <d v="2016-12-15T00:00:00"/>
    <x v="95"/>
  </r>
  <r>
    <x v="34"/>
    <n v="2013"/>
    <n v="240000"/>
    <x v="111"/>
    <n v="200123"/>
    <d v="2016-12-15T00:00:00"/>
    <x v="95"/>
  </r>
  <r>
    <x v="34"/>
    <n v="2013"/>
    <n v="240000"/>
    <x v="112"/>
    <n v="235811"/>
    <d v="2016-12-15T00:00:00"/>
    <x v="95"/>
  </r>
  <r>
    <x v="34"/>
    <n v="2013"/>
    <n v="240000"/>
    <x v="113"/>
    <n v="250021"/>
    <d v="2016-12-15T00:00:00"/>
    <x v="95"/>
  </r>
  <r>
    <x v="34"/>
    <n v="2013"/>
    <n v="240000"/>
    <x v="114"/>
    <n v="198340"/>
    <d v="2016-12-15T00:00:00"/>
    <x v="96"/>
  </r>
  <r>
    <x v="34"/>
    <n v="2013"/>
    <n v="240000"/>
    <x v="115"/>
    <n v="189761"/>
    <d v="2016-12-15T00:00:00"/>
    <x v="96"/>
  </r>
  <r>
    <x v="35"/>
    <n v="2013"/>
    <n v="271000"/>
    <x v="116"/>
    <n v="153000"/>
    <d v="2015-11-26T00:00:00"/>
    <x v="97"/>
  </r>
  <r>
    <x v="35"/>
    <n v="2013"/>
    <n v="271000"/>
    <x v="117"/>
    <n v="123000"/>
    <d v="2016-05-30T00:00:00"/>
    <x v="97"/>
  </r>
  <r>
    <x v="36"/>
    <n v="2014"/>
    <n v="98000"/>
    <x v="118"/>
    <n v="251000"/>
    <d v="2015-12-06T00:00:00"/>
    <x v="98"/>
  </r>
  <r>
    <x v="36"/>
    <n v="2014"/>
    <n v="99000"/>
    <x v="119"/>
    <n v="247000"/>
    <d v="2015-12-06T00:00:00"/>
    <x v="99"/>
  </r>
  <r>
    <x v="13"/>
    <n v="2014"/>
    <n v="136502"/>
    <x v="120"/>
    <n v="243000"/>
    <d v="2016-04-16T00:00:00"/>
    <x v="100"/>
  </r>
  <r>
    <x v="16"/>
    <n v="2014"/>
    <n v="167800"/>
    <x v="121"/>
    <n v="190300"/>
    <d v="2015-09-25T00:00:00"/>
    <x v="101"/>
  </r>
  <r>
    <x v="10"/>
    <n v="2014"/>
    <n v="219000"/>
    <x v="122"/>
    <n v="126290"/>
    <d v="2015-03-20T00:00:00"/>
    <x v="102"/>
  </r>
  <r>
    <x v="34"/>
    <n v="2014"/>
    <n v="240000"/>
    <x v="123"/>
    <n v="183788"/>
    <d v="2016-11-07T00:00:00"/>
    <x v="103"/>
  </r>
  <r>
    <x v="34"/>
    <n v="2014"/>
    <n v="240000"/>
    <x v="124"/>
    <n v="160198"/>
    <d v="2016-11-07T00:00:00"/>
    <x v="103"/>
  </r>
  <r>
    <x v="34"/>
    <n v="2014"/>
    <n v="240000"/>
    <x v="125"/>
    <n v="156724"/>
    <d v="2016-11-07T00:00:00"/>
    <x v="103"/>
  </r>
  <r>
    <x v="35"/>
    <n v="2014"/>
    <n v="270000"/>
    <x v="126"/>
    <n v="157000"/>
    <d v="2015-11-26T00:00:00"/>
    <x v="104"/>
  </r>
  <r>
    <x v="10"/>
    <n v="2015"/>
    <n v="218000"/>
    <x v="127"/>
    <n v="130290"/>
    <d v="2015-03-20T00:00:00"/>
    <x v="105"/>
  </r>
  <r>
    <x v="20"/>
    <n v="2015"/>
    <n v="258000"/>
    <x v="128"/>
    <n v="160700"/>
    <d v="2015-10-09T00:00:00"/>
    <x v="106"/>
  </r>
  <r>
    <x v="37"/>
    <n v="2015"/>
    <n v="360000"/>
    <x v="129"/>
    <n v="100000"/>
    <d v="2016-12-30T00:00:00"/>
    <x v="107"/>
  </r>
  <r>
    <x v="37"/>
    <n v="2015"/>
    <n v="360000"/>
    <x v="130"/>
    <n v="115000"/>
    <d v="2016-12-30T00:00:00"/>
    <x v="107"/>
  </r>
  <r>
    <x v="37"/>
    <n v="2015"/>
    <n v="360000"/>
    <x v="131"/>
    <n v="132000"/>
    <d v="2016-12-30T00:00:00"/>
    <x v="107"/>
  </r>
  <r>
    <x v="37"/>
    <n v="2015"/>
    <n v="360000"/>
    <x v="132"/>
    <n v="108000"/>
    <d v="2016-12-30T00:00:00"/>
    <x v="107"/>
  </r>
  <r>
    <x v="37"/>
    <n v="2015"/>
    <n v="360000"/>
    <x v="133"/>
    <n v="140000"/>
    <d v="2016-12-30T00:00:00"/>
    <x v="1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E29B1-EE8F-486D-B2A2-4BCEBC9CDC69}" name="Tabela przestawna1" cacheId="3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72" firstHeaderRow="1" firstDataRow="1" firstDataCol="1"/>
  <pivotFields count="7">
    <pivotField axis="axisRow" showAll="0">
      <items count="39">
        <item x="24"/>
        <item x="23"/>
        <item x="18"/>
        <item x="15"/>
        <item x="34"/>
        <item x="7"/>
        <item x="12"/>
        <item x="0"/>
        <item x="30"/>
        <item x="25"/>
        <item x="2"/>
        <item x="36"/>
        <item x="17"/>
        <item x="16"/>
        <item x="13"/>
        <item x="35"/>
        <item x="33"/>
        <item x="20"/>
        <item x="10"/>
        <item x="1"/>
        <item x="19"/>
        <item x="22"/>
        <item x="26"/>
        <item x="21"/>
        <item x="28"/>
        <item x="9"/>
        <item x="27"/>
        <item x="8"/>
        <item x="11"/>
        <item x="31"/>
        <item x="29"/>
        <item x="37"/>
        <item x="3"/>
        <item x="6"/>
        <item x="32"/>
        <item x="14"/>
        <item x="4"/>
        <item x="5"/>
        <item t="default"/>
      </items>
    </pivotField>
    <pivotField showAll="0"/>
    <pivotField showAll="0"/>
    <pivotField axis="axisRow" showAll="0" sortType="ascending">
      <items count="135">
        <item x="10"/>
        <item x="8"/>
        <item x="9"/>
        <item x="7"/>
        <item x="22"/>
        <item x="11"/>
        <item x="27"/>
        <item x="35"/>
        <item x="14"/>
        <item x="15"/>
        <item x="20"/>
        <item x="34"/>
        <item x="23"/>
        <item x="33"/>
        <item x="25"/>
        <item x="31"/>
        <item x="13"/>
        <item x="28"/>
        <item x="18"/>
        <item x="16"/>
        <item x="19"/>
        <item x="30"/>
        <item x="12"/>
        <item x="29"/>
        <item x="32"/>
        <item x="26"/>
        <item x="36"/>
        <item x="24"/>
        <item x="17"/>
        <item x="54"/>
        <item x="37"/>
        <item x="49"/>
        <item x="56"/>
        <item x="41"/>
        <item x="42"/>
        <item x="48"/>
        <item x="43"/>
        <item x="38"/>
        <item x="47"/>
        <item x="55"/>
        <item x="39"/>
        <item x="40"/>
        <item x="45"/>
        <item x="61"/>
        <item x="58"/>
        <item x="60"/>
        <item x="59"/>
        <item x="57"/>
        <item x="68"/>
        <item x="78"/>
        <item x="75"/>
        <item x="81"/>
        <item x="82"/>
        <item x="101"/>
        <item x="80"/>
        <item x="77"/>
        <item x="95"/>
        <item x="76"/>
        <item x="79"/>
        <item x="92"/>
        <item x="85"/>
        <item x="102"/>
        <item x="105"/>
        <item x="107"/>
        <item x="106"/>
        <item x="116"/>
        <item x="104"/>
        <item x="126"/>
        <item x="118"/>
        <item x="121"/>
        <item x="119"/>
        <item x="122"/>
        <item x="120"/>
        <item x="109"/>
        <item x="108"/>
        <item x="110"/>
        <item x="111"/>
        <item x="114"/>
        <item x="115"/>
        <item x="98"/>
        <item x="127"/>
        <item x="128"/>
        <item x="96"/>
        <item x="99"/>
        <item x="4"/>
        <item x="0"/>
        <item x="1"/>
        <item x="2"/>
        <item x="3"/>
        <item x="50"/>
        <item x="83"/>
        <item x="84"/>
        <item x="6"/>
        <item x="94"/>
        <item x="117"/>
        <item x="64"/>
        <item x="62"/>
        <item x="65"/>
        <item x="5"/>
        <item x="63"/>
        <item x="53"/>
        <item x="51"/>
        <item x="52"/>
        <item x="67"/>
        <item x="66"/>
        <item x="88"/>
        <item x="86"/>
        <item x="87"/>
        <item x="89"/>
        <item x="90"/>
        <item x="70"/>
        <item x="69"/>
        <item x="71"/>
        <item x="74"/>
        <item x="72"/>
        <item x="73"/>
        <item x="129"/>
        <item x="130"/>
        <item x="131"/>
        <item x="132"/>
        <item x="133"/>
        <item x="93"/>
        <item x="91"/>
        <item x="21"/>
        <item x="44"/>
        <item x="103"/>
        <item x="123"/>
        <item x="46"/>
        <item x="97"/>
        <item x="100"/>
        <item x="124"/>
        <item x="125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dataField="1" showAll="0">
      <items count="109">
        <item x="35"/>
        <item x="0"/>
        <item x="1"/>
        <item x="54"/>
        <item x="2"/>
        <item x="36"/>
        <item x="3"/>
        <item x="6"/>
        <item x="67"/>
        <item x="10"/>
        <item x="7"/>
        <item x="11"/>
        <item x="12"/>
        <item x="13"/>
        <item x="14"/>
        <item x="15"/>
        <item x="16"/>
        <item x="37"/>
        <item x="17"/>
        <item x="68"/>
        <item x="18"/>
        <item x="88"/>
        <item x="55"/>
        <item x="56"/>
        <item x="38"/>
        <item x="39"/>
        <item x="57"/>
        <item x="69"/>
        <item x="40"/>
        <item x="19"/>
        <item x="8"/>
        <item x="9"/>
        <item x="41"/>
        <item x="70"/>
        <item x="20"/>
        <item x="21"/>
        <item x="58"/>
        <item x="22"/>
        <item x="23"/>
        <item x="42"/>
        <item x="4"/>
        <item x="43"/>
        <item x="44"/>
        <item x="89"/>
        <item x="71"/>
        <item x="90"/>
        <item x="45"/>
        <item x="24"/>
        <item x="5"/>
        <item x="46"/>
        <item x="25"/>
        <item x="26"/>
        <item x="27"/>
        <item x="91"/>
        <item x="72"/>
        <item x="98"/>
        <item x="99"/>
        <item x="47"/>
        <item x="28"/>
        <item x="29"/>
        <item x="73"/>
        <item x="74"/>
        <item x="48"/>
        <item x="30"/>
        <item x="75"/>
        <item x="92"/>
        <item x="31"/>
        <item x="100"/>
        <item x="76"/>
        <item x="32"/>
        <item x="93"/>
        <item x="59"/>
        <item x="77"/>
        <item x="60"/>
        <item x="78"/>
        <item x="61"/>
        <item x="33"/>
        <item x="49"/>
        <item x="62"/>
        <item x="50"/>
        <item x="51"/>
        <item x="63"/>
        <item x="52"/>
        <item x="79"/>
        <item x="64"/>
        <item x="101"/>
        <item x="80"/>
        <item x="81"/>
        <item x="82"/>
        <item x="65"/>
        <item x="66"/>
        <item x="83"/>
        <item x="53"/>
        <item x="84"/>
        <item x="34"/>
        <item x="85"/>
        <item x="86"/>
        <item x="94"/>
        <item x="102"/>
        <item x="95"/>
        <item x="96"/>
        <item x="105"/>
        <item x="103"/>
        <item x="97"/>
        <item x="87"/>
        <item x="104"/>
        <item x="106"/>
        <item x="107"/>
        <item t="default"/>
      </items>
    </pivotField>
  </pivotFields>
  <rowFields count="2">
    <field x="3"/>
    <field x="0"/>
  </rowFields>
  <rowItems count="269">
    <i>
      <x v="30"/>
    </i>
    <i r="1">
      <x v="3"/>
    </i>
    <i>
      <x v="85"/>
    </i>
    <i r="1">
      <x v="7"/>
    </i>
    <i>
      <x v="86"/>
    </i>
    <i r="1">
      <x v="7"/>
    </i>
    <i>
      <x v="47"/>
    </i>
    <i r="1">
      <x v="3"/>
    </i>
    <i>
      <x v="87"/>
    </i>
    <i r="1">
      <x v="7"/>
    </i>
    <i>
      <x v="88"/>
    </i>
    <i r="1">
      <x v="7"/>
    </i>
    <i>
      <x v="37"/>
    </i>
    <i r="1">
      <x v="3"/>
    </i>
    <i>
      <x v="84"/>
    </i>
    <i r="1">
      <x v="7"/>
    </i>
    <i>
      <x v="3"/>
    </i>
    <i r="1">
      <x v="32"/>
    </i>
    <i>
      <x v="50"/>
    </i>
    <i r="1">
      <x v="3"/>
    </i>
    <i>
      <x v="5"/>
    </i>
    <i r="1">
      <x v="32"/>
    </i>
    <i>
      <x v="1"/>
    </i>
    <i r="1">
      <x v="36"/>
    </i>
    <i>
      <x v="22"/>
    </i>
    <i r="1">
      <x v="5"/>
    </i>
    <i>
      <x v="16"/>
    </i>
    <i r="1">
      <x v="32"/>
    </i>
    <i>
      <x v="8"/>
    </i>
    <i r="1">
      <x v="27"/>
    </i>
    <i>
      <x v="9"/>
    </i>
    <i r="1">
      <x v="32"/>
    </i>
    <i>
      <x v="19"/>
    </i>
    <i r="1">
      <x v="27"/>
    </i>
    <i>
      <x v="28"/>
    </i>
    <i r="1">
      <x v="36"/>
    </i>
    <i>
      <x v="40"/>
    </i>
    <i r="1">
      <x v="32"/>
    </i>
    <i>
      <x v="18"/>
    </i>
    <i r="1">
      <x v="25"/>
    </i>
    <i>
      <x v="57"/>
    </i>
    <i r="1">
      <x v="3"/>
    </i>
    <i>
      <x v="20"/>
    </i>
    <i r="1">
      <x v="18"/>
    </i>
    <i>
      <x v="61"/>
    </i>
    <i r="1">
      <x v="3"/>
    </i>
    <i>
      <x v="44"/>
    </i>
    <i r="1">
      <x v="26"/>
    </i>
    <i>
      <x v="46"/>
    </i>
    <i r="1">
      <x v="26"/>
    </i>
    <i>
      <x v="41"/>
    </i>
    <i r="1">
      <x v="23"/>
    </i>
    <i>
      <x v="33"/>
    </i>
    <i r="1">
      <x v="18"/>
    </i>
    <i>
      <x v="45"/>
    </i>
    <i r="1">
      <x v="23"/>
    </i>
    <i>
      <x v="55"/>
    </i>
    <i r="1">
      <x v="36"/>
    </i>
    <i>
      <x v="34"/>
    </i>
    <i r="1">
      <x v="5"/>
    </i>
    <i>
      <x v="123"/>
    </i>
    <i r="1">
      <x v="28"/>
    </i>
    <i>
      <x v="10"/>
    </i>
    <i r="1">
      <x v="28"/>
    </i>
    <i>
      <x v="2"/>
    </i>
    <i r="1">
      <x v="37"/>
    </i>
    <i>
      <x/>
    </i>
    <i r="1">
      <x v="33"/>
    </i>
    <i>
      <x v="36"/>
    </i>
    <i r="1">
      <x v="21"/>
    </i>
    <i>
      <x v="49"/>
    </i>
    <i r="1">
      <x v="25"/>
    </i>
    <i>
      <x v="4"/>
    </i>
    <i r="1">
      <x v="37"/>
    </i>
    <i>
      <x v="12"/>
    </i>
    <i r="1">
      <x v="6"/>
    </i>
    <i>
      <x v="43"/>
    </i>
    <i r="1">
      <x v="21"/>
    </i>
    <i>
      <x v="27"/>
    </i>
    <i r="1">
      <x v="33"/>
    </i>
    <i>
      <x v="14"/>
    </i>
    <i r="1">
      <x v="18"/>
    </i>
    <i>
      <x v="124"/>
    </i>
    <i r="1">
      <x v="37"/>
    </i>
    <i>
      <x v="98"/>
    </i>
    <i r="1">
      <x v="19"/>
    </i>
    <i>
      <x v="42"/>
    </i>
    <i r="1">
      <x v="18"/>
    </i>
    <i>
      <x v="127"/>
    </i>
    <i r="1">
      <x v="14"/>
    </i>
    <i>
      <x v="125"/>
    </i>
    <i r="1">
      <x v="28"/>
    </i>
    <i>
      <x v="58"/>
    </i>
    <i r="1">
      <x v="6"/>
    </i>
    <i>
      <x v="66"/>
    </i>
    <i r="1">
      <x v="28"/>
    </i>
    <i>
      <x v="38"/>
    </i>
    <i r="1">
      <x v="1"/>
    </i>
    <i>
      <x v="25"/>
    </i>
    <i r="1">
      <x v="14"/>
    </i>
    <i>
      <x v="92"/>
    </i>
    <i r="1">
      <x v="10"/>
    </i>
    <i>
      <x v="35"/>
    </i>
    <i r="1">
      <x v="14"/>
    </i>
    <i>
      <x v="6"/>
    </i>
    <i r="1">
      <x v="35"/>
    </i>
    <i>
      <x v="17"/>
    </i>
    <i r="1">
      <x v="35"/>
    </i>
    <i>
      <x v="23"/>
    </i>
    <i r="1">
      <x v="3"/>
    </i>
    <i>
      <x v="62"/>
    </i>
    <i r="1">
      <x v="1"/>
    </i>
    <i>
      <x v="54"/>
    </i>
    <i r="1">
      <x v="33"/>
    </i>
    <i>
      <x v="68"/>
    </i>
    <i r="1">
      <x v="11"/>
    </i>
    <i>
      <x v="70"/>
    </i>
    <i r="1">
      <x v="11"/>
    </i>
    <i>
      <x v="31"/>
    </i>
    <i r="1">
      <x/>
    </i>
    <i>
      <x v="21"/>
    </i>
    <i r="1">
      <x v="14"/>
    </i>
    <i>
      <x v="15"/>
    </i>
    <i r="1">
      <x v="25"/>
    </i>
    <i>
      <x v="51"/>
    </i>
    <i r="1">
      <x v="3"/>
    </i>
    <i>
      <x v="52"/>
    </i>
    <i r="1">
      <x v="14"/>
    </i>
    <i>
      <x v="89"/>
    </i>
    <i r="1">
      <x v="9"/>
    </i>
    <i>
      <x v="24"/>
    </i>
    <i r="1">
      <x v="13"/>
    </i>
    <i>
      <x v="90"/>
    </i>
    <i r="1">
      <x v="8"/>
    </i>
    <i>
      <x v="91"/>
    </i>
    <i r="1">
      <x v="8"/>
    </i>
    <i>
      <x v="64"/>
    </i>
    <i r="1">
      <x/>
    </i>
    <i>
      <x v="13"/>
    </i>
    <i r="1">
      <x v="12"/>
    </i>
    <i>
      <x v="72"/>
    </i>
    <i r="1">
      <x v="14"/>
    </i>
    <i>
      <x v="60"/>
    </i>
    <i r="1">
      <x v="25"/>
    </i>
    <i>
      <x v="11"/>
    </i>
    <i r="1">
      <x v="2"/>
    </i>
    <i>
      <x v="63"/>
    </i>
    <i r="1">
      <x v="14"/>
    </i>
    <i>
      <x v="99"/>
    </i>
    <i r="1">
      <x v="17"/>
    </i>
    <i>
      <x v="96"/>
    </i>
    <i r="1">
      <x v="17"/>
    </i>
    <i>
      <x v="107"/>
    </i>
    <i r="1">
      <x v="29"/>
    </i>
    <i>
      <x v="106"/>
    </i>
    <i r="1">
      <x v="29"/>
    </i>
    <i>
      <x v="95"/>
    </i>
    <i r="1">
      <x v="17"/>
    </i>
    <i>
      <x v="97"/>
    </i>
    <i r="1">
      <x v="17"/>
    </i>
    <i>
      <x v="105"/>
    </i>
    <i r="1">
      <x v="29"/>
    </i>
    <i>
      <x v="108"/>
    </i>
    <i r="1">
      <x v="29"/>
    </i>
    <i>
      <x v="109"/>
    </i>
    <i r="1">
      <x v="29"/>
    </i>
    <i>
      <x v="104"/>
    </i>
    <i r="1">
      <x v="24"/>
    </i>
    <i>
      <x v="7"/>
    </i>
    <i r="1">
      <x v="20"/>
    </i>
    <i>
      <x v="101"/>
    </i>
    <i r="1">
      <x v="22"/>
    </i>
    <i>
      <x v="102"/>
    </i>
    <i r="1">
      <x v="22"/>
    </i>
    <i>
      <x v="103"/>
    </i>
    <i r="1">
      <x v="24"/>
    </i>
    <i>
      <x v="100"/>
    </i>
    <i r="1">
      <x v="22"/>
    </i>
    <i>
      <x v="29"/>
    </i>
    <i r="1">
      <x v="25"/>
    </i>
    <i>
      <x v="48"/>
    </i>
    <i r="1">
      <x v="2"/>
    </i>
    <i>
      <x v="39"/>
    </i>
    <i r="1">
      <x v="20"/>
    </i>
    <i>
      <x v="122"/>
    </i>
    <i r="1">
      <x v="34"/>
    </i>
    <i>
      <x v="111"/>
    </i>
    <i r="1">
      <x v="30"/>
    </i>
    <i>
      <x v="69"/>
    </i>
    <i r="1">
      <x v="13"/>
    </i>
    <i>
      <x v="59"/>
    </i>
    <i r="1">
      <x v="12"/>
    </i>
    <i>
      <x v="121"/>
    </i>
    <i r="1">
      <x v="34"/>
    </i>
    <i>
      <x v="93"/>
    </i>
    <i r="1">
      <x v="16"/>
    </i>
    <i>
      <x v="110"/>
    </i>
    <i r="1">
      <x v="30"/>
    </i>
    <i>
      <x v="115"/>
    </i>
    <i r="1">
      <x v="30"/>
    </i>
    <i>
      <x v="114"/>
    </i>
    <i r="1">
      <x v="30"/>
    </i>
    <i>
      <x v="112"/>
    </i>
    <i r="1">
      <x v="30"/>
    </i>
    <i>
      <x v="113"/>
    </i>
    <i r="1">
      <x v="30"/>
    </i>
    <i>
      <x v="56"/>
    </i>
    <i r="1">
      <x v="25"/>
    </i>
    <i>
      <x v="32"/>
    </i>
    <i r="1">
      <x v="17"/>
    </i>
    <i>
      <x v="128"/>
    </i>
    <i r="1">
      <x v="4"/>
    </i>
    <i>
      <x v="82"/>
    </i>
    <i r="1">
      <x v="4"/>
    </i>
    <i>
      <x v="26"/>
    </i>
    <i r="1">
      <x v="17"/>
    </i>
    <i>
      <x v="79"/>
    </i>
    <i r="1">
      <x v="4"/>
    </i>
    <i>
      <x v="83"/>
    </i>
    <i r="1">
      <x v="4"/>
    </i>
    <i>
      <x v="129"/>
    </i>
    <i r="1">
      <x v="4"/>
    </i>
    <i>
      <x v="74"/>
    </i>
    <i r="1">
      <x v="4"/>
    </i>
    <i>
      <x v="71"/>
    </i>
    <i r="1">
      <x v="18"/>
    </i>
    <i>
      <x v="133"/>
    </i>
    <i r="1">
      <x v="4"/>
    </i>
    <i>
      <x v="73"/>
    </i>
    <i r="1">
      <x v="4"/>
    </i>
    <i>
      <x v="132"/>
    </i>
    <i r="1">
      <x v="4"/>
    </i>
    <i>
      <x v="76"/>
    </i>
    <i r="1">
      <x v="4"/>
    </i>
    <i>
      <x v="75"/>
    </i>
    <i r="1">
      <x v="4"/>
    </i>
    <i>
      <x v="77"/>
    </i>
    <i r="1">
      <x v="4"/>
    </i>
    <i>
      <x v="78"/>
    </i>
    <i r="1">
      <x v="4"/>
    </i>
    <i>
      <x v="80"/>
    </i>
    <i r="1">
      <x v="18"/>
    </i>
    <i>
      <x v="126"/>
    </i>
    <i r="1">
      <x v="4"/>
    </i>
    <i>
      <x v="130"/>
    </i>
    <i r="1">
      <x v="4"/>
    </i>
    <i>
      <x v="131"/>
    </i>
    <i r="1">
      <x v="4"/>
    </i>
    <i>
      <x v="94"/>
    </i>
    <i r="1">
      <x v="15"/>
    </i>
    <i>
      <x v="65"/>
    </i>
    <i r="1">
      <x v="15"/>
    </i>
    <i>
      <x v="53"/>
    </i>
    <i r="1">
      <x v="17"/>
    </i>
    <i>
      <x v="67"/>
    </i>
    <i r="1">
      <x v="15"/>
    </i>
    <i>
      <x v="81"/>
    </i>
    <i r="1">
      <x v="17"/>
    </i>
    <i>
      <x v="118"/>
    </i>
    <i r="1">
      <x v="31"/>
    </i>
    <i>
      <x v="119"/>
    </i>
    <i r="1">
      <x v="31"/>
    </i>
    <i>
      <x v="120"/>
    </i>
    <i r="1">
      <x v="31"/>
    </i>
    <i>
      <x v="116"/>
    </i>
    <i r="1">
      <x v="31"/>
    </i>
    <i>
      <x v="117"/>
    </i>
    <i r="1">
      <x v="31"/>
    </i>
    <i t="grand">
      <x/>
    </i>
  </rowItems>
  <colItems count="1">
    <i/>
  </colItems>
  <dataFields count="1">
    <dataField name="Minimum z Cena 2017" fld="6" subtotal="min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7BE9B-BADA-4A9C-98E3-40064E805391}" name="Tabela przestawna3" cacheId="2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11" firstHeaderRow="0" firstDataRow="1" firstDataCol="1"/>
  <pivotFields count="3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Nr_rejestracyjny" fld="1" subtotal="count" baseField="0" baseItem="0"/>
    <dataField name="Średnia Przebieg" fld="2" subtotal="average" baseField="0" baseItem="6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Średnia Przebieg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eszyt1!transport">
        <x15:activeTabTopLevelEntity name="[transpor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1ED89-9A7E-4B0D-9171-17DA6F25DE5E}" name="Tabela przestawna9" cacheId="3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L17:N34" firstHeaderRow="1" firstDataRow="1" firstDataCol="0"/>
  <pivotFields count="7">
    <pivotField showAll="0"/>
    <pivotField showAll="0"/>
    <pivotField showAll="0"/>
    <pivotField showAll="0"/>
    <pivotField showAll="0"/>
    <pivotField numFmtId="1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D4A1B11-C1A4-4A53-BE08-4FF772ED9F3A}" autoFormatId="16" applyNumberFormats="0" applyBorderFormats="0" applyFontFormats="0" applyPatternFormats="0" applyAlignmentFormats="0" applyWidthHeightFormats="0">
  <queryTableRefresh nextId="14" unboundColumnsRight="5">
    <queryTableFields count="11">
      <queryTableField id="1" name="Marka_i_model" tableColumnId="1"/>
      <queryTableField id="2" name="Rok_produkcji" tableColumnId="2"/>
      <queryTableField id="3" name="Cena_zakupu" tableColumnId="3"/>
      <queryTableField id="4" name="Nr_rejestracyjny" tableColumnId="4"/>
      <queryTableField id="5" name="Przebieg" tableColumnId="5"/>
      <queryTableField id="6" name="Data_ostatniego_remontu" tableColumnId="6"/>
      <queryTableField id="7" dataBound="0" tableColumnId="7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14F9B-3886-46A1-9D7D-E8B61692CA63}" name="transport" displayName="transport" ref="A1:K135" tableType="queryTable" totalsRowShown="0">
  <autoFilter ref="A1:K135" xr:uid="{A8C14F9B-3886-46A1-9D7D-E8B61692CA63}"/>
  <sortState xmlns:xlrd2="http://schemas.microsoft.com/office/spreadsheetml/2017/richdata2" ref="A2:G135">
    <sortCondition ref="D1:D135"/>
  </sortState>
  <tableColumns count="11">
    <tableColumn id="1" xr3:uid="{5579527D-40C9-427E-B6B5-480795CDC2B5}" uniqueName="1" name="Marka_i_model" queryTableFieldId="1" dataDxfId="3"/>
    <tableColumn id="2" xr3:uid="{D7FAB97A-6564-43F1-A1D4-953C40B1AFF8}" uniqueName="2" name="Rok_produkcji" queryTableFieldId="2"/>
    <tableColumn id="3" xr3:uid="{159063CF-222A-4E7A-896C-5BF6DCF0EBBF}" uniqueName="3" name="Cena_zakupu" queryTableFieldId="3"/>
    <tableColumn id="4" xr3:uid="{3070B8B2-EDA5-4597-A936-3A0090103A52}" uniqueName="4" name="Nr_rejestracyjny" queryTableFieldId="4" dataDxfId="2"/>
    <tableColumn id="5" xr3:uid="{3FA20C54-E397-412B-9605-522BAF9DEE3D}" uniqueName="5" name="Przebieg" queryTableFieldId="5"/>
    <tableColumn id="6" xr3:uid="{5D8E94CE-4184-4FEB-A90B-89B7CF5F60AD}" uniqueName="6" name="Data_ostatniego_remontu" queryTableFieldId="6" dataDxfId="1"/>
    <tableColumn id="7" xr3:uid="{66E8DF8F-8F15-4A9D-9735-4BA9D7008F93}" uniqueName="7" name="Cena 2017" queryTableFieldId="7">
      <calculatedColumnFormula>transport[[#This Row],[Cena_zakupu]]-transport[[#This Row],[Cena_zakupu]]*0.05*(2017-transport[[#This Row],[Rok_produkcji]])-ROUNDDOWN(transport[[#This Row],[Przebieg]]/100000,0) *0.02*transport[[#This Row],[Cena_zakupu]]</calculatedColumnFormula>
    </tableColumn>
    <tableColumn id="10" xr3:uid="{CE94C321-AB55-4842-9426-AEF7236A533B}" uniqueName="10" name="Marka" queryTableFieldId="10">
      <calculatedColumnFormula>MID(transport[[#This Row],[Marka_i_model]],1, SEARCH(" ",transport[[#This Row],[Marka_i_model]]))</calculatedColumnFormula>
    </tableColumn>
    <tableColumn id="11" xr3:uid="{7D4AB796-46BD-4741-A329-D19523A0079F}" uniqueName="11" name="Od remontu" queryTableFieldId="11" dataDxfId="0">
      <calculatedColumnFormula>$K$2-transport[[#This Row],[Data_ostatniego_remontu]]</calculatedColumnFormula>
    </tableColumn>
    <tableColumn id="12" xr3:uid="{1D84030A-5EEB-409C-BC0C-AD35535D2C64}" uniqueName="12" name="Kolumna1" queryTableFieldId="12">
      <calculatedColumnFormula>MIN(transport[Od remontu])</calculatedColumnFormula>
    </tableColumn>
    <tableColumn id="13" xr3:uid="{BC798D32-0685-4965-9594-6016FC31B902}" uniqueName="13" name="Kolumna2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8FFF-F112-40D6-91EE-C39B5F1EC2B7}">
  <dimension ref="A3:B272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20.5703125" bestFit="1" customWidth="1"/>
  </cols>
  <sheetData>
    <row r="3" spans="1:2" x14ac:dyDescent="0.25">
      <c r="A3" s="12" t="s">
        <v>179</v>
      </c>
      <c r="B3" t="s">
        <v>181</v>
      </c>
    </row>
    <row r="4" spans="1:2" x14ac:dyDescent="0.25">
      <c r="A4" s="13" t="s">
        <v>64</v>
      </c>
      <c r="B4" s="1">
        <v>17390</v>
      </c>
    </row>
    <row r="5" spans="1:2" x14ac:dyDescent="0.25">
      <c r="A5" s="14" t="s">
        <v>50</v>
      </c>
      <c r="B5" s="1">
        <v>17390</v>
      </c>
    </row>
    <row r="6" spans="1:2" x14ac:dyDescent="0.25">
      <c r="A6" s="13" t="s">
        <v>7</v>
      </c>
      <c r="B6" s="1">
        <v>18039</v>
      </c>
    </row>
    <row r="7" spans="1:2" x14ac:dyDescent="0.25">
      <c r="A7" s="14" t="s">
        <v>6</v>
      </c>
      <c r="B7" s="1">
        <v>18039</v>
      </c>
    </row>
    <row r="8" spans="1:2" x14ac:dyDescent="0.25">
      <c r="A8" s="13" t="s">
        <v>8</v>
      </c>
      <c r="B8" s="1">
        <v>21475</v>
      </c>
    </row>
    <row r="9" spans="1:2" x14ac:dyDescent="0.25">
      <c r="A9" s="14" t="s">
        <v>6</v>
      </c>
      <c r="B9" s="1">
        <v>21475</v>
      </c>
    </row>
    <row r="10" spans="1:2" x14ac:dyDescent="0.25">
      <c r="A10" s="13" t="s">
        <v>90</v>
      </c>
      <c r="B10" s="1">
        <v>22800</v>
      </c>
    </row>
    <row r="11" spans="1:2" x14ac:dyDescent="0.25">
      <c r="A11" s="14" t="s">
        <v>50</v>
      </c>
      <c r="B11" s="1">
        <v>22800</v>
      </c>
    </row>
    <row r="12" spans="1:2" x14ac:dyDescent="0.25">
      <c r="A12" s="13" t="s">
        <v>9</v>
      </c>
      <c r="B12" s="1">
        <v>23193</v>
      </c>
    </row>
    <row r="13" spans="1:2" x14ac:dyDescent="0.25">
      <c r="A13" s="14" t="s">
        <v>6</v>
      </c>
      <c r="B13" s="1">
        <v>23193</v>
      </c>
    </row>
    <row r="14" spans="1:2" x14ac:dyDescent="0.25">
      <c r="A14" s="13" t="s">
        <v>10</v>
      </c>
      <c r="B14" s="1">
        <v>23193</v>
      </c>
    </row>
    <row r="15" spans="1:2" x14ac:dyDescent="0.25">
      <c r="A15" s="14" t="s">
        <v>6</v>
      </c>
      <c r="B15" s="1">
        <v>23193</v>
      </c>
    </row>
    <row r="16" spans="1:2" x14ac:dyDescent="0.25">
      <c r="A16" s="13" t="s">
        <v>65</v>
      </c>
      <c r="B16" s="1">
        <v>24089.7</v>
      </c>
    </row>
    <row r="17" spans="1:2" x14ac:dyDescent="0.25">
      <c r="A17" s="14" t="s">
        <v>50</v>
      </c>
      <c r="B17" s="1">
        <v>24089.7</v>
      </c>
    </row>
    <row r="18" spans="1:2" x14ac:dyDescent="0.25">
      <c r="A18" s="13" t="s">
        <v>11</v>
      </c>
      <c r="B18" s="1">
        <v>24911</v>
      </c>
    </row>
    <row r="19" spans="1:2" x14ac:dyDescent="0.25">
      <c r="A19" s="14" t="s">
        <v>6</v>
      </c>
      <c r="B19" s="1">
        <v>24911</v>
      </c>
    </row>
    <row r="20" spans="1:2" x14ac:dyDescent="0.25">
      <c r="A20" s="13" t="s">
        <v>17</v>
      </c>
      <c r="B20" s="1">
        <v>26187.829999999998</v>
      </c>
    </row>
    <row r="21" spans="1:2" x14ac:dyDescent="0.25">
      <c r="A21" s="14" t="s">
        <v>16</v>
      </c>
      <c r="B21" s="1">
        <v>26187.829999999998</v>
      </c>
    </row>
    <row r="22" spans="1:2" x14ac:dyDescent="0.25">
      <c r="A22" s="13" t="s">
        <v>111</v>
      </c>
      <c r="B22" s="1">
        <v>27482.7</v>
      </c>
    </row>
    <row r="23" spans="1:2" x14ac:dyDescent="0.25">
      <c r="A23" s="14" t="s">
        <v>50</v>
      </c>
      <c r="B23" s="1">
        <v>27482.7</v>
      </c>
    </row>
    <row r="24" spans="1:2" x14ac:dyDescent="0.25">
      <c r="A24" s="13" t="s">
        <v>24</v>
      </c>
      <c r="B24" s="1">
        <v>28078.379999999997</v>
      </c>
    </row>
    <row r="25" spans="1:2" x14ac:dyDescent="0.25">
      <c r="A25" s="14" t="s">
        <v>16</v>
      </c>
      <c r="B25" s="1">
        <v>28078.379999999997</v>
      </c>
    </row>
    <row r="26" spans="1:2" x14ac:dyDescent="0.25">
      <c r="A26" s="13" t="s">
        <v>19</v>
      </c>
      <c r="B26" s="1">
        <v>28420</v>
      </c>
    </row>
    <row r="27" spans="1:2" x14ac:dyDescent="0.25">
      <c r="A27" s="14" t="s">
        <v>18</v>
      </c>
      <c r="B27" s="1">
        <v>28420</v>
      </c>
    </row>
    <row r="28" spans="1:2" x14ac:dyDescent="0.25">
      <c r="A28" s="13" t="s">
        <v>26</v>
      </c>
      <c r="B28" s="1">
        <v>28560</v>
      </c>
    </row>
    <row r="29" spans="1:2" x14ac:dyDescent="0.25">
      <c r="A29" s="14" t="s">
        <v>25</v>
      </c>
      <c r="B29" s="1">
        <v>28560</v>
      </c>
    </row>
    <row r="30" spans="1:2" x14ac:dyDescent="0.25">
      <c r="A30" s="13" t="s">
        <v>27</v>
      </c>
      <c r="B30" s="1">
        <v>28658.379999999997</v>
      </c>
    </row>
    <row r="31" spans="1:2" x14ac:dyDescent="0.25">
      <c r="A31" s="14" t="s">
        <v>16</v>
      </c>
      <c r="B31" s="1">
        <v>28658.379999999997</v>
      </c>
    </row>
    <row r="32" spans="1:2" x14ac:dyDescent="0.25">
      <c r="A32" s="13" t="s">
        <v>29</v>
      </c>
      <c r="B32" s="1">
        <v>29876</v>
      </c>
    </row>
    <row r="33" spans="1:2" x14ac:dyDescent="0.25">
      <c r="A33" s="14" t="s">
        <v>28</v>
      </c>
      <c r="B33" s="1">
        <v>29876</v>
      </c>
    </row>
    <row r="34" spans="1:2" x14ac:dyDescent="0.25">
      <c r="A34" s="13" t="s">
        <v>30</v>
      </c>
      <c r="B34" s="1">
        <v>29900</v>
      </c>
    </row>
    <row r="35" spans="1:2" x14ac:dyDescent="0.25">
      <c r="A35" s="14" t="s">
        <v>16</v>
      </c>
      <c r="B35" s="1">
        <v>29900</v>
      </c>
    </row>
    <row r="36" spans="1:2" x14ac:dyDescent="0.25">
      <c r="A36" s="13" t="s">
        <v>31</v>
      </c>
      <c r="B36" s="1">
        <v>30316</v>
      </c>
    </row>
    <row r="37" spans="1:2" x14ac:dyDescent="0.25">
      <c r="A37" s="14" t="s">
        <v>28</v>
      </c>
      <c r="B37" s="1">
        <v>30316</v>
      </c>
    </row>
    <row r="38" spans="1:2" x14ac:dyDescent="0.25">
      <c r="A38" s="13" t="s">
        <v>32</v>
      </c>
      <c r="B38" s="1">
        <v>31860</v>
      </c>
    </row>
    <row r="39" spans="1:2" x14ac:dyDescent="0.25">
      <c r="A39" s="14" t="s">
        <v>18</v>
      </c>
      <c r="B39" s="1">
        <v>31860</v>
      </c>
    </row>
    <row r="40" spans="1:2" x14ac:dyDescent="0.25">
      <c r="A40" s="13" t="s">
        <v>66</v>
      </c>
      <c r="B40" s="1">
        <v>33660</v>
      </c>
    </row>
    <row r="41" spans="1:2" x14ac:dyDescent="0.25">
      <c r="A41" s="14" t="s">
        <v>16</v>
      </c>
      <c r="B41" s="1">
        <v>33660</v>
      </c>
    </row>
    <row r="42" spans="1:2" x14ac:dyDescent="0.25">
      <c r="A42" s="13" t="s">
        <v>34</v>
      </c>
      <c r="B42" s="1">
        <v>33880</v>
      </c>
    </row>
    <row r="43" spans="1:2" x14ac:dyDescent="0.25">
      <c r="A43" s="14" t="s">
        <v>33</v>
      </c>
      <c r="B43" s="1">
        <v>33880</v>
      </c>
    </row>
    <row r="44" spans="1:2" x14ac:dyDescent="0.25">
      <c r="A44" s="13" t="s">
        <v>112</v>
      </c>
      <c r="B44" s="1">
        <v>34648</v>
      </c>
    </row>
    <row r="45" spans="1:2" x14ac:dyDescent="0.25">
      <c r="A45" s="14" t="s">
        <v>50</v>
      </c>
      <c r="B45" s="1">
        <v>34648</v>
      </c>
    </row>
    <row r="46" spans="1:2" x14ac:dyDescent="0.25">
      <c r="A46" s="13" t="s">
        <v>36</v>
      </c>
      <c r="B46" s="1">
        <v>35700</v>
      </c>
    </row>
    <row r="47" spans="1:2" x14ac:dyDescent="0.25">
      <c r="A47" s="14" t="s">
        <v>35</v>
      </c>
      <c r="B47" s="1">
        <v>35700</v>
      </c>
    </row>
    <row r="48" spans="1:2" x14ac:dyDescent="0.25">
      <c r="A48" s="13" t="s">
        <v>143</v>
      </c>
      <c r="B48" s="1">
        <v>36328</v>
      </c>
    </row>
    <row r="49" spans="1:2" x14ac:dyDescent="0.25">
      <c r="A49" s="14" t="s">
        <v>50</v>
      </c>
      <c r="B49" s="1">
        <v>36328</v>
      </c>
    </row>
    <row r="50" spans="1:2" x14ac:dyDescent="0.25">
      <c r="A50" s="13" t="s">
        <v>92</v>
      </c>
      <c r="B50" s="1">
        <v>37422</v>
      </c>
    </row>
    <row r="51" spans="1:2" x14ac:dyDescent="0.25">
      <c r="A51" s="14" t="s">
        <v>91</v>
      </c>
      <c r="B51" s="1">
        <v>37422</v>
      </c>
    </row>
    <row r="52" spans="1:2" x14ac:dyDescent="0.25">
      <c r="A52" s="13" t="s">
        <v>93</v>
      </c>
      <c r="B52" s="1">
        <v>38082</v>
      </c>
    </row>
    <row r="53" spans="1:2" x14ac:dyDescent="0.25">
      <c r="A53" s="14" t="s">
        <v>91</v>
      </c>
      <c r="B53" s="1">
        <v>38082</v>
      </c>
    </row>
    <row r="54" spans="1:2" x14ac:dyDescent="0.25">
      <c r="A54" s="13" t="s">
        <v>68</v>
      </c>
      <c r="B54" s="1">
        <v>39000</v>
      </c>
    </row>
    <row r="55" spans="1:2" x14ac:dyDescent="0.25">
      <c r="A55" s="14" t="s">
        <v>67</v>
      </c>
      <c r="B55" s="1">
        <v>39000</v>
      </c>
    </row>
    <row r="56" spans="1:2" x14ac:dyDescent="0.25">
      <c r="A56" s="13" t="s">
        <v>69</v>
      </c>
      <c r="B56" s="1">
        <v>39480</v>
      </c>
    </row>
    <row r="57" spans="1:2" x14ac:dyDescent="0.25">
      <c r="A57" s="14" t="s">
        <v>35</v>
      </c>
      <c r="B57" s="1">
        <v>39480</v>
      </c>
    </row>
    <row r="58" spans="1:2" x14ac:dyDescent="0.25">
      <c r="A58" s="13" t="s">
        <v>94</v>
      </c>
      <c r="B58" s="1">
        <v>40120</v>
      </c>
    </row>
    <row r="59" spans="1:2" x14ac:dyDescent="0.25">
      <c r="A59" s="14" t="s">
        <v>67</v>
      </c>
      <c r="B59" s="1">
        <v>40120</v>
      </c>
    </row>
    <row r="60" spans="1:2" x14ac:dyDescent="0.25">
      <c r="A60" s="13" t="s">
        <v>113</v>
      </c>
      <c r="B60" s="1">
        <v>40710</v>
      </c>
    </row>
    <row r="61" spans="1:2" x14ac:dyDescent="0.25">
      <c r="A61" s="14" t="s">
        <v>18</v>
      </c>
      <c r="B61" s="1">
        <v>40710</v>
      </c>
    </row>
    <row r="62" spans="1:2" x14ac:dyDescent="0.25">
      <c r="A62" s="13" t="s">
        <v>70</v>
      </c>
      <c r="B62" s="1">
        <v>42210</v>
      </c>
    </row>
    <row r="63" spans="1:2" x14ac:dyDescent="0.25">
      <c r="A63" s="14" t="s">
        <v>25</v>
      </c>
      <c r="B63" s="1">
        <v>42210</v>
      </c>
    </row>
    <row r="64" spans="1:2" x14ac:dyDescent="0.25">
      <c r="A64" s="13" t="s">
        <v>39</v>
      </c>
      <c r="B64" s="1">
        <v>42660</v>
      </c>
    </row>
    <row r="65" spans="1:2" x14ac:dyDescent="0.25">
      <c r="A65" s="14" t="s">
        <v>37</v>
      </c>
      <c r="B65" s="1">
        <v>42660</v>
      </c>
    </row>
    <row r="66" spans="1:2" x14ac:dyDescent="0.25">
      <c r="A66" s="13" t="s">
        <v>38</v>
      </c>
      <c r="B66" s="1">
        <v>42660</v>
      </c>
    </row>
    <row r="67" spans="1:2" x14ac:dyDescent="0.25">
      <c r="A67" s="14" t="s">
        <v>37</v>
      </c>
      <c r="B67" s="1">
        <v>42660</v>
      </c>
    </row>
    <row r="68" spans="1:2" x14ac:dyDescent="0.25">
      <c r="A68" s="13" t="s">
        <v>21</v>
      </c>
      <c r="B68" s="1">
        <v>42840</v>
      </c>
    </row>
    <row r="69" spans="1:2" x14ac:dyDescent="0.25">
      <c r="A69" s="14" t="s">
        <v>20</v>
      </c>
      <c r="B69" s="1">
        <v>42840</v>
      </c>
    </row>
    <row r="70" spans="1:2" x14ac:dyDescent="0.25">
      <c r="A70" s="13" t="s">
        <v>23</v>
      </c>
      <c r="B70" s="1">
        <v>43610</v>
      </c>
    </row>
    <row r="71" spans="1:2" x14ac:dyDescent="0.25">
      <c r="A71" s="14" t="s">
        <v>22</v>
      </c>
      <c r="B71" s="1">
        <v>43610</v>
      </c>
    </row>
    <row r="72" spans="1:2" x14ac:dyDescent="0.25">
      <c r="A72" s="13" t="s">
        <v>72</v>
      </c>
      <c r="B72" s="1">
        <v>44427</v>
      </c>
    </row>
    <row r="73" spans="1:2" x14ac:dyDescent="0.25">
      <c r="A73" s="14" t="s">
        <v>71</v>
      </c>
      <c r="B73" s="1">
        <v>44427</v>
      </c>
    </row>
    <row r="74" spans="1:2" x14ac:dyDescent="0.25">
      <c r="A74" s="13" t="s">
        <v>114</v>
      </c>
      <c r="B74" s="1">
        <v>44840</v>
      </c>
    </row>
    <row r="75" spans="1:2" x14ac:dyDescent="0.25">
      <c r="A75" s="14" t="s">
        <v>33</v>
      </c>
      <c r="B75" s="1">
        <v>44840</v>
      </c>
    </row>
    <row r="76" spans="1:2" x14ac:dyDescent="0.25">
      <c r="A76" s="13" t="s">
        <v>40</v>
      </c>
      <c r="B76" s="1">
        <v>46480</v>
      </c>
    </row>
    <row r="77" spans="1:2" x14ac:dyDescent="0.25">
      <c r="A77" s="14" t="s">
        <v>20</v>
      </c>
      <c r="B77" s="1">
        <v>46480</v>
      </c>
    </row>
    <row r="78" spans="1:2" x14ac:dyDescent="0.25">
      <c r="A78" s="13" t="s">
        <v>42</v>
      </c>
      <c r="B78" s="1">
        <v>46511.819999999992</v>
      </c>
    </row>
    <row r="79" spans="1:2" x14ac:dyDescent="0.25">
      <c r="A79" s="14" t="s">
        <v>41</v>
      </c>
      <c r="B79" s="1">
        <v>46511.819999999992</v>
      </c>
    </row>
    <row r="80" spans="1:2" x14ac:dyDescent="0.25">
      <c r="A80" s="13" t="s">
        <v>95</v>
      </c>
      <c r="B80" s="1">
        <v>47552</v>
      </c>
    </row>
    <row r="81" spans="1:2" x14ac:dyDescent="0.25">
      <c r="A81" s="14" t="s">
        <v>71</v>
      </c>
      <c r="B81" s="1">
        <v>47552</v>
      </c>
    </row>
    <row r="82" spans="1:2" x14ac:dyDescent="0.25">
      <c r="A82" s="13" t="s">
        <v>43</v>
      </c>
      <c r="B82" s="1">
        <v>48600</v>
      </c>
    </row>
    <row r="83" spans="1:2" x14ac:dyDescent="0.25">
      <c r="A83" s="14" t="s">
        <v>22</v>
      </c>
      <c r="B83" s="1">
        <v>48600</v>
      </c>
    </row>
    <row r="84" spans="1:2" x14ac:dyDescent="0.25">
      <c r="A84" s="13" t="s">
        <v>44</v>
      </c>
      <c r="B84" s="1">
        <v>49140</v>
      </c>
    </row>
    <row r="85" spans="1:2" x14ac:dyDescent="0.25">
      <c r="A85" s="14" t="s">
        <v>35</v>
      </c>
      <c r="B85" s="1">
        <v>49140</v>
      </c>
    </row>
    <row r="86" spans="1:2" x14ac:dyDescent="0.25">
      <c r="A86" s="13" t="s">
        <v>73</v>
      </c>
      <c r="B86" s="1">
        <v>51240</v>
      </c>
    </row>
    <row r="87" spans="1:2" x14ac:dyDescent="0.25">
      <c r="A87" s="14" t="s">
        <v>20</v>
      </c>
      <c r="B87" s="1">
        <v>51240</v>
      </c>
    </row>
    <row r="88" spans="1:2" x14ac:dyDescent="0.25">
      <c r="A88" s="13" t="s">
        <v>13</v>
      </c>
      <c r="B88" s="1">
        <v>53300</v>
      </c>
    </row>
    <row r="89" spans="1:2" x14ac:dyDescent="0.25">
      <c r="A89" s="14" t="s">
        <v>12</v>
      </c>
      <c r="B89" s="1">
        <v>53300</v>
      </c>
    </row>
    <row r="90" spans="1:2" x14ac:dyDescent="0.25">
      <c r="A90" s="13" t="s">
        <v>74</v>
      </c>
      <c r="B90" s="1">
        <v>54280</v>
      </c>
    </row>
    <row r="91" spans="1:2" x14ac:dyDescent="0.25">
      <c r="A91" s="14" t="s">
        <v>35</v>
      </c>
      <c r="B91" s="1">
        <v>54280</v>
      </c>
    </row>
    <row r="92" spans="1:2" x14ac:dyDescent="0.25">
      <c r="A92" s="13" t="s">
        <v>75</v>
      </c>
      <c r="B92" s="1">
        <v>54290</v>
      </c>
    </row>
    <row r="93" spans="1:2" x14ac:dyDescent="0.25">
      <c r="A93" s="14" t="s">
        <v>45</v>
      </c>
      <c r="B93" s="1">
        <v>54290</v>
      </c>
    </row>
    <row r="94" spans="1:2" x14ac:dyDescent="0.25">
      <c r="A94" s="13" t="s">
        <v>144</v>
      </c>
      <c r="B94" s="1">
        <v>59200</v>
      </c>
    </row>
    <row r="95" spans="1:2" x14ac:dyDescent="0.25">
      <c r="A95" s="14" t="s">
        <v>37</v>
      </c>
      <c r="B95" s="1">
        <v>59200</v>
      </c>
    </row>
    <row r="96" spans="1:2" x14ac:dyDescent="0.25">
      <c r="A96" s="13" t="s">
        <v>115</v>
      </c>
      <c r="B96" s="1">
        <v>60121.770000000004</v>
      </c>
    </row>
    <row r="97" spans="1:2" x14ac:dyDescent="0.25">
      <c r="A97" s="14" t="s">
        <v>41</v>
      </c>
      <c r="B97" s="1">
        <v>60121.770000000004</v>
      </c>
    </row>
    <row r="98" spans="1:2" x14ac:dyDescent="0.25">
      <c r="A98" s="13" t="s">
        <v>145</v>
      </c>
      <c r="B98" s="1">
        <v>60800</v>
      </c>
    </row>
    <row r="99" spans="1:2" x14ac:dyDescent="0.25">
      <c r="A99" s="14" t="s">
        <v>37</v>
      </c>
      <c r="B99" s="1">
        <v>60800</v>
      </c>
    </row>
    <row r="100" spans="1:2" x14ac:dyDescent="0.25">
      <c r="A100" s="13" t="s">
        <v>77</v>
      </c>
      <c r="B100" s="1">
        <v>61100</v>
      </c>
    </row>
    <row r="101" spans="1:2" x14ac:dyDescent="0.25">
      <c r="A101" s="14" t="s">
        <v>76</v>
      </c>
      <c r="B101" s="1">
        <v>61100</v>
      </c>
    </row>
    <row r="102" spans="1:2" x14ac:dyDescent="0.25">
      <c r="A102" s="13" t="s">
        <v>46</v>
      </c>
      <c r="B102" s="1">
        <v>64064</v>
      </c>
    </row>
    <row r="103" spans="1:2" x14ac:dyDescent="0.25">
      <c r="A103" s="14" t="s">
        <v>45</v>
      </c>
      <c r="B103" s="1">
        <v>64064</v>
      </c>
    </row>
    <row r="104" spans="1:2" x14ac:dyDescent="0.25">
      <c r="A104" s="13" t="s">
        <v>15</v>
      </c>
      <c r="B104" s="1">
        <v>67320</v>
      </c>
    </row>
    <row r="105" spans="1:2" x14ac:dyDescent="0.25">
      <c r="A105" s="14" t="s">
        <v>14</v>
      </c>
      <c r="B105" s="1">
        <v>67320</v>
      </c>
    </row>
    <row r="106" spans="1:2" x14ac:dyDescent="0.25">
      <c r="A106" s="13" t="s">
        <v>78</v>
      </c>
      <c r="B106" s="1">
        <v>69174</v>
      </c>
    </row>
    <row r="107" spans="1:2" x14ac:dyDescent="0.25">
      <c r="A107" s="14" t="s">
        <v>45</v>
      </c>
      <c r="B107" s="1">
        <v>69174</v>
      </c>
    </row>
    <row r="108" spans="1:2" x14ac:dyDescent="0.25">
      <c r="A108" s="13" t="s">
        <v>48</v>
      </c>
      <c r="B108" s="1">
        <v>69680</v>
      </c>
    </row>
    <row r="109" spans="1:2" x14ac:dyDescent="0.25">
      <c r="A109" s="14" t="s">
        <v>47</v>
      </c>
      <c r="B109" s="1">
        <v>69680</v>
      </c>
    </row>
    <row r="110" spans="1:2" x14ac:dyDescent="0.25">
      <c r="A110" s="13" t="s">
        <v>49</v>
      </c>
      <c r="B110" s="1">
        <v>70200</v>
      </c>
    </row>
    <row r="111" spans="1:2" x14ac:dyDescent="0.25">
      <c r="A111" s="14" t="s">
        <v>47</v>
      </c>
      <c r="B111" s="1">
        <v>70200</v>
      </c>
    </row>
    <row r="112" spans="1:2" x14ac:dyDescent="0.25">
      <c r="A112" s="13" t="s">
        <v>51</v>
      </c>
      <c r="B112" s="1">
        <v>71161.2</v>
      </c>
    </row>
    <row r="113" spans="1:2" x14ac:dyDescent="0.25">
      <c r="A113" s="14" t="s">
        <v>50</v>
      </c>
      <c r="B113" s="1">
        <v>71161.2</v>
      </c>
    </row>
    <row r="114" spans="1:2" x14ac:dyDescent="0.25">
      <c r="A114" s="13" t="s">
        <v>146</v>
      </c>
      <c r="B114" s="1">
        <v>72540</v>
      </c>
    </row>
    <row r="115" spans="1:2" x14ac:dyDescent="0.25">
      <c r="A115" s="14" t="s">
        <v>76</v>
      </c>
      <c r="B115" s="1">
        <v>72540</v>
      </c>
    </row>
    <row r="116" spans="1:2" x14ac:dyDescent="0.25">
      <c r="A116" s="13" t="s">
        <v>116</v>
      </c>
      <c r="B116" s="1">
        <v>78100</v>
      </c>
    </row>
    <row r="117" spans="1:2" x14ac:dyDescent="0.25">
      <c r="A117" s="14" t="s">
        <v>22</v>
      </c>
      <c r="B117" s="1">
        <v>78100</v>
      </c>
    </row>
    <row r="118" spans="1:2" x14ac:dyDescent="0.25">
      <c r="A118" s="13" t="s">
        <v>161</v>
      </c>
      <c r="B118" s="1">
        <v>79380</v>
      </c>
    </row>
    <row r="119" spans="1:2" x14ac:dyDescent="0.25">
      <c r="A119" s="14" t="s">
        <v>160</v>
      </c>
      <c r="B119" s="1">
        <v>79380</v>
      </c>
    </row>
    <row r="120" spans="1:2" x14ac:dyDescent="0.25">
      <c r="A120" s="13" t="s">
        <v>162</v>
      </c>
      <c r="B120" s="1">
        <v>80190</v>
      </c>
    </row>
    <row r="121" spans="1:2" x14ac:dyDescent="0.25">
      <c r="A121" s="14" t="s">
        <v>160</v>
      </c>
      <c r="B121" s="1">
        <v>80190</v>
      </c>
    </row>
    <row r="122" spans="1:2" x14ac:dyDescent="0.25">
      <c r="A122" s="13" t="s">
        <v>80</v>
      </c>
      <c r="B122" s="1">
        <v>82350</v>
      </c>
    </row>
    <row r="123" spans="1:2" x14ac:dyDescent="0.25">
      <c r="A123" s="14" t="s">
        <v>79</v>
      </c>
      <c r="B123" s="1">
        <v>82350</v>
      </c>
    </row>
    <row r="124" spans="1:2" x14ac:dyDescent="0.25">
      <c r="A124" s="13" t="s">
        <v>52</v>
      </c>
      <c r="B124" s="1">
        <v>82680</v>
      </c>
    </row>
    <row r="125" spans="1:2" x14ac:dyDescent="0.25">
      <c r="A125" s="14" t="s">
        <v>45</v>
      </c>
      <c r="B125" s="1">
        <v>82680</v>
      </c>
    </row>
    <row r="126" spans="1:2" x14ac:dyDescent="0.25">
      <c r="A126" s="13" t="s">
        <v>53</v>
      </c>
      <c r="B126" s="1">
        <v>87912</v>
      </c>
    </row>
    <row r="127" spans="1:2" x14ac:dyDescent="0.25">
      <c r="A127" s="14" t="s">
        <v>33</v>
      </c>
      <c r="B127" s="1">
        <v>87912</v>
      </c>
    </row>
    <row r="128" spans="1:2" x14ac:dyDescent="0.25">
      <c r="A128" s="13" t="s">
        <v>117</v>
      </c>
      <c r="B128" s="1">
        <v>90238.2</v>
      </c>
    </row>
    <row r="129" spans="1:2" x14ac:dyDescent="0.25">
      <c r="A129" s="14" t="s">
        <v>50</v>
      </c>
      <c r="B129" s="1">
        <v>90238.2</v>
      </c>
    </row>
    <row r="130" spans="1:2" x14ac:dyDescent="0.25">
      <c r="A130" s="13" t="s">
        <v>118</v>
      </c>
      <c r="B130" s="1">
        <v>96206.42</v>
      </c>
    </row>
    <row r="131" spans="1:2" x14ac:dyDescent="0.25">
      <c r="A131" s="14" t="s">
        <v>45</v>
      </c>
      <c r="B131" s="1">
        <v>96206.42</v>
      </c>
    </row>
    <row r="132" spans="1:2" x14ac:dyDescent="0.25">
      <c r="A132" s="13" t="s">
        <v>82</v>
      </c>
      <c r="B132" s="1">
        <v>97600</v>
      </c>
    </row>
    <row r="133" spans="1:2" x14ac:dyDescent="0.25">
      <c r="A133" s="14" t="s">
        <v>81</v>
      </c>
      <c r="B133" s="1">
        <v>97600</v>
      </c>
    </row>
    <row r="134" spans="1:2" x14ac:dyDescent="0.25">
      <c r="A134" s="13" t="s">
        <v>55</v>
      </c>
      <c r="B134" s="1">
        <v>97904</v>
      </c>
    </row>
    <row r="135" spans="1:2" x14ac:dyDescent="0.25">
      <c r="A135" s="14" t="s">
        <v>54</v>
      </c>
      <c r="B135" s="1">
        <v>97904</v>
      </c>
    </row>
    <row r="136" spans="1:2" x14ac:dyDescent="0.25">
      <c r="A136" s="13" t="s">
        <v>120</v>
      </c>
      <c r="B136" s="1">
        <v>100050</v>
      </c>
    </row>
    <row r="137" spans="1:2" x14ac:dyDescent="0.25">
      <c r="A137" s="14" t="s">
        <v>119</v>
      </c>
      <c r="B137" s="1">
        <v>100050</v>
      </c>
    </row>
    <row r="138" spans="1:2" x14ac:dyDescent="0.25">
      <c r="A138" s="13" t="s">
        <v>121</v>
      </c>
      <c r="B138" s="1">
        <v>100050</v>
      </c>
    </row>
    <row r="139" spans="1:2" x14ac:dyDescent="0.25">
      <c r="A139" s="14" t="s">
        <v>119</v>
      </c>
      <c r="B139" s="1">
        <v>100050</v>
      </c>
    </row>
    <row r="140" spans="1:2" x14ac:dyDescent="0.25">
      <c r="A140" s="13" t="s">
        <v>147</v>
      </c>
      <c r="B140" s="1">
        <v>103360</v>
      </c>
    </row>
    <row r="141" spans="1:2" x14ac:dyDescent="0.25">
      <c r="A141" s="14" t="s">
        <v>79</v>
      </c>
      <c r="B141" s="1">
        <v>103360</v>
      </c>
    </row>
    <row r="142" spans="1:2" x14ac:dyDescent="0.25">
      <c r="A142" s="13" t="s">
        <v>57</v>
      </c>
      <c r="B142" s="1">
        <v>109407.2</v>
      </c>
    </row>
    <row r="143" spans="1:2" x14ac:dyDescent="0.25">
      <c r="A143" s="14" t="s">
        <v>56</v>
      </c>
      <c r="B143" s="1">
        <v>109407.2</v>
      </c>
    </row>
    <row r="144" spans="1:2" x14ac:dyDescent="0.25">
      <c r="A144" s="13" t="s">
        <v>163</v>
      </c>
      <c r="B144" s="1">
        <v>110566.62</v>
      </c>
    </row>
    <row r="145" spans="1:2" x14ac:dyDescent="0.25">
      <c r="A145" s="14" t="s">
        <v>45</v>
      </c>
      <c r="B145" s="1">
        <v>110566.62</v>
      </c>
    </row>
    <row r="146" spans="1:2" x14ac:dyDescent="0.25">
      <c r="A146" s="13" t="s">
        <v>122</v>
      </c>
      <c r="B146" s="1">
        <v>113022</v>
      </c>
    </row>
    <row r="147" spans="1:2" x14ac:dyDescent="0.25">
      <c r="A147" s="14" t="s">
        <v>33</v>
      </c>
      <c r="B147" s="1">
        <v>113022</v>
      </c>
    </row>
    <row r="148" spans="1:2" x14ac:dyDescent="0.25">
      <c r="A148" s="13" t="s">
        <v>59</v>
      </c>
      <c r="B148" s="1">
        <v>113297.2</v>
      </c>
    </row>
    <row r="149" spans="1:2" x14ac:dyDescent="0.25">
      <c r="A149" s="14" t="s">
        <v>58</v>
      </c>
      <c r="B149" s="1">
        <v>113297.2</v>
      </c>
    </row>
    <row r="150" spans="1:2" x14ac:dyDescent="0.25">
      <c r="A150" s="13" t="s">
        <v>148</v>
      </c>
      <c r="B150" s="1">
        <v>113760</v>
      </c>
    </row>
    <row r="151" spans="1:2" x14ac:dyDescent="0.25">
      <c r="A151" s="14" t="s">
        <v>45</v>
      </c>
      <c r="B151" s="1">
        <v>113760</v>
      </c>
    </row>
    <row r="152" spans="1:2" x14ac:dyDescent="0.25">
      <c r="A152" s="13" t="s">
        <v>97</v>
      </c>
      <c r="B152" s="1">
        <v>117600</v>
      </c>
    </row>
    <row r="153" spans="1:2" x14ac:dyDescent="0.25">
      <c r="A153" s="14" t="s">
        <v>62</v>
      </c>
      <c r="B153" s="1">
        <v>117600</v>
      </c>
    </row>
    <row r="154" spans="1:2" x14ac:dyDescent="0.25">
      <c r="A154" s="13" t="s">
        <v>96</v>
      </c>
      <c r="B154" s="1">
        <v>117600</v>
      </c>
    </row>
    <row r="155" spans="1:2" x14ac:dyDescent="0.25">
      <c r="A155" s="14" t="s">
        <v>62</v>
      </c>
      <c r="B155" s="1">
        <v>117600</v>
      </c>
    </row>
    <row r="156" spans="1:2" x14ac:dyDescent="0.25">
      <c r="A156" s="13" t="s">
        <v>125</v>
      </c>
      <c r="B156" s="1">
        <v>118950</v>
      </c>
    </row>
    <row r="157" spans="1:2" x14ac:dyDescent="0.25">
      <c r="A157" s="14" t="s">
        <v>123</v>
      </c>
      <c r="B157" s="1">
        <v>118950</v>
      </c>
    </row>
    <row r="158" spans="1:2" x14ac:dyDescent="0.25">
      <c r="A158" s="13" t="s">
        <v>124</v>
      </c>
      <c r="B158" s="1">
        <v>118950</v>
      </c>
    </row>
    <row r="159" spans="1:2" x14ac:dyDescent="0.25">
      <c r="A159" s="14" t="s">
        <v>123</v>
      </c>
      <c r="B159" s="1">
        <v>118950</v>
      </c>
    </row>
    <row r="160" spans="1:2" x14ac:dyDescent="0.25">
      <c r="A160" s="13" t="s">
        <v>98</v>
      </c>
      <c r="B160" s="1">
        <v>121800</v>
      </c>
    </row>
    <row r="161" spans="1:2" x14ac:dyDescent="0.25">
      <c r="A161" s="14" t="s">
        <v>62</v>
      </c>
      <c r="B161" s="1">
        <v>121800</v>
      </c>
    </row>
    <row r="162" spans="1:2" x14ac:dyDescent="0.25">
      <c r="A162" s="13" t="s">
        <v>99</v>
      </c>
      <c r="B162" s="1">
        <v>121800</v>
      </c>
    </row>
    <row r="163" spans="1:2" x14ac:dyDescent="0.25">
      <c r="A163" s="14" t="s">
        <v>62</v>
      </c>
      <c r="B163" s="1">
        <v>121800</v>
      </c>
    </row>
    <row r="164" spans="1:2" x14ac:dyDescent="0.25">
      <c r="A164" s="13" t="s">
        <v>126</v>
      </c>
      <c r="B164" s="1">
        <v>122610</v>
      </c>
    </row>
    <row r="165" spans="1:2" x14ac:dyDescent="0.25">
      <c r="A165" s="14" t="s">
        <v>123</v>
      </c>
      <c r="B165" s="1">
        <v>122610</v>
      </c>
    </row>
    <row r="166" spans="1:2" x14ac:dyDescent="0.25">
      <c r="A166" s="13" t="s">
        <v>127</v>
      </c>
      <c r="B166" s="1">
        <v>122610</v>
      </c>
    </row>
    <row r="167" spans="1:2" x14ac:dyDescent="0.25">
      <c r="A167" s="14" t="s">
        <v>123</v>
      </c>
      <c r="B167" s="1">
        <v>122610</v>
      </c>
    </row>
    <row r="168" spans="1:2" x14ac:dyDescent="0.25">
      <c r="A168" s="13" t="s">
        <v>128</v>
      </c>
      <c r="B168" s="1">
        <v>122610</v>
      </c>
    </row>
    <row r="169" spans="1:2" x14ac:dyDescent="0.25">
      <c r="A169" s="14" t="s">
        <v>123</v>
      </c>
      <c r="B169" s="1">
        <v>122610</v>
      </c>
    </row>
    <row r="170" spans="1:2" x14ac:dyDescent="0.25">
      <c r="A170" s="13" t="s">
        <v>101</v>
      </c>
      <c r="B170" s="1">
        <v>123200</v>
      </c>
    </row>
    <row r="171" spans="1:2" x14ac:dyDescent="0.25">
      <c r="A171" s="14" t="s">
        <v>100</v>
      </c>
      <c r="B171" s="1">
        <v>123200</v>
      </c>
    </row>
    <row r="172" spans="1:2" x14ac:dyDescent="0.25">
      <c r="A172" s="13" t="s">
        <v>61</v>
      </c>
      <c r="B172" s="1">
        <v>124200</v>
      </c>
    </row>
    <row r="173" spans="1:2" x14ac:dyDescent="0.25">
      <c r="A173" s="14" t="s">
        <v>60</v>
      </c>
      <c r="B173" s="1">
        <v>124200</v>
      </c>
    </row>
    <row r="174" spans="1:2" x14ac:dyDescent="0.25">
      <c r="A174" s="13" t="s">
        <v>84</v>
      </c>
      <c r="B174" s="1">
        <v>124550</v>
      </c>
    </row>
    <row r="175" spans="1:2" x14ac:dyDescent="0.25">
      <c r="A175" s="14" t="s">
        <v>83</v>
      </c>
      <c r="B175" s="1">
        <v>124550</v>
      </c>
    </row>
    <row r="176" spans="1:2" x14ac:dyDescent="0.25">
      <c r="A176" s="13" t="s">
        <v>85</v>
      </c>
      <c r="B176" s="1">
        <v>124550</v>
      </c>
    </row>
    <row r="177" spans="1:2" x14ac:dyDescent="0.25">
      <c r="A177" s="14" t="s">
        <v>83</v>
      </c>
      <c r="B177" s="1">
        <v>124550</v>
      </c>
    </row>
    <row r="178" spans="1:2" x14ac:dyDescent="0.25">
      <c r="A178" s="13" t="s">
        <v>102</v>
      </c>
      <c r="B178" s="1">
        <v>127600</v>
      </c>
    </row>
    <row r="179" spans="1:2" x14ac:dyDescent="0.25">
      <c r="A179" s="14" t="s">
        <v>100</v>
      </c>
      <c r="B179" s="1">
        <v>127600</v>
      </c>
    </row>
    <row r="180" spans="1:2" x14ac:dyDescent="0.25">
      <c r="A180" s="13" t="s">
        <v>86</v>
      </c>
      <c r="B180" s="1">
        <v>129850</v>
      </c>
    </row>
    <row r="181" spans="1:2" x14ac:dyDescent="0.25">
      <c r="A181" s="14" t="s">
        <v>83</v>
      </c>
      <c r="B181" s="1">
        <v>129850</v>
      </c>
    </row>
    <row r="182" spans="1:2" x14ac:dyDescent="0.25">
      <c r="A182" s="13" t="s">
        <v>87</v>
      </c>
      <c r="B182" s="1">
        <v>131100</v>
      </c>
    </row>
    <row r="183" spans="1:2" x14ac:dyDescent="0.25">
      <c r="A183" s="14" t="s">
        <v>33</v>
      </c>
      <c r="B183" s="1">
        <v>131100</v>
      </c>
    </row>
    <row r="184" spans="1:2" x14ac:dyDescent="0.25">
      <c r="A184" s="13" t="s">
        <v>103</v>
      </c>
      <c r="B184" s="1">
        <v>133511.20000000001</v>
      </c>
    </row>
    <row r="185" spans="1:2" x14ac:dyDescent="0.25">
      <c r="A185" s="14" t="s">
        <v>58</v>
      </c>
      <c r="B185" s="1">
        <v>133511.20000000001</v>
      </c>
    </row>
    <row r="186" spans="1:2" x14ac:dyDescent="0.25">
      <c r="A186" s="13" t="s">
        <v>88</v>
      </c>
      <c r="B186" s="1">
        <v>136290</v>
      </c>
    </row>
    <row r="187" spans="1:2" x14ac:dyDescent="0.25">
      <c r="A187" s="14" t="s">
        <v>60</v>
      </c>
      <c r="B187" s="1">
        <v>136290</v>
      </c>
    </row>
    <row r="188" spans="1:2" x14ac:dyDescent="0.25">
      <c r="A188" s="13" t="s">
        <v>130</v>
      </c>
      <c r="B188" s="1">
        <v>136500</v>
      </c>
    </row>
    <row r="189" spans="1:2" x14ac:dyDescent="0.25">
      <c r="A189" s="14" t="s">
        <v>129</v>
      </c>
      <c r="B189" s="1">
        <v>136500</v>
      </c>
    </row>
    <row r="190" spans="1:2" x14ac:dyDescent="0.25">
      <c r="A190" s="13" t="s">
        <v>105</v>
      </c>
      <c r="B190" s="1">
        <v>137200</v>
      </c>
    </row>
    <row r="191" spans="1:2" x14ac:dyDescent="0.25">
      <c r="A191" s="14" t="s">
        <v>104</v>
      </c>
      <c r="B191" s="1">
        <v>137200</v>
      </c>
    </row>
    <row r="192" spans="1:2" x14ac:dyDescent="0.25">
      <c r="A192" s="13" t="s">
        <v>164</v>
      </c>
      <c r="B192" s="1">
        <v>139274</v>
      </c>
    </row>
    <row r="193" spans="1:2" x14ac:dyDescent="0.25">
      <c r="A193" s="14" t="s">
        <v>54</v>
      </c>
      <c r="B193" s="1">
        <v>139274</v>
      </c>
    </row>
    <row r="194" spans="1:2" x14ac:dyDescent="0.25">
      <c r="A194" s="13" t="s">
        <v>131</v>
      </c>
      <c r="B194" s="1">
        <v>139422.70000000001</v>
      </c>
    </row>
    <row r="195" spans="1:2" x14ac:dyDescent="0.25">
      <c r="A195" s="14" t="s">
        <v>56</v>
      </c>
      <c r="B195" s="1">
        <v>139422.70000000001</v>
      </c>
    </row>
    <row r="196" spans="1:2" x14ac:dyDescent="0.25">
      <c r="A196" s="13" t="s">
        <v>132</v>
      </c>
      <c r="B196" s="1">
        <v>140700</v>
      </c>
    </row>
    <row r="197" spans="1:2" x14ac:dyDescent="0.25">
      <c r="A197" s="14" t="s">
        <v>129</v>
      </c>
      <c r="B197" s="1">
        <v>140700</v>
      </c>
    </row>
    <row r="198" spans="1:2" x14ac:dyDescent="0.25">
      <c r="A198" s="13" t="s">
        <v>134</v>
      </c>
      <c r="B198" s="1">
        <v>140901</v>
      </c>
    </row>
    <row r="199" spans="1:2" x14ac:dyDescent="0.25">
      <c r="A199" s="14" t="s">
        <v>133</v>
      </c>
      <c r="B199" s="1">
        <v>140901</v>
      </c>
    </row>
    <row r="200" spans="1:2" x14ac:dyDescent="0.25">
      <c r="A200" s="13" t="s">
        <v>106</v>
      </c>
      <c r="B200" s="1">
        <v>142100</v>
      </c>
    </row>
    <row r="201" spans="1:2" x14ac:dyDescent="0.25">
      <c r="A201" s="14" t="s">
        <v>104</v>
      </c>
      <c r="B201" s="1">
        <v>142100</v>
      </c>
    </row>
    <row r="202" spans="1:2" x14ac:dyDescent="0.25">
      <c r="A202" s="13" t="s">
        <v>109</v>
      </c>
      <c r="B202" s="1">
        <v>142100</v>
      </c>
    </row>
    <row r="203" spans="1:2" x14ac:dyDescent="0.25">
      <c r="A203" s="14" t="s">
        <v>104</v>
      </c>
      <c r="B203" s="1">
        <v>142100</v>
      </c>
    </row>
    <row r="204" spans="1:2" x14ac:dyDescent="0.25">
      <c r="A204" s="13" t="s">
        <v>108</v>
      </c>
      <c r="B204" s="1">
        <v>142100</v>
      </c>
    </row>
    <row r="205" spans="1:2" x14ac:dyDescent="0.25">
      <c r="A205" s="14" t="s">
        <v>104</v>
      </c>
      <c r="B205" s="1">
        <v>142100</v>
      </c>
    </row>
    <row r="206" spans="1:2" x14ac:dyDescent="0.25">
      <c r="A206" s="13" t="s">
        <v>107</v>
      </c>
      <c r="B206" s="1">
        <v>142100</v>
      </c>
    </row>
    <row r="207" spans="1:2" x14ac:dyDescent="0.25">
      <c r="A207" s="14" t="s">
        <v>104</v>
      </c>
      <c r="B207" s="1">
        <v>142100</v>
      </c>
    </row>
    <row r="208" spans="1:2" x14ac:dyDescent="0.25">
      <c r="A208" s="13" t="s">
        <v>110</v>
      </c>
      <c r="B208" s="1">
        <v>147000</v>
      </c>
    </row>
    <row r="209" spans="1:2" x14ac:dyDescent="0.25">
      <c r="A209" s="14" t="s">
        <v>104</v>
      </c>
      <c r="B209" s="1">
        <v>147000</v>
      </c>
    </row>
    <row r="210" spans="1:2" x14ac:dyDescent="0.25">
      <c r="A210" s="13" t="s">
        <v>135</v>
      </c>
      <c r="B210" s="1">
        <v>154770</v>
      </c>
    </row>
    <row r="211" spans="1:2" x14ac:dyDescent="0.25">
      <c r="A211" s="14" t="s">
        <v>33</v>
      </c>
      <c r="B211" s="1">
        <v>154770</v>
      </c>
    </row>
    <row r="212" spans="1:2" x14ac:dyDescent="0.25">
      <c r="A212" s="13" t="s">
        <v>89</v>
      </c>
      <c r="B212" s="1">
        <v>161910</v>
      </c>
    </row>
    <row r="213" spans="1:2" x14ac:dyDescent="0.25">
      <c r="A213" s="14" t="s">
        <v>62</v>
      </c>
      <c r="B213" s="1">
        <v>161910</v>
      </c>
    </row>
    <row r="214" spans="1:2" x14ac:dyDescent="0.25">
      <c r="A214" s="13" t="s">
        <v>138</v>
      </c>
      <c r="B214" s="1">
        <v>165600</v>
      </c>
    </row>
    <row r="215" spans="1:2" x14ac:dyDescent="0.25">
      <c r="A215" s="14" t="s">
        <v>136</v>
      </c>
      <c r="B215" s="1">
        <v>165600</v>
      </c>
    </row>
    <row r="216" spans="1:2" x14ac:dyDescent="0.25">
      <c r="A216" s="13" t="s">
        <v>137</v>
      </c>
      <c r="B216" s="1">
        <v>165600</v>
      </c>
    </row>
    <row r="217" spans="1:2" x14ac:dyDescent="0.25">
      <c r="A217" s="14" t="s">
        <v>136</v>
      </c>
      <c r="B217" s="1">
        <v>165600</v>
      </c>
    </row>
    <row r="218" spans="1:2" x14ac:dyDescent="0.25">
      <c r="A218" s="13" t="s">
        <v>63</v>
      </c>
      <c r="B218" s="1">
        <v>168780</v>
      </c>
    </row>
    <row r="219" spans="1:2" x14ac:dyDescent="0.25">
      <c r="A219" s="14" t="s">
        <v>62</v>
      </c>
      <c r="B219" s="1">
        <v>168780</v>
      </c>
    </row>
    <row r="220" spans="1:2" x14ac:dyDescent="0.25">
      <c r="A220" s="13" t="s">
        <v>139</v>
      </c>
      <c r="B220" s="1">
        <v>170400</v>
      </c>
    </row>
    <row r="221" spans="1:2" x14ac:dyDescent="0.25">
      <c r="A221" s="14" t="s">
        <v>136</v>
      </c>
      <c r="B221" s="1">
        <v>170400</v>
      </c>
    </row>
    <row r="222" spans="1:2" x14ac:dyDescent="0.25">
      <c r="A222" s="13" t="s">
        <v>140</v>
      </c>
      <c r="B222" s="1">
        <v>170400</v>
      </c>
    </row>
    <row r="223" spans="1:2" x14ac:dyDescent="0.25">
      <c r="A223" s="14" t="s">
        <v>136</v>
      </c>
      <c r="B223" s="1">
        <v>170400</v>
      </c>
    </row>
    <row r="224" spans="1:2" x14ac:dyDescent="0.25">
      <c r="A224" s="13" t="s">
        <v>141</v>
      </c>
      <c r="B224" s="1">
        <v>175200</v>
      </c>
    </row>
    <row r="225" spans="1:2" x14ac:dyDescent="0.25">
      <c r="A225" s="14" t="s">
        <v>136</v>
      </c>
      <c r="B225" s="1">
        <v>175200</v>
      </c>
    </row>
    <row r="226" spans="1:2" x14ac:dyDescent="0.25">
      <c r="A226" s="13" t="s">
        <v>149</v>
      </c>
      <c r="B226" s="1">
        <v>177600</v>
      </c>
    </row>
    <row r="227" spans="1:2" x14ac:dyDescent="0.25">
      <c r="A227" s="14" t="s">
        <v>136</v>
      </c>
      <c r="B227" s="1">
        <v>177600</v>
      </c>
    </row>
    <row r="228" spans="1:2" x14ac:dyDescent="0.25">
      <c r="A228" s="13" t="s">
        <v>165</v>
      </c>
      <c r="B228" s="1">
        <v>181770</v>
      </c>
    </row>
    <row r="229" spans="1:2" x14ac:dyDescent="0.25">
      <c r="A229" s="14" t="s">
        <v>35</v>
      </c>
      <c r="B229" s="1">
        <v>181770</v>
      </c>
    </row>
    <row r="230" spans="1:2" x14ac:dyDescent="0.25">
      <c r="A230" s="13" t="s">
        <v>154</v>
      </c>
      <c r="B230" s="1">
        <v>182400</v>
      </c>
    </row>
    <row r="231" spans="1:2" x14ac:dyDescent="0.25">
      <c r="A231" s="14" t="s">
        <v>136</v>
      </c>
      <c r="B231" s="1">
        <v>182400</v>
      </c>
    </row>
    <row r="232" spans="1:2" x14ac:dyDescent="0.25">
      <c r="A232" s="13" t="s">
        <v>150</v>
      </c>
      <c r="B232" s="1">
        <v>182400</v>
      </c>
    </row>
    <row r="233" spans="1:2" x14ac:dyDescent="0.25">
      <c r="A233" s="14" t="s">
        <v>136</v>
      </c>
      <c r="B233" s="1">
        <v>182400</v>
      </c>
    </row>
    <row r="234" spans="1:2" x14ac:dyDescent="0.25">
      <c r="A234" s="13" t="s">
        <v>153</v>
      </c>
      <c r="B234" s="1">
        <v>182400</v>
      </c>
    </row>
    <row r="235" spans="1:2" x14ac:dyDescent="0.25">
      <c r="A235" s="14" t="s">
        <v>136</v>
      </c>
      <c r="B235" s="1">
        <v>182400</v>
      </c>
    </row>
    <row r="236" spans="1:2" x14ac:dyDescent="0.25">
      <c r="A236" s="13" t="s">
        <v>152</v>
      </c>
      <c r="B236" s="1">
        <v>182400</v>
      </c>
    </row>
    <row r="237" spans="1:2" x14ac:dyDescent="0.25">
      <c r="A237" s="14" t="s">
        <v>136</v>
      </c>
      <c r="B237" s="1">
        <v>182400</v>
      </c>
    </row>
    <row r="238" spans="1:2" x14ac:dyDescent="0.25">
      <c r="A238" s="13" t="s">
        <v>151</v>
      </c>
      <c r="B238" s="1">
        <v>182400</v>
      </c>
    </row>
    <row r="239" spans="1:2" x14ac:dyDescent="0.25">
      <c r="A239" s="14" t="s">
        <v>136</v>
      </c>
      <c r="B239" s="1">
        <v>182400</v>
      </c>
    </row>
    <row r="240" spans="1:2" x14ac:dyDescent="0.25">
      <c r="A240" s="13" t="s">
        <v>155</v>
      </c>
      <c r="B240" s="1">
        <v>187200</v>
      </c>
    </row>
    <row r="241" spans="1:2" x14ac:dyDescent="0.25">
      <c r="A241" s="14" t="s">
        <v>136</v>
      </c>
      <c r="B241" s="1">
        <v>187200</v>
      </c>
    </row>
    <row r="242" spans="1:2" x14ac:dyDescent="0.25">
      <c r="A242" s="13" t="s">
        <v>156</v>
      </c>
      <c r="B242" s="1">
        <v>187200</v>
      </c>
    </row>
    <row r="243" spans="1:2" x14ac:dyDescent="0.25">
      <c r="A243" s="14" t="s">
        <v>136</v>
      </c>
      <c r="B243" s="1">
        <v>187200</v>
      </c>
    </row>
    <row r="244" spans="1:2" x14ac:dyDescent="0.25">
      <c r="A244" s="13" t="s">
        <v>170</v>
      </c>
      <c r="B244" s="1">
        <v>191840</v>
      </c>
    </row>
    <row r="245" spans="1:2" x14ac:dyDescent="0.25">
      <c r="A245" s="14" t="s">
        <v>35</v>
      </c>
      <c r="B245" s="1">
        <v>191840</v>
      </c>
    </row>
    <row r="246" spans="1:2" x14ac:dyDescent="0.25">
      <c r="A246" s="13" t="s">
        <v>166</v>
      </c>
      <c r="B246" s="1">
        <v>199200</v>
      </c>
    </row>
    <row r="247" spans="1:2" x14ac:dyDescent="0.25">
      <c r="A247" s="14" t="s">
        <v>136</v>
      </c>
      <c r="B247" s="1">
        <v>199200</v>
      </c>
    </row>
    <row r="248" spans="1:2" x14ac:dyDescent="0.25">
      <c r="A248" s="13" t="s">
        <v>167</v>
      </c>
      <c r="B248" s="1">
        <v>199200</v>
      </c>
    </row>
    <row r="249" spans="1:2" x14ac:dyDescent="0.25">
      <c r="A249" s="14" t="s">
        <v>136</v>
      </c>
      <c r="B249" s="1">
        <v>199200</v>
      </c>
    </row>
    <row r="250" spans="1:2" x14ac:dyDescent="0.25">
      <c r="A250" s="13" t="s">
        <v>168</v>
      </c>
      <c r="B250" s="1">
        <v>199200</v>
      </c>
    </row>
    <row r="251" spans="1:2" x14ac:dyDescent="0.25">
      <c r="A251" s="14" t="s">
        <v>136</v>
      </c>
      <c r="B251" s="1">
        <v>199200</v>
      </c>
    </row>
    <row r="252" spans="1:2" x14ac:dyDescent="0.25">
      <c r="A252" s="13" t="s">
        <v>159</v>
      </c>
      <c r="B252" s="1">
        <v>211380</v>
      </c>
    </row>
    <row r="253" spans="1:2" x14ac:dyDescent="0.25">
      <c r="A253" s="14" t="s">
        <v>157</v>
      </c>
      <c r="B253" s="1">
        <v>211380</v>
      </c>
    </row>
    <row r="254" spans="1:2" x14ac:dyDescent="0.25">
      <c r="A254" s="13" t="s">
        <v>158</v>
      </c>
      <c r="B254" s="1">
        <v>211380</v>
      </c>
    </row>
    <row r="255" spans="1:2" x14ac:dyDescent="0.25">
      <c r="A255" s="14" t="s">
        <v>157</v>
      </c>
      <c r="B255" s="1">
        <v>211380</v>
      </c>
    </row>
    <row r="256" spans="1:2" x14ac:dyDescent="0.25">
      <c r="A256" s="13" t="s">
        <v>142</v>
      </c>
      <c r="B256" s="1">
        <v>211700</v>
      </c>
    </row>
    <row r="257" spans="1:2" x14ac:dyDescent="0.25">
      <c r="A257" s="14" t="s">
        <v>62</v>
      </c>
      <c r="B257" s="1">
        <v>211700</v>
      </c>
    </row>
    <row r="258" spans="1:2" x14ac:dyDescent="0.25">
      <c r="A258" s="13" t="s">
        <v>169</v>
      </c>
      <c r="B258" s="1">
        <v>224100</v>
      </c>
    </row>
    <row r="259" spans="1:2" x14ac:dyDescent="0.25">
      <c r="A259" s="14" t="s">
        <v>157</v>
      </c>
      <c r="B259" s="1">
        <v>224100</v>
      </c>
    </row>
    <row r="260" spans="1:2" x14ac:dyDescent="0.25">
      <c r="A260" s="13" t="s">
        <v>171</v>
      </c>
      <c r="B260" s="1">
        <v>227040</v>
      </c>
    </row>
    <row r="261" spans="1:2" x14ac:dyDescent="0.25">
      <c r="A261" s="14" t="s">
        <v>62</v>
      </c>
      <c r="B261" s="1">
        <v>227040</v>
      </c>
    </row>
    <row r="262" spans="1:2" x14ac:dyDescent="0.25">
      <c r="A262" s="13" t="s">
        <v>175</v>
      </c>
      <c r="B262" s="1">
        <v>316800</v>
      </c>
    </row>
    <row r="263" spans="1:2" x14ac:dyDescent="0.25">
      <c r="A263" s="14" t="s">
        <v>172</v>
      </c>
      <c r="B263" s="1">
        <v>316800</v>
      </c>
    </row>
    <row r="264" spans="1:2" x14ac:dyDescent="0.25">
      <c r="A264" s="13" t="s">
        <v>176</v>
      </c>
      <c r="B264" s="1">
        <v>316800</v>
      </c>
    </row>
    <row r="265" spans="1:2" x14ac:dyDescent="0.25">
      <c r="A265" s="14" t="s">
        <v>172</v>
      </c>
      <c r="B265" s="1">
        <v>316800</v>
      </c>
    </row>
    <row r="266" spans="1:2" x14ac:dyDescent="0.25">
      <c r="A266" s="13" t="s">
        <v>177</v>
      </c>
      <c r="B266" s="1">
        <v>316800</v>
      </c>
    </row>
    <row r="267" spans="1:2" x14ac:dyDescent="0.25">
      <c r="A267" s="14" t="s">
        <v>172</v>
      </c>
      <c r="B267" s="1">
        <v>316800</v>
      </c>
    </row>
    <row r="268" spans="1:2" x14ac:dyDescent="0.25">
      <c r="A268" s="13" t="s">
        <v>173</v>
      </c>
      <c r="B268" s="1">
        <v>316800</v>
      </c>
    </row>
    <row r="269" spans="1:2" x14ac:dyDescent="0.25">
      <c r="A269" s="14" t="s">
        <v>172</v>
      </c>
      <c r="B269" s="1">
        <v>316800</v>
      </c>
    </row>
    <row r="270" spans="1:2" x14ac:dyDescent="0.25">
      <c r="A270" s="13" t="s">
        <v>174</v>
      </c>
      <c r="B270" s="1">
        <v>316800</v>
      </c>
    </row>
    <row r="271" spans="1:2" x14ac:dyDescent="0.25">
      <c r="A271" s="14" t="s">
        <v>172</v>
      </c>
      <c r="B271" s="1">
        <v>316800</v>
      </c>
    </row>
    <row r="272" spans="1:2" x14ac:dyDescent="0.25">
      <c r="A272" s="13" t="s">
        <v>180</v>
      </c>
      <c r="B272" s="1">
        <v>17390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50F3-D1B6-4D68-80AF-2F0323812519}">
  <dimension ref="A3:C11"/>
  <sheetViews>
    <sheetView workbookViewId="0">
      <selection activeCell="C10" sqref="C10"/>
    </sheetView>
  </sheetViews>
  <sheetFormatPr defaultRowHeight="15" x14ac:dyDescent="0.25"/>
  <cols>
    <col min="1" max="1" width="17.7109375" bestFit="1" customWidth="1"/>
    <col min="2" max="2" width="21.7109375" bestFit="1" customWidth="1"/>
    <col min="3" max="3" width="16" bestFit="1" customWidth="1"/>
  </cols>
  <sheetData>
    <row r="3" spans="1:3" x14ac:dyDescent="0.25">
      <c r="A3" s="12" t="s">
        <v>179</v>
      </c>
      <c r="B3" t="s">
        <v>190</v>
      </c>
      <c r="C3" t="s">
        <v>191</v>
      </c>
    </row>
    <row r="4" spans="1:3" x14ac:dyDescent="0.25">
      <c r="A4" s="13" t="s">
        <v>183</v>
      </c>
      <c r="B4" s="1">
        <v>30</v>
      </c>
      <c r="C4" s="1">
        <v>273239.59999999998</v>
      </c>
    </row>
    <row r="5" spans="1:3" x14ac:dyDescent="0.25">
      <c r="A5" s="13" t="s">
        <v>184</v>
      </c>
      <c r="B5" s="1">
        <v>12</v>
      </c>
      <c r="C5" s="1">
        <v>657434.5</v>
      </c>
    </row>
    <row r="6" spans="1:3" x14ac:dyDescent="0.25">
      <c r="A6" s="13" t="s">
        <v>185</v>
      </c>
      <c r="B6" s="1">
        <v>18</v>
      </c>
      <c r="C6" s="1">
        <v>289637.27777777775</v>
      </c>
    </row>
    <row r="7" spans="1:3" x14ac:dyDescent="0.25">
      <c r="A7" s="13" t="s">
        <v>186</v>
      </c>
      <c r="B7" s="1">
        <v>17</v>
      </c>
      <c r="C7" s="1">
        <v>486545.8823529412</v>
      </c>
    </row>
    <row r="8" spans="1:3" x14ac:dyDescent="0.25">
      <c r="A8" s="13" t="s">
        <v>187</v>
      </c>
      <c r="B8" s="1">
        <v>17</v>
      </c>
      <c r="C8" s="1">
        <v>519936.0588235294</v>
      </c>
    </row>
    <row r="9" spans="1:3" x14ac:dyDescent="0.25">
      <c r="A9" s="13" t="s">
        <v>188</v>
      </c>
      <c r="B9" s="1">
        <v>17</v>
      </c>
      <c r="C9" s="1">
        <v>557117.6470588235</v>
      </c>
    </row>
    <row r="10" spans="1:3" x14ac:dyDescent="0.25">
      <c r="A10" s="13" t="s">
        <v>189</v>
      </c>
      <c r="B10" s="1">
        <v>23</v>
      </c>
      <c r="C10" s="1">
        <v>307130.4347826087</v>
      </c>
    </row>
    <row r="11" spans="1:3" x14ac:dyDescent="0.25">
      <c r="A11" s="13" t="s">
        <v>180</v>
      </c>
      <c r="B11" s="1">
        <v>134</v>
      </c>
      <c r="C11" s="1">
        <v>410037.80597014923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1D04-A478-40AD-BE7F-C838C03B1182}">
  <dimension ref="A1:N135"/>
  <sheetViews>
    <sheetView tabSelected="1" topLeftCell="A15" workbookViewId="0">
      <selection activeCell="I22" sqref="I22"/>
    </sheetView>
  </sheetViews>
  <sheetFormatPr defaultRowHeight="15" x14ac:dyDescent="0.25"/>
  <cols>
    <col min="1" max="1" width="18" bestFit="1" customWidth="1"/>
    <col min="2" max="2" width="16" bestFit="1" customWidth="1"/>
    <col min="3" max="3" width="15" bestFit="1" customWidth="1"/>
    <col min="4" max="4" width="18" bestFit="1" customWidth="1"/>
    <col min="5" max="5" width="11" bestFit="1" customWidth="1"/>
    <col min="6" max="6" width="26.85546875" bestFit="1" customWidth="1"/>
    <col min="7" max="7" width="12.140625" bestFit="1" customWidth="1"/>
    <col min="8" max="8" width="10.140625" bestFit="1" customWidth="1"/>
    <col min="9" max="9" width="14" bestFit="1" customWidth="1"/>
    <col min="11" max="11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182</v>
      </c>
      <c r="I1" t="s">
        <v>192</v>
      </c>
      <c r="J1" t="s">
        <v>193</v>
      </c>
      <c r="K1" t="s">
        <v>194</v>
      </c>
    </row>
    <row r="2" spans="1:12" x14ac:dyDescent="0.25">
      <c r="A2" s="1" t="s">
        <v>22</v>
      </c>
      <c r="B2">
        <v>2008</v>
      </c>
      <c r="C2">
        <v>89000</v>
      </c>
      <c r="D2" s="1" t="s">
        <v>23</v>
      </c>
      <c r="E2">
        <v>305000</v>
      </c>
      <c r="F2" s="2">
        <v>42075</v>
      </c>
      <c r="G2">
        <f>transport[[#This Row],[Cena_zakupu]]-transport[[#This Row],[Cena_zakupu]]*0.05*(2017-transport[[#This Row],[Rok_produkcji]])-ROUNDDOWN(transport[[#This Row],[Przebieg]]/100000,0) *0.02*transport[[#This Row],[Cena_zakupu]]</f>
        <v>43610</v>
      </c>
      <c r="H2" t="str">
        <f>MID(transport[[#This Row],[Marka_i_model]],1, SEARCH(" ",transport[[#This Row],[Marka_i_model]]))</f>
        <v xml:space="preserve">Volvo </v>
      </c>
      <c r="I2" s="1">
        <f>$K$2-transport[[#This Row],[Data_ostatniego_remontu]]</f>
        <v>661</v>
      </c>
      <c r="J2">
        <f>MIN(transport[Od remontu])</f>
        <v>2</v>
      </c>
      <c r="K2" s="1">
        <v>42736</v>
      </c>
    </row>
    <row r="3" spans="1:12" x14ac:dyDescent="0.25">
      <c r="A3" s="1" t="s">
        <v>18</v>
      </c>
      <c r="B3">
        <v>2008</v>
      </c>
      <c r="C3">
        <v>58000</v>
      </c>
      <c r="D3" s="1" t="s">
        <v>19</v>
      </c>
      <c r="E3">
        <v>306000</v>
      </c>
      <c r="F3" s="2">
        <v>42271</v>
      </c>
      <c r="G3">
        <f>transport[[#This Row],[Cena_zakupu]]-transport[[#This Row],[Cena_zakupu]]*0.05*(2017-transport[[#This Row],[Rok_produkcji]])-ROUNDDOWN(transport[[#This Row],[Przebieg]]/100000,0) *0.02*transport[[#This Row],[Cena_zakupu]]</f>
        <v>28420</v>
      </c>
      <c r="H3" t="str">
        <f>MID(transport[[#This Row],[Marka_i_model]],1, SEARCH(" ",transport[[#This Row],[Marka_i_model]]))</f>
        <v xml:space="preserve">Volvo </v>
      </c>
      <c r="I3" s="1">
        <f>$K$2-transport[[#This Row],[Data_ostatniego_remontu]]</f>
        <v>465</v>
      </c>
      <c r="L3">
        <f>MAX(transport[Od remontu])</f>
        <v>722</v>
      </c>
    </row>
    <row r="4" spans="1:12" x14ac:dyDescent="0.25">
      <c r="A4" s="1" t="s">
        <v>20</v>
      </c>
      <c r="B4">
        <v>2008</v>
      </c>
      <c r="C4">
        <v>84000</v>
      </c>
      <c r="D4" s="1" t="s">
        <v>21</v>
      </c>
      <c r="E4">
        <v>266000</v>
      </c>
      <c r="F4" s="2">
        <v>42382</v>
      </c>
      <c r="G4">
        <f>transport[[#This Row],[Cena_zakupu]]-transport[[#This Row],[Cena_zakupu]]*0.05*(2017-transport[[#This Row],[Rok_produkcji]])-ROUNDDOWN(transport[[#This Row],[Przebieg]]/100000,0) *0.02*transport[[#This Row],[Cena_zakupu]]</f>
        <v>42840</v>
      </c>
      <c r="H4" t="str">
        <f>MID(transport[[#This Row],[Marka_i_model]],1, SEARCH(" ",transport[[#This Row],[Marka_i_model]]))</f>
        <v xml:space="preserve">Volvo </v>
      </c>
      <c r="I4" s="1">
        <f>$K$2-transport[[#This Row],[Data_ostatniego_remontu]]</f>
        <v>354</v>
      </c>
    </row>
    <row r="5" spans="1:12" x14ac:dyDescent="0.25">
      <c r="A5" s="1" t="s">
        <v>16</v>
      </c>
      <c r="B5">
        <v>2008</v>
      </c>
      <c r="C5">
        <v>49411</v>
      </c>
      <c r="D5" s="1" t="s">
        <v>17</v>
      </c>
      <c r="E5">
        <v>186000</v>
      </c>
      <c r="F5" s="2">
        <v>42210</v>
      </c>
      <c r="G5">
        <f>transport[[#This Row],[Cena_zakupu]]-transport[[#This Row],[Cena_zakupu]]*0.05*(2017-transport[[#This Row],[Rok_produkcji]])-ROUNDDOWN(transport[[#This Row],[Przebieg]]/100000,0) *0.02*transport[[#This Row],[Cena_zakupu]]</f>
        <v>26187.829999999998</v>
      </c>
      <c r="H5" t="str">
        <f>MID(transport[[#This Row],[Marka_i_model]],1, SEARCH(" ",transport[[#This Row],[Marka_i_model]]))</f>
        <v xml:space="preserve">Volvo </v>
      </c>
      <c r="I5" s="1">
        <f>$K$2-transport[[#This Row],[Data_ostatniego_remontu]]</f>
        <v>526</v>
      </c>
    </row>
    <row r="6" spans="1:12" x14ac:dyDescent="0.25">
      <c r="A6" s="1" t="s">
        <v>20</v>
      </c>
      <c r="B6">
        <v>2009</v>
      </c>
      <c r="C6">
        <v>83000</v>
      </c>
      <c r="D6" s="1" t="s">
        <v>40</v>
      </c>
      <c r="E6">
        <v>270000</v>
      </c>
      <c r="F6" s="2">
        <v>42382</v>
      </c>
      <c r="G6">
        <f>transport[[#This Row],[Cena_zakupu]]-transport[[#This Row],[Cena_zakupu]]*0.05*(2017-transport[[#This Row],[Rok_produkcji]])-ROUNDDOWN(transport[[#This Row],[Przebieg]]/100000,0) *0.02*transport[[#This Row],[Cena_zakupu]]</f>
        <v>46480</v>
      </c>
      <c r="H6" t="str">
        <f>MID(transport[[#This Row],[Marka_i_model]],1, SEARCH(" ",transport[[#This Row],[Marka_i_model]]))</f>
        <v xml:space="preserve">Volvo </v>
      </c>
      <c r="I6" s="1">
        <f>$K$2-transport[[#This Row],[Data_ostatniego_remontu]]</f>
        <v>354</v>
      </c>
    </row>
    <row r="7" spans="1:12" x14ac:dyDescent="0.25">
      <c r="A7" s="1" t="s">
        <v>16</v>
      </c>
      <c r="B7">
        <v>2009</v>
      </c>
      <c r="C7">
        <v>48411</v>
      </c>
      <c r="D7" s="1" t="s">
        <v>24</v>
      </c>
      <c r="E7">
        <v>190000</v>
      </c>
      <c r="F7" s="2">
        <v>42210</v>
      </c>
      <c r="G7">
        <f>transport[[#This Row],[Cena_zakupu]]-transport[[#This Row],[Cena_zakupu]]*0.05*(2017-transport[[#This Row],[Rok_produkcji]])-ROUNDDOWN(transport[[#This Row],[Przebieg]]/100000,0) *0.02*transport[[#This Row],[Cena_zakupu]]</f>
        <v>28078.379999999997</v>
      </c>
      <c r="H7" t="str">
        <f>MID(transport[[#This Row],[Marka_i_model]],1, SEARCH(" ",transport[[#This Row],[Marka_i_model]]))</f>
        <v xml:space="preserve">Volvo </v>
      </c>
      <c r="I7" s="1">
        <f>$K$2-transport[[#This Row],[Data_ostatniego_remontu]]</f>
        <v>526</v>
      </c>
    </row>
    <row r="8" spans="1:12" x14ac:dyDescent="0.25">
      <c r="A8" s="1" t="s">
        <v>47</v>
      </c>
      <c r="B8">
        <v>2009</v>
      </c>
      <c r="C8">
        <v>134000</v>
      </c>
      <c r="D8" s="1" t="s">
        <v>48</v>
      </c>
      <c r="E8">
        <v>482000</v>
      </c>
      <c r="F8" s="2">
        <v>42385</v>
      </c>
      <c r="G8">
        <f>transport[[#This Row],[Cena_zakupu]]-transport[[#This Row],[Cena_zakupu]]*0.05*(2017-transport[[#This Row],[Rok_produkcji]])-ROUNDDOWN(transport[[#This Row],[Przebieg]]/100000,0) *0.02*transport[[#This Row],[Cena_zakupu]]</f>
        <v>69680</v>
      </c>
      <c r="H8" t="str">
        <f>MID(transport[[#This Row],[Marka_i_model]],1, SEARCH(" ",transport[[#This Row],[Marka_i_model]]))</f>
        <v xml:space="preserve">Volvo </v>
      </c>
      <c r="I8" s="1">
        <f>$K$2-transport[[#This Row],[Data_ostatniego_remontu]]</f>
        <v>351</v>
      </c>
    </row>
    <row r="9" spans="1:12" x14ac:dyDescent="0.25">
      <c r="A9" s="1" t="s">
        <v>60</v>
      </c>
      <c r="B9">
        <v>2009</v>
      </c>
      <c r="C9">
        <v>230000</v>
      </c>
      <c r="D9" s="1" t="s">
        <v>61</v>
      </c>
      <c r="E9">
        <v>305000</v>
      </c>
      <c r="F9" s="2">
        <v>42307</v>
      </c>
      <c r="G9">
        <f>transport[[#This Row],[Cena_zakupu]]-transport[[#This Row],[Cena_zakupu]]*0.05*(2017-transport[[#This Row],[Rok_produkcji]])-ROUNDDOWN(transport[[#This Row],[Przebieg]]/100000,0) *0.02*transport[[#This Row],[Cena_zakupu]]</f>
        <v>124200</v>
      </c>
      <c r="H9" t="str">
        <f>MID(transport[[#This Row],[Marka_i_model]],1, SEARCH(" ",transport[[#This Row],[Marka_i_model]]))</f>
        <v xml:space="preserve">Mercedes </v>
      </c>
      <c r="I9" s="1">
        <f>$K$2-transport[[#This Row],[Data_ostatniego_remontu]]</f>
        <v>429</v>
      </c>
    </row>
    <row r="10" spans="1:12" x14ac:dyDescent="0.25">
      <c r="A10" s="1" t="s">
        <v>28</v>
      </c>
      <c r="B10">
        <v>2009</v>
      </c>
      <c r="C10">
        <v>67900</v>
      </c>
      <c r="D10" s="1" t="s">
        <v>29</v>
      </c>
      <c r="E10">
        <v>850000</v>
      </c>
      <c r="F10" s="2">
        <v>42194</v>
      </c>
      <c r="G10">
        <f>transport[[#This Row],[Cena_zakupu]]-transport[[#This Row],[Cena_zakupu]]*0.05*(2017-transport[[#This Row],[Rok_produkcji]])-ROUNDDOWN(transport[[#This Row],[Przebieg]]/100000,0) *0.02*transport[[#This Row],[Cena_zakupu]]</f>
        <v>29876</v>
      </c>
      <c r="H10" t="str">
        <f>MID(transport[[#This Row],[Marka_i_model]],1, SEARCH(" ",transport[[#This Row],[Marka_i_model]]))</f>
        <v xml:space="preserve">Scania </v>
      </c>
      <c r="I10" s="1">
        <f>$K$2-transport[[#This Row],[Data_ostatniego_remontu]]</f>
        <v>542</v>
      </c>
    </row>
    <row r="11" spans="1:12" x14ac:dyDescent="0.25">
      <c r="A11" s="1" t="s">
        <v>16</v>
      </c>
      <c r="B11">
        <v>2009</v>
      </c>
      <c r="C11">
        <v>65000</v>
      </c>
      <c r="D11" s="1" t="s">
        <v>30</v>
      </c>
      <c r="E11">
        <v>740000</v>
      </c>
      <c r="F11" s="2">
        <v>42385</v>
      </c>
      <c r="G11">
        <f>transport[[#This Row],[Cena_zakupu]]-transport[[#This Row],[Cena_zakupu]]*0.05*(2017-transport[[#This Row],[Rok_produkcji]])-ROUNDDOWN(transport[[#This Row],[Przebieg]]/100000,0) *0.02*transport[[#This Row],[Cena_zakupu]]</f>
        <v>29900</v>
      </c>
      <c r="H11" t="str">
        <f>MID(transport[[#This Row],[Marka_i_model]],1, SEARCH(" ",transport[[#This Row],[Marka_i_model]]))</f>
        <v xml:space="preserve">Volvo </v>
      </c>
      <c r="I11" s="1">
        <f>$K$2-transport[[#This Row],[Data_ostatniego_remontu]]</f>
        <v>351</v>
      </c>
    </row>
    <row r="12" spans="1:12" x14ac:dyDescent="0.25">
      <c r="A12" s="1" t="s">
        <v>37</v>
      </c>
      <c r="B12">
        <v>2009</v>
      </c>
      <c r="C12">
        <v>79000</v>
      </c>
      <c r="D12" s="1" t="s">
        <v>38</v>
      </c>
      <c r="E12">
        <v>390000</v>
      </c>
      <c r="F12" s="2">
        <v>42379</v>
      </c>
      <c r="G12">
        <f>transport[[#This Row],[Cena_zakupu]]-transport[[#This Row],[Cena_zakupu]]*0.05*(2017-transport[[#This Row],[Rok_produkcji]])-ROUNDDOWN(transport[[#This Row],[Przebieg]]/100000,0) *0.02*transport[[#This Row],[Cena_zakupu]]</f>
        <v>42660</v>
      </c>
      <c r="H12" t="str">
        <f>MID(transport[[#This Row],[Marka_i_model]],1, SEARCH(" ",transport[[#This Row],[Marka_i_model]]))</f>
        <v xml:space="preserve">Scania </v>
      </c>
      <c r="I12" s="1">
        <f>$K$2-transport[[#This Row],[Data_ostatniego_remontu]]</f>
        <v>357</v>
      </c>
    </row>
    <row r="13" spans="1:12" x14ac:dyDescent="0.25">
      <c r="A13" s="1" t="s">
        <v>58</v>
      </c>
      <c r="B13">
        <v>2009</v>
      </c>
      <c r="C13">
        <v>195340</v>
      </c>
      <c r="D13" s="1" t="s">
        <v>59</v>
      </c>
      <c r="E13">
        <v>190000</v>
      </c>
      <c r="F13" s="2">
        <v>42278</v>
      </c>
      <c r="G13">
        <f>transport[[#This Row],[Cena_zakupu]]-transport[[#This Row],[Cena_zakupu]]*0.05*(2017-transport[[#This Row],[Rok_produkcji]])-ROUNDDOWN(transport[[#This Row],[Przebieg]]/100000,0) *0.02*transport[[#This Row],[Cena_zakupu]]</f>
        <v>113297.2</v>
      </c>
      <c r="H13" t="str">
        <f>MID(transport[[#This Row],[Marka_i_model]],1, SEARCH(" ",transport[[#This Row],[Marka_i_model]]))</f>
        <v xml:space="preserve">DAF </v>
      </c>
      <c r="I13" s="1">
        <f>$K$2-transport[[#This Row],[Data_ostatniego_remontu]]</f>
        <v>458</v>
      </c>
    </row>
    <row r="14" spans="1:12" x14ac:dyDescent="0.25">
      <c r="A14" s="1" t="s">
        <v>41</v>
      </c>
      <c r="B14">
        <v>2009</v>
      </c>
      <c r="C14">
        <v>86133</v>
      </c>
      <c r="D14" s="1" t="s">
        <v>42</v>
      </c>
      <c r="E14">
        <v>380000</v>
      </c>
      <c r="F14" s="2">
        <v>42208</v>
      </c>
      <c r="G14">
        <f>transport[[#This Row],[Cena_zakupu]]-transport[[#This Row],[Cena_zakupu]]*0.05*(2017-transport[[#This Row],[Rok_produkcji]])-ROUNDDOWN(transport[[#This Row],[Przebieg]]/100000,0) *0.02*transport[[#This Row],[Cena_zakupu]]</f>
        <v>46511.819999999992</v>
      </c>
      <c r="H14" t="str">
        <f>MID(transport[[#This Row],[Marka_i_model]],1, SEARCH(" ",transport[[#This Row],[Marka_i_model]]))</f>
        <v xml:space="preserve">Iveco </v>
      </c>
      <c r="I14" s="1">
        <f>$K$2-transport[[#This Row],[Data_ostatniego_remontu]]</f>
        <v>528</v>
      </c>
    </row>
    <row r="15" spans="1:12" x14ac:dyDescent="0.25">
      <c r="A15" s="1" t="s">
        <v>56</v>
      </c>
      <c r="B15">
        <v>2009</v>
      </c>
      <c r="C15">
        <v>195370</v>
      </c>
      <c r="D15" s="1" t="s">
        <v>57</v>
      </c>
      <c r="E15">
        <v>290000</v>
      </c>
      <c r="F15" s="2">
        <v>42467</v>
      </c>
      <c r="G15">
        <f>transport[[#This Row],[Cena_zakupu]]-transport[[#This Row],[Cena_zakupu]]*0.05*(2017-transport[[#This Row],[Rok_produkcji]])-ROUNDDOWN(transport[[#This Row],[Przebieg]]/100000,0) *0.02*transport[[#This Row],[Cena_zakupu]]</f>
        <v>109407.2</v>
      </c>
      <c r="H15" t="str">
        <f>MID(transport[[#This Row],[Marka_i_model]],1, SEARCH(" ",transport[[#This Row],[Marka_i_model]]))</f>
        <v xml:space="preserve">MAN </v>
      </c>
      <c r="I15" s="1">
        <f>$K$2-transport[[#This Row],[Data_ostatniego_remontu]]</f>
        <v>269</v>
      </c>
    </row>
    <row r="16" spans="1:12" x14ac:dyDescent="0.25">
      <c r="A16" s="1" t="s">
        <v>35</v>
      </c>
      <c r="B16">
        <v>2009</v>
      </c>
      <c r="C16">
        <v>91000</v>
      </c>
      <c r="D16" s="1" t="s">
        <v>44</v>
      </c>
      <c r="E16">
        <v>360000</v>
      </c>
      <c r="F16" s="2">
        <v>42174</v>
      </c>
      <c r="G16">
        <f>transport[[#This Row],[Cena_zakupu]]-transport[[#This Row],[Cena_zakupu]]*0.05*(2017-transport[[#This Row],[Rok_produkcji]])-ROUNDDOWN(transport[[#This Row],[Przebieg]]/100000,0) *0.02*transport[[#This Row],[Cena_zakupu]]</f>
        <v>49140</v>
      </c>
      <c r="H16" t="str">
        <f>MID(transport[[#This Row],[Marka_i_model]],1, SEARCH(" ",transport[[#This Row],[Marka_i_model]]))</f>
        <v xml:space="preserve">Mercedes </v>
      </c>
      <c r="I16" s="1">
        <f>$K$2-transport[[#This Row],[Data_ostatniego_remontu]]</f>
        <v>562</v>
      </c>
    </row>
    <row r="17" spans="1:14" x14ac:dyDescent="0.25">
      <c r="A17" s="1" t="s">
        <v>33</v>
      </c>
      <c r="B17">
        <v>2009</v>
      </c>
      <c r="C17">
        <v>162800</v>
      </c>
      <c r="D17" s="1" t="s">
        <v>53</v>
      </c>
      <c r="E17">
        <v>370000</v>
      </c>
      <c r="F17" s="2">
        <v>42329</v>
      </c>
      <c r="G17">
        <f>transport[[#This Row],[Cena_zakupu]]-transport[[#This Row],[Cena_zakupu]]*0.05*(2017-transport[[#This Row],[Rok_produkcji]])-ROUNDDOWN(transport[[#This Row],[Przebieg]]/100000,0) *0.02*transport[[#This Row],[Cena_zakupu]]</f>
        <v>87912</v>
      </c>
      <c r="H17" t="str">
        <f>MID(transport[[#This Row],[Marka_i_model]],1, SEARCH(" ",transport[[#This Row],[Marka_i_model]]))</f>
        <v xml:space="preserve">Renault </v>
      </c>
      <c r="I17" s="1">
        <f>$K$2-transport[[#This Row],[Data_ostatniego_remontu]]</f>
        <v>407</v>
      </c>
      <c r="L17" s="3"/>
      <c r="M17" s="4"/>
      <c r="N17" s="5"/>
    </row>
    <row r="18" spans="1:14" x14ac:dyDescent="0.25">
      <c r="A18" s="1" t="s">
        <v>16</v>
      </c>
      <c r="B18">
        <v>2009</v>
      </c>
      <c r="C18">
        <v>49411</v>
      </c>
      <c r="D18" s="1" t="s">
        <v>27</v>
      </c>
      <c r="E18">
        <v>186000</v>
      </c>
      <c r="F18" s="2">
        <v>42210</v>
      </c>
      <c r="G18">
        <f>transport[[#This Row],[Cena_zakupu]]-transport[[#This Row],[Cena_zakupu]]*0.05*(2017-transport[[#This Row],[Rok_produkcji]])-ROUNDDOWN(transport[[#This Row],[Przebieg]]/100000,0) *0.02*transport[[#This Row],[Cena_zakupu]]</f>
        <v>28658.379999999997</v>
      </c>
      <c r="H18" t="str">
        <f>MID(transport[[#This Row],[Marka_i_model]],1, SEARCH(" ",transport[[#This Row],[Marka_i_model]]))</f>
        <v xml:space="preserve">Volvo </v>
      </c>
      <c r="I18" s="1">
        <f>$K$2-transport[[#This Row],[Data_ostatniego_remontu]]</f>
        <v>526</v>
      </c>
      <c r="L18" s="6"/>
      <c r="M18" s="7"/>
      <c r="N18" s="8"/>
    </row>
    <row r="19" spans="1:14" x14ac:dyDescent="0.25">
      <c r="A19" s="1" t="s">
        <v>47</v>
      </c>
      <c r="B19">
        <v>2009</v>
      </c>
      <c r="C19">
        <v>135000</v>
      </c>
      <c r="D19" s="1" t="s">
        <v>49</v>
      </c>
      <c r="E19">
        <v>478000</v>
      </c>
      <c r="F19" s="2">
        <v>42385</v>
      </c>
      <c r="G19">
        <f>transport[[#This Row],[Cena_zakupu]]-transport[[#This Row],[Cena_zakupu]]*0.05*(2017-transport[[#This Row],[Rok_produkcji]])-ROUNDDOWN(transport[[#This Row],[Przebieg]]/100000,0) *0.02*transport[[#This Row],[Cena_zakupu]]</f>
        <v>70200</v>
      </c>
      <c r="H19" t="str">
        <f>MID(transport[[#This Row],[Marka_i_model]],1, SEARCH(" ",transport[[#This Row],[Marka_i_model]]))</f>
        <v xml:space="preserve">Volvo </v>
      </c>
      <c r="I19" s="1">
        <f>$K$2-transport[[#This Row],[Data_ostatniego_remontu]]</f>
        <v>351</v>
      </c>
      <c r="L19" s="6"/>
      <c r="M19" s="7"/>
      <c r="N19" s="8"/>
    </row>
    <row r="20" spans="1:14" x14ac:dyDescent="0.25">
      <c r="A20" s="1" t="s">
        <v>33</v>
      </c>
      <c r="B20">
        <v>2009</v>
      </c>
      <c r="C20">
        <v>77000</v>
      </c>
      <c r="D20" s="1" t="s">
        <v>34</v>
      </c>
      <c r="E20">
        <v>846000</v>
      </c>
      <c r="F20" s="2">
        <v>42376</v>
      </c>
      <c r="G20">
        <f>transport[[#This Row],[Cena_zakupu]]-transport[[#This Row],[Cena_zakupu]]*0.05*(2017-transport[[#This Row],[Rok_produkcji]])-ROUNDDOWN(transport[[#This Row],[Przebieg]]/100000,0) *0.02*transport[[#This Row],[Cena_zakupu]]</f>
        <v>33880</v>
      </c>
      <c r="H20" t="str">
        <f>MID(transport[[#This Row],[Marka_i_model]],1, SEARCH(" ",transport[[#This Row],[Marka_i_model]]))</f>
        <v xml:space="preserve">Renault </v>
      </c>
      <c r="I20" s="1">
        <f>$K$2-transport[[#This Row],[Data_ostatniego_remontu]]</f>
        <v>360</v>
      </c>
      <c r="L20" s="6"/>
      <c r="M20" s="7"/>
      <c r="N20" s="8"/>
    </row>
    <row r="21" spans="1:14" x14ac:dyDescent="0.25">
      <c r="A21" s="1" t="s">
        <v>28</v>
      </c>
      <c r="B21">
        <v>2009</v>
      </c>
      <c r="C21">
        <v>68900</v>
      </c>
      <c r="D21" s="1" t="s">
        <v>31</v>
      </c>
      <c r="E21">
        <v>846000</v>
      </c>
      <c r="F21" s="2">
        <v>42194</v>
      </c>
      <c r="G21">
        <f>transport[[#This Row],[Cena_zakupu]]-transport[[#This Row],[Cena_zakupu]]*0.05*(2017-transport[[#This Row],[Rok_produkcji]])-ROUNDDOWN(transport[[#This Row],[Przebieg]]/100000,0) *0.02*transport[[#This Row],[Cena_zakupu]]</f>
        <v>30316</v>
      </c>
      <c r="H21" t="str">
        <f>MID(transport[[#This Row],[Marka_i_model]],1, SEARCH(" ",transport[[#This Row],[Marka_i_model]]))</f>
        <v xml:space="preserve">Scania </v>
      </c>
      <c r="I21" s="1">
        <f>$K$2-transport[[#This Row],[Data_ostatniego_remontu]]</f>
        <v>542</v>
      </c>
      <c r="L21" s="6"/>
      <c r="M21" s="7"/>
      <c r="N21" s="8"/>
    </row>
    <row r="22" spans="1:14" x14ac:dyDescent="0.25">
      <c r="A22" s="1" t="s">
        <v>35</v>
      </c>
      <c r="B22">
        <v>2009</v>
      </c>
      <c r="C22">
        <v>85000</v>
      </c>
      <c r="D22" s="1" t="s">
        <v>36</v>
      </c>
      <c r="E22">
        <v>946000</v>
      </c>
      <c r="F22" s="2">
        <v>42014</v>
      </c>
      <c r="G22">
        <f>transport[[#This Row],[Cena_zakupu]]-transport[[#This Row],[Cena_zakupu]]*0.05*(2017-transport[[#This Row],[Rok_produkcji]])-ROUNDDOWN(transport[[#This Row],[Przebieg]]/100000,0) *0.02*transport[[#This Row],[Cena_zakupu]]</f>
        <v>35700</v>
      </c>
      <c r="H22" t="str">
        <f>MID(transport[[#This Row],[Marka_i_model]],1, SEARCH(" ",transport[[#This Row],[Marka_i_model]]))</f>
        <v xml:space="preserve">Mercedes </v>
      </c>
      <c r="I22" s="1">
        <f>$K$2-transport[[#This Row],[Data_ostatniego_remontu]]</f>
        <v>722</v>
      </c>
      <c r="L22" s="6"/>
      <c r="M22" s="7"/>
      <c r="N22" s="8"/>
    </row>
    <row r="23" spans="1:14" x14ac:dyDescent="0.25">
      <c r="A23" s="1" t="s">
        <v>45</v>
      </c>
      <c r="B23">
        <v>2009</v>
      </c>
      <c r="C23">
        <v>159000</v>
      </c>
      <c r="D23" s="1" t="s">
        <v>52</v>
      </c>
      <c r="E23">
        <v>403000</v>
      </c>
      <c r="F23" s="2">
        <v>42681</v>
      </c>
      <c r="G23">
        <f>transport[[#This Row],[Cena_zakupu]]-transport[[#This Row],[Cena_zakupu]]*0.05*(2017-transport[[#This Row],[Rok_produkcji]])-ROUNDDOWN(transport[[#This Row],[Przebieg]]/100000,0) *0.02*transport[[#This Row],[Cena_zakupu]]</f>
        <v>82680</v>
      </c>
      <c r="H23" t="str">
        <f>MID(transport[[#This Row],[Marka_i_model]],1, SEARCH(" ",transport[[#This Row],[Marka_i_model]]))</f>
        <v xml:space="preserve">MAN </v>
      </c>
      <c r="I23" s="1">
        <f>$K$2-transport[[#This Row],[Data_ostatniego_remontu]]</f>
        <v>55</v>
      </c>
      <c r="L23" s="6"/>
      <c r="M23" s="7"/>
      <c r="N23" s="8"/>
    </row>
    <row r="24" spans="1:14" x14ac:dyDescent="0.25">
      <c r="A24" s="1" t="s">
        <v>25</v>
      </c>
      <c r="B24">
        <v>2009</v>
      </c>
      <c r="C24">
        <v>68000</v>
      </c>
      <c r="D24" s="1" t="s">
        <v>26</v>
      </c>
      <c r="E24">
        <v>992600</v>
      </c>
      <c r="F24" s="2">
        <v>42157</v>
      </c>
      <c r="G24">
        <f>transport[[#This Row],[Cena_zakupu]]-transport[[#This Row],[Cena_zakupu]]*0.05*(2017-transport[[#This Row],[Rok_produkcji]])-ROUNDDOWN(transport[[#This Row],[Przebieg]]/100000,0) *0.02*transport[[#This Row],[Cena_zakupu]]</f>
        <v>28560</v>
      </c>
      <c r="H24" t="str">
        <f>MID(transport[[#This Row],[Marka_i_model]],1, SEARCH(" ",transport[[#This Row],[Marka_i_model]]))</f>
        <v xml:space="preserve">Iveco </v>
      </c>
      <c r="I24" s="1">
        <f>$K$2-transport[[#This Row],[Data_ostatniego_remontu]]</f>
        <v>579</v>
      </c>
      <c r="L24" s="6"/>
      <c r="M24" s="7"/>
      <c r="N24" s="8"/>
    </row>
    <row r="25" spans="1:14" x14ac:dyDescent="0.25">
      <c r="A25" s="1" t="s">
        <v>50</v>
      </c>
      <c r="B25">
        <v>2009</v>
      </c>
      <c r="C25">
        <v>131780</v>
      </c>
      <c r="D25" s="1" t="s">
        <v>51</v>
      </c>
      <c r="E25">
        <v>306000</v>
      </c>
      <c r="F25" s="2">
        <v>42365</v>
      </c>
      <c r="G25">
        <f>transport[[#This Row],[Cena_zakupu]]-transport[[#This Row],[Cena_zakupu]]*0.05*(2017-transport[[#This Row],[Rok_produkcji]])-ROUNDDOWN(transport[[#This Row],[Przebieg]]/100000,0) *0.02*transport[[#This Row],[Cena_zakupu]]</f>
        <v>71161.2</v>
      </c>
      <c r="H25" t="str">
        <f>MID(transport[[#This Row],[Marka_i_model]],1, SEARCH(" ",transport[[#This Row],[Marka_i_model]]))</f>
        <v xml:space="preserve">DAF </v>
      </c>
      <c r="I25" s="1">
        <f>$K$2-transport[[#This Row],[Data_ostatniego_remontu]]</f>
        <v>371</v>
      </c>
      <c r="L25" s="6"/>
      <c r="M25" s="7"/>
      <c r="N25" s="8"/>
    </row>
    <row r="26" spans="1:14" x14ac:dyDescent="0.25">
      <c r="A26" s="1" t="s">
        <v>54</v>
      </c>
      <c r="B26">
        <v>2009</v>
      </c>
      <c r="C26">
        <v>168800</v>
      </c>
      <c r="D26" s="1" t="s">
        <v>55</v>
      </c>
      <c r="E26">
        <v>186300</v>
      </c>
      <c r="F26" s="2">
        <v>42272</v>
      </c>
      <c r="G26">
        <f>transport[[#This Row],[Cena_zakupu]]-transport[[#This Row],[Cena_zakupu]]*0.05*(2017-transport[[#This Row],[Rok_produkcji]])-ROUNDDOWN(transport[[#This Row],[Przebieg]]/100000,0) *0.02*transport[[#This Row],[Cena_zakupu]]</f>
        <v>97904</v>
      </c>
      <c r="H26" t="str">
        <f>MID(transport[[#This Row],[Marka_i_model]],1, SEARCH(" ",transport[[#This Row],[Marka_i_model]]))</f>
        <v xml:space="preserve">MAN </v>
      </c>
      <c r="I26" s="1">
        <f>$K$2-transport[[#This Row],[Data_ostatniego_remontu]]</f>
        <v>464</v>
      </c>
      <c r="L26" s="6"/>
      <c r="M26" s="7"/>
      <c r="N26" s="8"/>
    </row>
    <row r="27" spans="1:14" x14ac:dyDescent="0.25">
      <c r="A27" s="1" t="s">
        <v>45</v>
      </c>
      <c r="B27">
        <v>2009</v>
      </c>
      <c r="C27">
        <v>114400</v>
      </c>
      <c r="D27" s="1" t="s">
        <v>46</v>
      </c>
      <c r="E27">
        <v>226000</v>
      </c>
      <c r="F27" s="2">
        <v>42073</v>
      </c>
      <c r="G27">
        <f>transport[[#This Row],[Cena_zakupu]]-transport[[#This Row],[Cena_zakupu]]*0.05*(2017-transport[[#This Row],[Rok_produkcji]])-ROUNDDOWN(transport[[#This Row],[Przebieg]]/100000,0) *0.02*transport[[#This Row],[Cena_zakupu]]</f>
        <v>64064</v>
      </c>
      <c r="H27" t="str">
        <f>MID(transport[[#This Row],[Marka_i_model]],1, SEARCH(" ",transport[[#This Row],[Marka_i_model]]))</f>
        <v xml:space="preserve">MAN </v>
      </c>
      <c r="I27" s="1">
        <f>$K$2-transport[[#This Row],[Data_ostatniego_remontu]]</f>
        <v>663</v>
      </c>
      <c r="L27" s="6"/>
      <c r="M27" s="7"/>
      <c r="N27" s="8"/>
    </row>
    <row r="28" spans="1:14" x14ac:dyDescent="0.25">
      <c r="A28" s="1" t="s">
        <v>62</v>
      </c>
      <c r="B28">
        <v>2009</v>
      </c>
      <c r="C28">
        <v>291000</v>
      </c>
      <c r="D28" s="1" t="s">
        <v>63</v>
      </c>
      <c r="E28">
        <v>166000</v>
      </c>
      <c r="F28" s="2">
        <v>42297</v>
      </c>
      <c r="G28">
        <f>transport[[#This Row],[Cena_zakupu]]-transport[[#This Row],[Cena_zakupu]]*0.05*(2017-transport[[#This Row],[Rok_produkcji]])-ROUNDDOWN(transport[[#This Row],[Przebieg]]/100000,0) *0.02*transport[[#This Row],[Cena_zakupu]]</f>
        <v>168780</v>
      </c>
      <c r="H28" t="str">
        <f>MID(transport[[#This Row],[Marka_i_model]],1, SEARCH(" ",transport[[#This Row],[Marka_i_model]]))</f>
        <v xml:space="preserve">Mercedes </v>
      </c>
      <c r="I28" s="1">
        <f>$K$2-transport[[#This Row],[Data_ostatniego_remontu]]</f>
        <v>439</v>
      </c>
      <c r="L28" s="6"/>
      <c r="M28" s="7"/>
      <c r="N28" s="8"/>
    </row>
    <row r="29" spans="1:14" x14ac:dyDescent="0.25">
      <c r="A29" s="1" t="s">
        <v>22</v>
      </c>
      <c r="B29">
        <v>2009</v>
      </c>
      <c r="C29">
        <v>90000</v>
      </c>
      <c r="D29" s="1" t="s">
        <v>43</v>
      </c>
      <c r="E29">
        <v>301000</v>
      </c>
      <c r="F29" s="2">
        <v>42075</v>
      </c>
      <c r="G29">
        <f>transport[[#This Row],[Cena_zakupu]]-transport[[#This Row],[Cena_zakupu]]*0.05*(2017-transport[[#This Row],[Rok_produkcji]])-ROUNDDOWN(transport[[#This Row],[Przebieg]]/100000,0) *0.02*transport[[#This Row],[Cena_zakupu]]</f>
        <v>48600</v>
      </c>
      <c r="H29" t="str">
        <f>MID(transport[[#This Row],[Marka_i_model]],1, SEARCH(" ",transport[[#This Row],[Marka_i_model]]))</f>
        <v xml:space="preserve">Volvo </v>
      </c>
      <c r="I29" s="1">
        <f>$K$2-transport[[#This Row],[Data_ostatniego_remontu]]</f>
        <v>661</v>
      </c>
      <c r="L29" s="6"/>
      <c r="M29" s="7"/>
      <c r="N29" s="8"/>
    </row>
    <row r="30" spans="1:14" x14ac:dyDescent="0.25">
      <c r="A30" s="1" t="s">
        <v>18</v>
      </c>
      <c r="B30">
        <v>2009</v>
      </c>
      <c r="C30">
        <v>59000</v>
      </c>
      <c r="D30" s="1" t="s">
        <v>32</v>
      </c>
      <c r="E30">
        <v>302000</v>
      </c>
      <c r="F30" s="2">
        <v>42271</v>
      </c>
      <c r="G30">
        <f>transport[[#This Row],[Cena_zakupu]]-transport[[#This Row],[Cena_zakupu]]*0.05*(2017-transport[[#This Row],[Rok_produkcji]])-ROUNDDOWN(transport[[#This Row],[Przebieg]]/100000,0) *0.02*transport[[#This Row],[Cena_zakupu]]</f>
        <v>31860</v>
      </c>
      <c r="H30" t="str">
        <f>MID(transport[[#This Row],[Marka_i_model]],1, SEARCH(" ",transport[[#This Row],[Marka_i_model]]))</f>
        <v xml:space="preserve">Volvo </v>
      </c>
      <c r="I30" s="1">
        <f>$K$2-transport[[#This Row],[Data_ostatniego_remontu]]</f>
        <v>465</v>
      </c>
      <c r="L30" s="6"/>
      <c r="M30" s="7"/>
      <c r="N30" s="8"/>
    </row>
    <row r="31" spans="1:14" x14ac:dyDescent="0.25">
      <c r="A31" s="1" t="s">
        <v>33</v>
      </c>
      <c r="B31">
        <v>2010</v>
      </c>
      <c r="C31">
        <v>230000</v>
      </c>
      <c r="D31" s="1" t="s">
        <v>87</v>
      </c>
      <c r="E31">
        <v>455000</v>
      </c>
      <c r="F31" s="2">
        <v>42439</v>
      </c>
      <c r="G31">
        <f>transport[[#This Row],[Cena_zakupu]]-transport[[#This Row],[Cena_zakupu]]*0.05*(2017-transport[[#This Row],[Rok_produkcji]])-ROUNDDOWN(transport[[#This Row],[Przebieg]]/100000,0) *0.02*transport[[#This Row],[Cena_zakupu]]</f>
        <v>131100</v>
      </c>
      <c r="H31" t="str">
        <f>MID(transport[[#This Row],[Marka_i_model]],1, SEARCH(" ",transport[[#This Row],[Marka_i_model]]))</f>
        <v xml:space="preserve">Renault </v>
      </c>
      <c r="I31" s="1">
        <f>$K$2-transport[[#This Row],[Data_ostatniego_remontu]]</f>
        <v>297</v>
      </c>
      <c r="L31" s="6"/>
      <c r="M31" s="7"/>
      <c r="N31" s="8"/>
    </row>
    <row r="32" spans="1:14" x14ac:dyDescent="0.25">
      <c r="A32" s="1" t="s">
        <v>50</v>
      </c>
      <c r="B32">
        <v>2010</v>
      </c>
      <c r="C32">
        <v>37000</v>
      </c>
      <c r="D32" s="1" t="s">
        <v>64</v>
      </c>
      <c r="E32">
        <v>978000</v>
      </c>
      <c r="F32" s="2">
        <v>42309</v>
      </c>
      <c r="G32">
        <f>transport[[#This Row],[Cena_zakupu]]-transport[[#This Row],[Cena_zakupu]]*0.05*(2017-transport[[#This Row],[Rok_produkcji]])-ROUNDDOWN(transport[[#This Row],[Przebieg]]/100000,0) *0.02*transport[[#This Row],[Cena_zakupu]]</f>
        <v>17390</v>
      </c>
      <c r="H32" t="str">
        <f>MID(transport[[#This Row],[Marka_i_model]],1, SEARCH(" ",transport[[#This Row],[Marka_i_model]]))</f>
        <v xml:space="preserve">DAF </v>
      </c>
      <c r="I32" s="1">
        <f>$K$2-transport[[#This Row],[Data_ostatniego_remontu]]</f>
        <v>427</v>
      </c>
      <c r="L32" s="6"/>
      <c r="M32" s="7"/>
      <c r="N32" s="8"/>
    </row>
    <row r="33" spans="1:14" x14ac:dyDescent="0.25">
      <c r="A33" s="1" t="s">
        <v>79</v>
      </c>
      <c r="B33">
        <v>2010</v>
      </c>
      <c r="C33">
        <v>135000</v>
      </c>
      <c r="D33" s="1" t="s">
        <v>80</v>
      </c>
      <c r="E33">
        <v>251000</v>
      </c>
      <c r="F33" s="2">
        <v>42067</v>
      </c>
      <c r="G33">
        <f>transport[[#This Row],[Cena_zakupu]]-transport[[#This Row],[Cena_zakupu]]*0.05*(2017-transport[[#This Row],[Rok_produkcji]])-ROUNDDOWN(transport[[#This Row],[Przebieg]]/100000,0) *0.02*transport[[#This Row],[Cena_zakupu]]</f>
        <v>82350</v>
      </c>
      <c r="H33" t="str">
        <f>MID(transport[[#This Row],[Marka_i_model]],1, SEARCH(" ",transport[[#This Row],[Marka_i_model]]))</f>
        <v xml:space="preserve">DAF </v>
      </c>
      <c r="I33" s="1">
        <f>$K$2-transport[[#This Row],[Data_ostatniego_remontu]]</f>
        <v>669</v>
      </c>
      <c r="L33" s="6"/>
      <c r="M33" s="7"/>
      <c r="N33" s="8"/>
    </row>
    <row r="34" spans="1:14" x14ac:dyDescent="0.25">
      <c r="A34" s="1" t="s">
        <v>62</v>
      </c>
      <c r="B34">
        <v>2010</v>
      </c>
      <c r="C34">
        <v>257000</v>
      </c>
      <c r="D34" s="1" t="s">
        <v>89</v>
      </c>
      <c r="E34">
        <v>164700</v>
      </c>
      <c r="F34" s="2">
        <v>42286</v>
      </c>
      <c r="G34">
        <f>transport[[#This Row],[Cena_zakupu]]-transport[[#This Row],[Cena_zakupu]]*0.05*(2017-transport[[#This Row],[Rok_produkcji]])-ROUNDDOWN(transport[[#This Row],[Przebieg]]/100000,0) *0.02*transport[[#This Row],[Cena_zakupu]]</f>
        <v>161910</v>
      </c>
      <c r="H34" t="str">
        <f>MID(transport[[#This Row],[Marka_i_model]],1, SEARCH(" ",transport[[#This Row],[Marka_i_model]]))</f>
        <v xml:space="preserve">Mercedes </v>
      </c>
      <c r="I34" s="1">
        <f>$K$2-transport[[#This Row],[Data_ostatniego_remontu]]</f>
        <v>450</v>
      </c>
      <c r="L34" s="9"/>
      <c r="M34" s="10"/>
      <c r="N34" s="11"/>
    </row>
    <row r="35" spans="1:14" x14ac:dyDescent="0.25">
      <c r="A35" s="1" t="s">
        <v>35</v>
      </c>
      <c r="B35">
        <v>2010</v>
      </c>
      <c r="C35">
        <v>84000</v>
      </c>
      <c r="D35" s="1" t="s">
        <v>69</v>
      </c>
      <c r="E35">
        <v>950000</v>
      </c>
      <c r="F35" s="2">
        <v>42029</v>
      </c>
      <c r="G35">
        <f>transport[[#This Row],[Cena_zakupu]]-transport[[#This Row],[Cena_zakupu]]*0.05*(2017-transport[[#This Row],[Rok_produkcji]])-ROUNDDOWN(transport[[#This Row],[Przebieg]]/100000,0) *0.02*transport[[#This Row],[Cena_zakupu]]</f>
        <v>39480</v>
      </c>
      <c r="H35" t="str">
        <f>MID(transport[[#This Row],[Marka_i_model]],1, SEARCH(" ",transport[[#This Row],[Marka_i_model]]))</f>
        <v xml:space="preserve">Mercedes </v>
      </c>
      <c r="I35" s="1">
        <f>$K$2-transport[[#This Row],[Data_ostatniego_remontu]]</f>
        <v>707</v>
      </c>
    </row>
    <row r="36" spans="1:14" x14ac:dyDescent="0.25">
      <c r="A36" s="1" t="s">
        <v>25</v>
      </c>
      <c r="B36">
        <v>2010</v>
      </c>
      <c r="C36">
        <v>67000</v>
      </c>
      <c r="D36" s="1" t="s">
        <v>70</v>
      </c>
      <c r="E36">
        <v>103260</v>
      </c>
      <c r="F36" s="2">
        <v>42157</v>
      </c>
      <c r="G36">
        <f>transport[[#This Row],[Cena_zakupu]]-transport[[#This Row],[Cena_zakupu]]*0.05*(2017-transport[[#This Row],[Rok_produkcji]])-ROUNDDOWN(transport[[#This Row],[Przebieg]]/100000,0) *0.02*transport[[#This Row],[Cena_zakupu]]</f>
        <v>42210</v>
      </c>
      <c r="H36" t="str">
        <f>MID(transport[[#This Row],[Marka_i_model]],1, SEARCH(" ",transport[[#This Row],[Marka_i_model]]))</f>
        <v xml:space="preserve">Iveco </v>
      </c>
      <c r="I36" s="1">
        <f>$K$2-transport[[#This Row],[Data_ostatniego_remontu]]</f>
        <v>579</v>
      </c>
    </row>
    <row r="37" spans="1:14" x14ac:dyDescent="0.25">
      <c r="A37" s="1" t="s">
        <v>45</v>
      </c>
      <c r="B37">
        <v>2010</v>
      </c>
      <c r="C37">
        <v>113400</v>
      </c>
      <c r="D37" s="1" t="s">
        <v>78</v>
      </c>
      <c r="E37">
        <v>230000</v>
      </c>
      <c r="F37" s="2">
        <v>42073</v>
      </c>
      <c r="G37">
        <f>transport[[#This Row],[Cena_zakupu]]-transport[[#This Row],[Cena_zakupu]]*0.05*(2017-transport[[#This Row],[Rok_produkcji]])-ROUNDDOWN(transport[[#This Row],[Przebieg]]/100000,0) *0.02*transport[[#This Row],[Cena_zakupu]]</f>
        <v>69174</v>
      </c>
      <c r="H37" t="str">
        <f>MID(transport[[#This Row],[Marka_i_model]],1, SEARCH(" ",transport[[#This Row],[Marka_i_model]]))</f>
        <v xml:space="preserve">MAN </v>
      </c>
      <c r="I37" s="1">
        <f>$K$2-transport[[#This Row],[Data_ostatniego_remontu]]</f>
        <v>663</v>
      </c>
    </row>
    <row r="38" spans="1:14" x14ac:dyDescent="0.25">
      <c r="A38" s="1" t="s">
        <v>71</v>
      </c>
      <c r="B38">
        <v>2010</v>
      </c>
      <c r="C38">
        <v>75300</v>
      </c>
      <c r="D38" s="1" t="s">
        <v>72</v>
      </c>
      <c r="E38">
        <v>302000</v>
      </c>
      <c r="F38" s="2">
        <v>42174</v>
      </c>
      <c r="G38">
        <f>transport[[#This Row],[Cena_zakupu]]-transport[[#This Row],[Cena_zakupu]]*0.05*(2017-transport[[#This Row],[Rok_produkcji]])-ROUNDDOWN(transport[[#This Row],[Przebieg]]/100000,0) *0.02*transport[[#This Row],[Cena_zakupu]]</f>
        <v>44427</v>
      </c>
      <c r="H38" t="str">
        <f>MID(transport[[#This Row],[Marka_i_model]],1, SEARCH(" ",transport[[#This Row],[Marka_i_model]]))</f>
        <v xml:space="preserve">Renault </v>
      </c>
      <c r="I38" s="1">
        <f>$K$2-transport[[#This Row],[Data_ostatniego_remontu]]</f>
        <v>562</v>
      </c>
    </row>
    <row r="39" spans="1:14" x14ac:dyDescent="0.25">
      <c r="A39" s="1" t="s">
        <v>50</v>
      </c>
      <c r="B39">
        <v>2010</v>
      </c>
      <c r="C39">
        <v>40830</v>
      </c>
      <c r="D39" s="1" t="s">
        <v>65</v>
      </c>
      <c r="E39">
        <v>326000</v>
      </c>
      <c r="F39" s="2">
        <v>42062</v>
      </c>
      <c r="G39">
        <f>transport[[#This Row],[Cena_zakupu]]-transport[[#This Row],[Cena_zakupu]]*0.05*(2017-transport[[#This Row],[Rok_produkcji]])-ROUNDDOWN(transport[[#This Row],[Przebieg]]/100000,0) *0.02*transport[[#This Row],[Cena_zakupu]]</f>
        <v>24089.7</v>
      </c>
      <c r="H39" t="str">
        <f>MID(transport[[#This Row],[Marka_i_model]],1, SEARCH(" ",transport[[#This Row],[Marka_i_model]]))</f>
        <v xml:space="preserve">DAF </v>
      </c>
      <c r="I39" s="1">
        <f>$K$2-transport[[#This Row],[Data_ostatniego_remontu]]</f>
        <v>674</v>
      </c>
    </row>
    <row r="40" spans="1:14" x14ac:dyDescent="0.25">
      <c r="A40" s="1" t="s">
        <v>76</v>
      </c>
      <c r="B40">
        <v>2010</v>
      </c>
      <c r="C40">
        <v>94000</v>
      </c>
      <c r="D40" s="1" t="s">
        <v>77</v>
      </c>
      <c r="E40">
        <v>91000</v>
      </c>
      <c r="F40" s="2">
        <v>42268</v>
      </c>
      <c r="G40">
        <f>transport[[#This Row],[Cena_zakupu]]-transport[[#This Row],[Cena_zakupu]]*0.05*(2017-transport[[#This Row],[Rok_produkcji]])-ROUNDDOWN(transport[[#This Row],[Przebieg]]/100000,0) *0.02*transport[[#This Row],[Cena_zakupu]]</f>
        <v>61100</v>
      </c>
      <c r="H40" t="str">
        <f>MID(transport[[#This Row],[Marka_i_model]],1, SEARCH(" ",transport[[#This Row],[Marka_i_model]]))</f>
        <v xml:space="preserve">DAF </v>
      </c>
      <c r="I40" s="1">
        <f>$K$2-transport[[#This Row],[Data_ostatniego_remontu]]</f>
        <v>468</v>
      </c>
    </row>
    <row r="41" spans="1:14" x14ac:dyDescent="0.25">
      <c r="A41" s="1" t="s">
        <v>60</v>
      </c>
      <c r="B41">
        <v>2010</v>
      </c>
      <c r="C41">
        <v>231000</v>
      </c>
      <c r="D41" s="1" t="s">
        <v>88</v>
      </c>
      <c r="E41">
        <v>301000</v>
      </c>
      <c r="F41" s="2">
        <v>42307</v>
      </c>
      <c r="G41">
        <f>transport[[#This Row],[Cena_zakupu]]-transport[[#This Row],[Cena_zakupu]]*0.05*(2017-transport[[#This Row],[Rok_produkcji]])-ROUNDDOWN(transport[[#This Row],[Przebieg]]/100000,0) *0.02*transport[[#This Row],[Cena_zakupu]]</f>
        <v>136290</v>
      </c>
      <c r="H41" t="str">
        <f>MID(transport[[#This Row],[Marka_i_model]],1, SEARCH(" ",transport[[#This Row],[Marka_i_model]]))</f>
        <v xml:space="preserve">Mercedes </v>
      </c>
      <c r="I41" s="1">
        <f>$K$2-transport[[#This Row],[Data_ostatniego_remontu]]</f>
        <v>429</v>
      </c>
    </row>
    <row r="42" spans="1:14" x14ac:dyDescent="0.25">
      <c r="A42" s="1" t="s">
        <v>16</v>
      </c>
      <c r="B42">
        <v>2010</v>
      </c>
      <c r="C42">
        <v>66000</v>
      </c>
      <c r="D42" s="1" t="s">
        <v>66</v>
      </c>
      <c r="E42">
        <v>736000</v>
      </c>
      <c r="F42" s="2">
        <v>42385</v>
      </c>
      <c r="G42">
        <f>transport[[#This Row],[Cena_zakupu]]-transport[[#This Row],[Cena_zakupu]]*0.05*(2017-transport[[#This Row],[Rok_produkcji]])-ROUNDDOWN(transport[[#This Row],[Przebieg]]/100000,0) *0.02*transport[[#This Row],[Cena_zakupu]]</f>
        <v>33660</v>
      </c>
      <c r="H42" t="str">
        <f>MID(transport[[#This Row],[Marka_i_model]],1, SEARCH(" ",transport[[#This Row],[Marka_i_model]]))</f>
        <v xml:space="preserve">Volvo </v>
      </c>
      <c r="I42" s="1">
        <f>$K$2-transport[[#This Row],[Data_ostatniego_remontu]]</f>
        <v>351</v>
      </c>
    </row>
    <row r="43" spans="1:14" x14ac:dyDescent="0.25">
      <c r="A43" s="1" t="s">
        <v>67</v>
      </c>
      <c r="B43">
        <v>2010</v>
      </c>
      <c r="C43">
        <v>60000</v>
      </c>
      <c r="D43" s="1" t="s">
        <v>68</v>
      </c>
      <c r="E43">
        <v>99250</v>
      </c>
      <c r="F43" s="2">
        <v>42226</v>
      </c>
      <c r="G43">
        <f>transport[[#This Row],[Cena_zakupu]]-transport[[#This Row],[Cena_zakupu]]*0.05*(2017-transport[[#This Row],[Rok_produkcji]])-ROUNDDOWN(transport[[#This Row],[Przebieg]]/100000,0) *0.02*transport[[#This Row],[Cena_zakupu]]</f>
        <v>39000</v>
      </c>
      <c r="H43" t="str">
        <f>MID(transport[[#This Row],[Marka_i_model]],1, SEARCH(" ",transport[[#This Row],[Marka_i_model]]))</f>
        <v xml:space="preserve">Renault </v>
      </c>
      <c r="I43" s="1">
        <f>$K$2-transport[[#This Row],[Data_ostatniego_remontu]]</f>
        <v>510</v>
      </c>
    </row>
    <row r="44" spans="1:14" x14ac:dyDescent="0.25">
      <c r="A44" s="1" t="s">
        <v>35</v>
      </c>
      <c r="B44">
        <v>2010</v>
      </c>
      <c r="C44">
        <v>92000</v>
      </c>
      <c r="D44" s="1" t="s">
        <v>74</v>
      </c>
      <c r="E44">
        <v>356000</v>
      </c>
      <c r="F44" s="2">
        <v>42174</v>
      </c>
      <c r="G44">
        <f>transport[[#This Row],[Cena_zakupu]]-transport[[#This Row],[Cena_zakupu]]*0.05*(2017-transport[[#This Row],[Rok_produkcji]])-ROUNDDOWN(transport[[#This Row],[Przebieg]]/100000,0) *0.02*transport[[#This Row],[Cena_zakupu]]</f>
        <v>54280</v>
      </c>
      <c r="H44" t="str">
        <f>MID(transport[[#This Row],[Marka_i_model]],1, SEARCH(" ",transport[[#This Row],[Marka_i_model]]))</f>
        <v xml:space="preserve">Mercedes </v>
      </c>
      <c r="I44" s="1">
        <f>$K$2-transport[[#This Row],[Data_ostatniego_remontu]]</f>
        <v>562</v>
      </c>
    </row>
    <row r="45" spans="1:14" x14ac:dyDescent="0.25">
      <c r="A45" s="1" t="s">
        <v>71</v>
      </c>
      <c r="B45">
        <v>2011</v>
      </c>
      <c r="C45">
        <v>74300</v>
      </c>
      <c r="D45" s="1" t="s">
        <v>95</v>
      </c>
      <c r="E45">
        <v>306000</v>
      </c>
      <c r="F45" s="2">
        <v>42174</v>
      </c>
      <c r="G45">
        <f>transport[[#This Row],[Cena_zakupu]]-transport[[#This Row],[Cena_zakupu]]*0.05*(2017-transport[[#This Row],[Rok_produkcji]])-ROUNDDOWN(transport[[#This Row],[Przebieg]]/100000,0) *0.02*transport[[#This Row],[Cena_zakupu]]</f>
        <v>47552</v>
      </c>
      <c r="H45" t="str">
        <f>MID(transport[[#This Row],[Marka_i_model]],1, SEARCH(" ",transport[[#This Row],[Marka_i_model]]))</f>
        <v xml:space="preserve">Renault </v>
      </c>
      <c r="I45" s="1">
        <f>$K$2-transport[[#This Row],[Data_ostatniego_remontu]]</f>
        <v>562</v>
      </c>
    </row>
    <row r="46" spans="1:14" x14ac:dyDescent="0.25">
      <c r="A46" s="1" t="s">
        <v>91</v>
      </c>
      <c r="B46">
        <v>2011</v>
      </c>
      <c r="C46">
        <v>56700</v>
      </c>
      <c r="D46" s="1" t="s">
        <v>92</v>
      </c>
      <c r="E46">
        <v>290000</v>
      </c>
      <c r="F46" s="2">
        <v>42236</v>
      </c>
      <c r="G46">
        <f>transport[[#This Row],[Cena_zakupu]]-transport[[#This Row],[Cena_zakupu]]*0.05*(2017-transport[[#This Row],[Rok_produkcji]])-ROUNDDOWN(transport[[#This Row],[Przebieg]]/100000,0) *0.02*transport[[#This Row],[Cena_zakupu]]</f>
        <v>37422</v>
      </c>
      <c r="H46" t="str">
        <f>MID(transport[[#This Row],[Marka_i_model]],1, SEARCH(" ",transport[[#This Row],[Marka_i_model]]))</f>
        <v xml:space="preserve">Renault </v>
      </c>
      <c r="I46" s="1">
        <f>$K$2-transport[[#This Row],[Data_ostatniego_remontu]]</f>
        <v>500</v>
      </c>
    </row>
    <row r="47" spans="1:14" x14ac:dyDescent="0.25">
      <c r="A47" s="1" t="s">
        <v>67</v>
      </c>
      <c r="B47">
        <v>2011</v>
      </c>
      <c r="C47">
        <v>59000</v>
      </c>
      <c r="D47" s="1" t="s">
        <v>94</v>
      </c>
      <c r="E47">
        <v>103250</v>
      </c>
      <c r="F47" s="2">
        <v>42226</v>
      </c>
      <c r="G47">
        <f>transport[[#This Row],[Cena_zakupu]]-transport[[#This Row],[Cena_zakupu]]*0.05*(2017-transport[[#This Row],[Rok_produkcji]])-ROUNDDOWN(transport[[#This Row],[Przebieg]]/100000,0) *0.02*transport[[#This Row],[Cena_zakupu]]</f>
        <v>40120</v>
      </c>
      <c r="H47" t="str">
        <f>MID(transport[[#This Row],[Marka_i_model]],1, SEARCH(" ",transport[[#This Row],[Marka_i_model]]))</f>
        <v xml:space="preserve">Renault </v>
      </c>
      <c r="I47" s="1">
        <f>$K$2-transport[[#This Row],[Data_ostatniego_remontu]]</f>
        <v>510</v>
      </c>
    </row>
    <row r="48" spans="1:14" x14ac:dyDescent="0.25">
      <c r="A48" s="1" t="s">
        <v>91</v>
      </c>
      <c r="B48">
        <v>2011</v>
      </c>
      <c r="C48">
        <v>57700</v>
      </c>
      <c r="D48" s="1" t="s">
        <v>93</v>
      </c>
      <c r="E48">
        <v>286000</v>
      </c>
      <c r="F48" s="2">
        <v>42236</v>
      </c>
      <c r="G48">
        <f>transport[[#This Row],[Cena_zakupu]]-transport[[#This Row],[Cena_zakupu]]*0.05*(2017-transport[[#This Row],[Rok_produkcji]])-ROUNDDOWN(transport[[#This Row],[Przebieg]]/100000,0) *0.02*transport[[#This Row],[Cena_zakupu]]</f>
        <v>38082</v>
      </c>
      <c r="H48" t="str">
        <f>MID(transport[[#This Row],[Marka_i_model]],1, SEARCH(" ",transport[[#This Row],[Marka_i_model]]))</f>
        <v xml:space="preserve">Renault </v>
      </c>
      <c r="I48" s="1">
        <f>$K$2-transport[[#This Row],[Data_ostatniego_remontu]]</f>
        <v>500</v>
      </c>
    </row>
    <row r="49" spans="1:9" x14ac:dyDescent="0.25">
      <c r="A49" s="1" t="s">
        <v>50</v>
      </c>
      <c r="B49">
        <v>2011</v>
      </c>
      <c r="C49">
        <v>38000</v>
      </c>
      <c r="D49" s="1" t="s">
        <v>90</v>
      </c>
      <c r="E49">
        <v>574000</v>
      </c>
      <c r="F49" s="2">
        <v>42309</v>
      </c>
      <c r="G49">
        <f>transport[[#This Row],[Cena_zakupu]]-transport[[#This Row],[Cena_zakupu]]*0.05*(2017-transport[[#This Row],[Rok_produkcji]])-ROUNDDOWN(transport[[#This Row],[Przebieg]]/100000,0) *0.02*transport[[#This Row],[Cena_zakupu]]</f>
        <v>22800</v>
      </c>
      <c r="H49" t="str">
        <f>MID(transport[[#This Row],[Marka_i_model]],1, SEARCH(" ",transport[[#This Row],[Marka_i_model]]))</f>
        <v xml:space="preserve">DAF </v>
      </c>
      <c r="I49" s="1">
        <f>$K$2-transport[[#This Row],[Data_ostatniego_remontu]]</f>
        <v>427</v>
      </c>
    </row>
    <row r="50" spans="1:9" x14ac:dyDescent="0.25">
      <c r="A50" s="1" t="s">
        <v>58</v>
      </c>
      <c r="B50">
        <v>2011</v>
      </c>
      <c r="C50">
        <v>196340</v>
      </c>
      <c r="D50" s="1" t="s">
        <v>103</v>
      </c>
      <c r="E50">
        <v>186000</v>
      </c>
      <c r="F50" s="2">
        <v>42278</v>
      </c>
      <c r="G50">
        <f>transport[[#This Row],[Cena_zakupu]]-transport[[#This Row],[Cena_zakupu]]*0.05*(2017-transport[[#This Row],[Rok_produkcji]])-ROUNDDOWN(transport[[#This Row],[Przebieg]]/100000,0) *0.02*transport[[#This Row],[Cena_zakupu]]</f>
        <v>133511.20000000001</v>
      </c>
      <c r="H50" t="str">
        <f>MID(transport[[#This Row],[Marka_i_model]],1, SEARCH(" ",transport[[#This Row],[Marka_i_model]]))</f>
        <v xml:space="preserve">DAF </v>
      </c>
      <c r="I50" s="1">
        <f>$K$2-transport[[#This Row],[Data_ostatniego_remontu]]</f>
        <v>458</v>
      </c>
    </row>
    <row r="51" spans="1:9" x14ac:dyDescent="0.25">
      <c r="A51" s="1" t="s">
        <v>33</v>
      </c>
      <c r="B51">
        <v>2012</v>
      </c>
      <c r="C51">
        <v>76000</v>
      </c>
      <c r="D51" s="1" t="s">
        <v>114</v>
      </c>
      <c r="E51">
        <v>850000</v>
      </c>
      <c r="F51" s="2">
        <v>42376</v>
      </c>
      <c r="G51">
        <f>transport[[#This Row],[Cena_zakupu]]-transport[[#This Row],[Cena_zakupu]]*0.05*(2017-transport[[#This Row],[Rok_produkcji]])-ROUNDDOWN(transport[[#This Row],[Przebieg]]/100000,0) *0.02*transport[[#This Row],[Cena_zakupu]]</f>
        <v>44840</v>
      </c>
      <c r="H51" t="str">
        <f>MID(transport[[#This Row],[Marka_i_model]],1, SEARCH(" ",transport[[#This Row],[Marka_i_model]]))</f>
        <v xml:space="preserve">Renault </v>
      </c>
      <c r="I51" s="1">
        <f>$K$2-transport[[#This Row],[Data_ostatniego_remontu]]</f>
        <v>360</v>
      </c>
    </row>
    <row r="52" spans="1:9" x14ac:dyDescent="0.25">
      <c r="A52" s="1" t="s">
        <v>50</v>
      </c>
      <c r="B52">
        <v>2012</v>
      </c>
      <c r="C52">
        <v>39830</v>
      </c>
      <c r="D52" s="1" t="s">
        <v>111</v>
      </c>
      <c r="E52">
        <v>330000</v>
      </c>
      <c r="F52" s="2">
        <v>42062</v>
      </c>
      <c r="G52">
        <f>transport[[#This Row],[Cena_zakupu]]-transport[[#This Row],[Cena_zakupu]]*0.05*(2017-transport[[#This Row],[Rok_produkcji]])-ROUNDDOWN(transport[[#This Row],[Przebieg]]/100000,0) *0.02*transport[[#This Row],[Cena_zakupu]]</f>
        <v>27482.7</v>
      </c>
      <c r="H52" t="str">
        <f>MID(transport[[#This Row],[Marka_i_model]],1, SEARCH(" ",transport[[#This Row],[Marka_i_model]]))</f>
        <v xml:space="preserve">DAF </v>
      </c>
      <c r="I52" s="1">
        <f>$K$2-transport[[#This Row],[Data_ostatniego_remontu]]</f>
        <v>674</v>
      </c>
    </row>
    <row r="53" spans="1:9" x14ac:dyDescent="0.25">
      <c r="A53" s="1" t="s">
        <v>50</v>
      </c>
      <c r="B53">
        <v>2012</v>
      </c>
      <c r="C53">
        <v>130780</v>
      </c>
      <c r="D53" s="1" t="s">
        <v>117</v>
      </c>
      <c r="E53">
        <v>310000</v>
      </c>
      <c r="F53" s="2">
        <v>42365</v>
      </c>
      <c r="G53">
        <f>transport[[#This Row],[Cena_zakupu]]-transport[[#This Row],[Cena_zakupu]]*0.05*(2017-transport[[#This Row],[Rok_produkcji]])-ROUNDDOWN(transport[[#This Row],[Przebieg]]/100000,0) *0.02*transport[[#This Row],[Cena_zakupu]]</f>
        <v>90238.2</v>
      </c>
      <c r="H53" t="str">
        <f>MID(transport[[#This Row],[Marka_i_model]],1, SEARCH(" ",transport[[#This Row],[Marka_i_model]]))</f>
        <v xml:space="preserve">DAF </v>
      </c>
      <c r="I53" s="1">
        <f>$K$2-transport[[#This Row],[Data_ostatniego_remontu]]</f>
        <v>371</v>
      </c>
    </row>
    <row r="54" spans="1:9" x14ac:dyDescent="0.25">
      <c r="A54" s="1" t="s">
        <v>45</v>
      </c>
      <c r="B54">
        <v>2012</v>
      </c>
      <c r="C54">
        <v>135502</v>
      </c>
      <c r="D54" s="1" t="s">
        <v>118</v>
      </c>
      <c r="E54">
        <v>247000</v>
      </c>
      <c r="F54" s="2">
        <v>42476</v>
      </c>
      <c r="G54">
        <f>transport[[#This Row],[Cena_zakupu]]-transport[[#This Row],[Cena_zakupu]]*0.05*(2017-transport[[#This Row],[Rok_produkcji]])-ROUNDDOWN(transport[[#This Row],[Przebieg]]/100000,0) *0.02*transport[[#This Row],[Cena_zakupu]]</f>
        <v>96206.42</v>
      </c>
      <c r="H54" t="str">
        <f>MID(transport[[#This Row],[Marka_i_model]],1, SEARCH(" ",transport[[#This Row],[Marka_i_model]]))</f>
        <v xml:space="preserve">MAN </v>
      </c>
      <c r="I54" s="1">
        <f>$K$2-transport[[#This Row],[Data_ostatniego_remontu]]</f>
        <v>260</v>
      </c>
    </row>
    <row r="55" spans="1:9" x14ac:dyDescent="0.25">
      <c r="A55" s="1" t="s">
        <v>62</v>
      </c>
      <c r="B55">
        <v>2012</v>
      </c>
      <c r="C55">
        <v>290000</v>
      </c>
      <c r="D55" s="1" t="s">
        <v>142</v>
      </c>
      <c r="E55">
        <v>170000</v>
      </c>
      <c r="F55" s="2">
        <v>42297</v>
      </c>
      <c r="G55">
        <f>transport[[#This Row],[Cena_zakupu]]-transport[[#This Row],[Cena_zakupu]]*0.05*(2017-transport[[#This Row],[Rok_produkcji]])-ROUNDDOWN(transport[[#This Row],[Przebieg]]/100000,0) *0.02*transport[[#This Row],[Cena_zakupu]]</f>
        <v>211700</v>
      </c>
      <c r="H55" t="str">
        <f>MID(transport[[#This Row],[Marka_i_model]],1, SEARCH(" ",transport[[#This Row],[Marka_i_model]]))</f>
        <v xml:space="preserve">Mercedes </v>
      </c>
      <c r="I55" s="1">
        <f>$K$2-transport[[#This Row],[Data_ostatniego_remontu]]</f>
        <v>439</v>
      </c>
    </row>
    <row r="56" spans="1:9" x14ac:dyDescent="0.25">
      <c r="A56" s="1" t="s">
        <v>22</v>
      </c>
      <c r="B56">
        <v>2012</v>
      </c>
      <c r="C56">
        <v>110000</v>
      </c>
      <c r="D56" s="1" t="s">
        <v>116</v>
      </c>
      <c r="E56">
        <v>201000</v>
      </c>
      <c r="F56" s="2">
        <v>42075</v>
      </c>
      <c r="G56">
        <f>transport[[#This Row],[Cena_zakupu]]-transport[[#This Row],[Cena_zakupu]]*0.05*(2017-transport[[#This Row],[Rok_produkcji]])-ROUNDDOWN(transport[[#This Row],[Przebieg]]/100000,0) *0.02*transport[[#This Row],[Cena_zakupu]]</f>
        <v>78100</v>
      </c>
      <c r="H56" t="str">
        <f>MID(transport[[#This Row],[Marka_i_model]],1, SEARCH(" ",transport[[#This Row],[Marka_i_model]]))</f>
        <v xml:space="preserve">Volvo </v>
      </c>
      <c r="I56" s="1">
        <f>$K$2-transport[[#This Row],[Data_ostatniego_remontu]]</f>
        <v>661</v>
      </c>
    </row>
    <row r="57" spans="1:9" x14ac:dyDescent="0.25">
      <c r="A57" s="1" t="s">
        <v>18</v>
      </c>
      <c r="B57">
        <v>2012</v>
      </c>
      <c r="C57">
        <v>59000</v>
      </c>
      <c r="D57" s="1" t="s">
        <v>113</v>
      </c>
      <c r="E57">
        <v>302000</v>
      </c>
      <c r="F57" s="2">
        <v>42271</v>
      </c>
      <c r="G57">
        <f>transport[[#This Row],[Cena_zakupu]]-transport[[#This Row],[Cena_zakupu]]*0.05*(2017-transport[[#This Row],[Rok_produkcji]])-ROUNDDOWN(transport[[#This Row],[Przebieg]]/100000,0) *0.02*transport[[#This Row],[Cena_zakupu]]</f>
        <v>40710</v>
      </c>
      <c r="H57" t="str">
        <f>MID(transport[[#This Row],[Marka_i_model]],1, SEARCH(" ",transport[[#This Row],[Marka_i_model]]))</f>
        <v xml:space="preserve">Volvo </v>
      </c>
      <c r="I57" s="1">
        <f>$K$2-transport[[#This Row],[Data_ostatniego_remontu]]</f>
        <v>465</v>
      </c>
    </row>
    <row r="58" spans="1:9" x14ac:dyDescent="0.25">
      <c r="A58" s="1" t="s">
        <v>33</v>
      </c>
      <c r="B58">
        <v>2012</v>
      </c>
      <c r="C58">
        <v>231000</v>
      </c>
      <c r="D58" s="1" t="s">
        <v>135</v>
      </c>
      <c r="E58">
        <v>451000</v>
      </c>
      <c r="F58" s="2">
        <v>42439</v>
      </c>
      <c r="G58">
        <f>transport[[#This Row],[Cena_zakupu]]-transport[[#This Row],[Cena_zakupu]]*0.05*(2017-transport[[#This Row],[Rok_produkcji]])-ROUNDDOWN(transport[[#This Row],[Przebieg]]/100000,0) *0.02*transport[[#This Row],[Cena_zakupu]]</f>
        <v>154770</v>
      </c>
      <c r="H58" t="str">
        <f>MID(transport[[#This Row],[Marka_i_model]],1, SEARCH(" ",transport[[#This Row],[Marka_i_model]]))</f>
        <v xml:space="preserve">Renault </v>
      </c>
      <c r="I58" s="1">
        <f>$K$2-transport[[#This Row],[Data_ostatniego_remontu]]</f>
        <v>297</v>
      </c>
    </row>
    <row r="59" spans="1:9" x14ac:dyDescent="0.25">
      <c r="A59" s="1" t="s">
        <v>50</v>
      </c>
      <c r="B59">
        <v>2012</v>
      </c>
      <c r="C59">
        <v>48800</v>
      </c>
      <c r="D59" s="1" t="s">
        <v>112</v>
      </c>
      <c r="E59">
        <v>268650</v>
      </c>
      <c r="F59" s="2">
        <v>42117</v>
      </c>
      <c r="G59">
        <f>transport[[#This Row],[Cena_zakupu]]-transport[[#This Row],[Cena_zakupu]]*0.05*(2017-transport[[#This Row],[Rok_produkcji]])-ROUNDDOWN(transport[[#This Row],[Przebieg]]/100000,0) *0.02*transport[[#This Row],[Cena_zakupu]]</f>
        <v>34648</v>
      </c>
      <c r="H59" t="str">
        <f>MID(transport[[#This Row],[Marka_i_model]],1, SEARCH(" ",transport[[#This Row],[Marka_i_model]]))</f>
        <v xml:space="preserve">DAF </v>
      </c>
      <c r="I59" s="1">
        <f>$K$2-transport[[#This Row],[Data_ostatniego_remontu]]</f>
        <v>619</v>
      </c>
    </row>
    <row r="60" spans="1:9" x14ac:dyDescent="0.25">
      <c r="A60" s="1" t="s">
        <v>41</v>
      </c>
      <c r="B60">
        <v>2012</v>
      </c>
      <c r="C60">
        <v>87133</v>
      </c>
      <c r="D60" s="1" t="s">
        <v>115</v>
      </c>
      <c r="E60">
        <v>376000</v>
      </c>
      <c r="F60" s="2">
        <v>42208</v>
      </c>
      <c r="G60">
        <f>transport[[#This Row],[Cena_zakupu]]-transport[[#This Row],[Cena_zakupu]]*0.05*(2017-transport[[#This Row],[Rok_produkcji]])-ROUNDDOWN(transport[[#This Row],[Przebieg]]/100000,0) *0.02*transport[[#This Row],[Cena_zakupu]]</f>
        <v>60121.770000000004</v>
      </c>
      <c r="H60" t="str">
        <f>MID(transport[[#This Row],[Marka_i_model]],1, SEARCH(" ",transport[[#This Row],[Marka_i_model]]))</f>
        <v xml:space="preserve">Iveco </v>
      </c>
      <c r="I60" s="1">
        <f>$K$2-transport[[#This Row],[Data_ostatniego_remontu]]</f>
        <v>528</v>
      </c>
    </row>
    <row r="61" spans="1:9" x14ac:dyDescent="0.25">
      <c r="A61" s="1" t="s">
        <v>56</v>
      </c>
      <c r="B61">
        <v>2012</v>
      </c>
      <c r="C61">
        <v>196370</v>
      </c>
      <c r="D61" s="1" t="s">
        <v>131</v>
      </c>
      <c r="E61">
        <v>286000</v>
      </c>
      <c r="F61" s="2">
        <v>42467</v>
      </c>
      <c r="G61">
        <f>transport[[#This Row],[Cena_zakupu]]-transport[[#This Row],[Cena_zakupu]]*0.05*(2017-transport[[#This Row],[Rok_produkcji]])-ROUNDDOWN(transport[[#This Row],[Przebieg]]/100000,0) *0.02*transport[[#This Row],[Cena_zakupu]]</f>
        <v>139422.70000000001</v>
      </c>
      <c r="H61" t="str">
        <f>MID(transport[[#This Row],[Marka_i_model]],1, SEARCH(" ",transport[[#This Row],[Marka_i_model]]))</f>
        <v xml:space="preserve">MAN </v>
      </c>
      <c r="I61" s="1">
        <f>$K$2-transport[[#This Row],[Data_ostatniego_remontu]]</f>
        <v>269</v>
      </c>
    </row>
    <row r="62" spans="1:9" x14ac:dyDescent="0.25">
      <c r="A62" s="1" t="s">
        <v>33</v>
      </c>
      <c r="B62">
        <v>2012</v>
      </c>
      <c r="C62">
        <v>163800</v>
      </c>
      <c r="D62" s="1" t="s">
        <v>122</v>
      </c>
      <c r="E62">
        <v>366000</v>
      </c>
      <c r="F62" s="2">
        <v>42329</v>
      </c>
      <c r="G62">
        <f>transport[[#This Row],[Cena_zakupu]]-transport[[#This Row],[Cena_zakupu]]*0.05*(2017-transport[[#This Row],[Rok_produkcji]])-ROUNDDOWN(transport[[#This Row],[Przebieg]]/100000,0) *0.02*transport[[#This Row],[Cena_zakupu]]</f>
        <v>113022</v>
      </c>
      <c r="H62" t="str">
        <f>MID(transport[[#This Row],[Marka_i_model]],1, SEARCH(" ",transport[[#This Row],[Marka_i_model]]))</f>
        <v xml:space="preserve">Renault </v>
      </c>
      <c r="I62" s="1">
        <f>$K$2-transport[[#This Row],[Data_ostatniego_remontu]]</f>
        <v>407</v>
      </c>
    </row>
    <row r="63" spans="1:9" x14ac:dyDescent="0.25">
      <c r="A63" s="1" t="s">
        <v>50</v>
      </c>
      <c r="B63">
        <v>2013</v>
      </c>
      <c r="C63">
        <v>47800</v>
      </c>
      <c r="D63" s="1" t="s">
        <v>143</v>
      </c>
      <c r="E63">
        <v>272650</v>
      </c>
      <c r="F63" s="2">
        <v>42117</v>
      </c>
      <c r="G63">
        <f>transport[[#This Row],[Cena_zakupu]]-transport[[#This Row],[Cena_zakupu]]*0.05*(2017-transport[[#This Row],[Rok_produkcji]])-ROUNDDOWN(transport[[#This Row],[Przebieg]]/100000,0) *0.02*transport[[#This Row],[Cena_zakupu]]</f>
        <v>36328</v>
      </c>
      <c r="H63" t="str">
        <f>MID(transport[[#This Row],[Marka_i_model]],1, SEARCH(" ",transport[[#This Row],[Marka_i_model]]))</f>
        <v xml:space="preserve">DAF </v>
      </c>
      <c r="I63" s="1">
        <f>$K$2-transport[[#This Row],[Data_ostatniego_remontu]]</f>
        <v>619</v>
      </c>
    </row>
    <row r="64" spans="1:9" x14ac:dyDescent="0.25">
      <c r="A64" s="1" t="s">
        <v>76</v>
      </c>
      <c r="B64">
        <v>2013</v>
      </c>
      <c r="C64">
        <v>93000</v>
      </c>
      <c r="D64" s="1" t="s">
        <v>146</v>
      </c>
      <c r="E64">
        <v>195000</v>
      </c>
      <c r="F64" s="2">
        <v>42268</v>
      </c>
      <c r="G64">
        <f>transport[[#This Row],[Cena_zakupu]]-transport[[#This Row],[Cena_zakupu]]*0.05*(2017-transport[[#This Row],[Rok_produkcji]])-ROUNDDOWN(transport[[#This Row],[Przebieg]]/100000,0) *0.02*transport[[#This Row],[Cena_zakupu]]</f>
        <v>72540</v>
      </c>
      <c r="H64" t="str">
        <f>MID(transport[[#This Row],[Marka_i_model]],1, SEARCH(" ",transport[[#This Row],[Marka_i_model]]))</f>
        <v xml:space="preserve">DAF </v>
      </c>
      <c r="I64" s="1">
        <f>$K$2-transport[[#This Row],[Data_ostatniego_remontu]]</f>
        <v>468</v>
      </c>
    </row>
    <row r="65" spans="1:9" x14ac:dyDescent="0.25">
      <c r="A65" s="1" t="s">
        <v>45</v>
      </c>
      <c r="B65">
        <v>2013</v>
      </c>
      <c r="C65">
        <v>158000</v>
      </c>
      <c r="D65" s="1" t="s">
        <v>148</v>
      </c>
      <c r="E65">
        <v>407000</v>
      </c>
      <c r="F65" s="2">
        <v>42681</v>
      </c>
      <c r="G65">
        <f>transport[[#This Row],[Cena_zakupu]]-transport[[#This Row],[Cena_zakupu]]*0.05*(2017-transport[[#This Row],[Rok_produkcji]])-ROUNDDOWN(transport[[#This Row],[Przebieg]]/100000,0) *0.02*transport[[#This Row],[Cena_zakupu]]</f>
        <v>113760</v>
      </c>
      <c r="H65" t="str">
        <f>MID(transport[[#This Row],[Marka_i_model]],1, SEARCH(" ",transport[[#This Row],[Marka_i_model]]))</f>
        <v xml:space="preserve">MAN </v>
      </c>
      <c r="I65" s="1">
        <f>$K$2-transport[[#This Row],[Data_ostatniego_remontu]]</f>
        <v>55</v>
      </c>
    </row>
    <row r="66" spans="1:9" x14ac:dyDescent="0.25">
      <c r="A66" s="1" t="s">
        <v>79</v>
      </c>
      <c r="B66">
        <v>2013</v>
      </c>
      <c r="C66">
        <v>136000</v>
      </c>
      <c r="D66" s="1" t="s">
        <v>147</v>
      </c>
      <c r="E66">
        <v>247000</v>
      </c>
      <c r="F66" s="2">
        <v>42067</v>
      </c>
      <c r="G66">
        <f>transport[[#This Row],[Cena_zakupu]]-transport[[#This Row],[Cena_zakupu]]*0.05*(2017-transport[[#This Row],[Rok_produkcji]])-ROUNDDOWN(transport[[#This Row],[Przebieg]]/100000,0) *0.02*transport[[#This Row],[Cena_zakupu]]</f>
        <v>103360</v>
      </c>
      <c r="H66" t="str">
        <f>MID(transport[[#This Row],[Marka_i_model]],1, SEARCH(" ",transport[[#This Row],[Marka_i_model]]))</f>
        <v xml:space="preserve">DAF </v>
      </c>
      <c r="I66" s="1">
        <f>$K$2-transport[[#This Row],[Data_ostatniego_remontu]]</f>
        <v>669</v>
      </c>
    </row>
    <row r="67" spans="1:9" x14ac:dyDescent="0.25">
      <c r="A67" s="1" t="s">
        <v>157</v>
      </c>
      <c r="B67">
        <v>2013</v>
      </c>
      <c r="C67">
        <v>271000</v>
      </c>
      <c r="D67" s="1" t="s">
        <v>158</v>
      </c>
      <c r="E67">
        <v>153000</v>
      </c>
      <c r="F67" s="2">
        <v>42334</v>
      </c>
      <c r="G67">
        <f>transport[[#This Row],[Cena_zakupu]]-transport[[#This Row],[Cena_zakupu]]*0.05*(2017-transport[[#This Row],[Rok_produkcji]])-ROUNDDOWN(transport[[#This Row],[Przebieg]]/100000,0) *0.02*transport[[#This Row],[Cena_zakupu]]</f>
        <v>211380</v>
      </c>
      <c r="H67" t="str">
        <f>MID(transport[[#This Row],[Marka_i_model]],1, SEARCH(" ",transport[[#This Row],[Marka_i_model]]))</f>
        <v xml:space="preserve">MAN </v>
      </c>
      <c r="I67" s="1">
        <f>$K$2-transport[[#This Row],[Data_ostatniego_remontu]]</f>
        <v>402</v>
      </c>
    </row>
    <row r="68" spans="1:9" x14ac:dyDescent="0.25">
      <c r="A68" s="1" t="s">
        <v>37</v>
      </c>
      <c r="B68">
        <v>2013</v>
      </c>
      <c r="C68">
        <v>80000</v>
      </c>
      <c r="D68" s="1" t="s">
        <v>145</v>
      </c>
      <c r="E68">
        <v>235000</v>
      </c>
      <c r="F68" s="2">
        <v>42379</v>
      </c>
      <c r="G68">
        <f>transport[[#This Row],[Cena_zakupu]]-transport[[#This Row],[Cena_zakupu]]*0.05*(2017-transport[[#This Row],[Rok_produkcji]])-ROUNDDOWN(transport[[#This Row],[Przebieg]]/100000,0) *0.02*transport[[#This Row],[Cena_zakupu]]</f>
        <v>60800</v>
      </c>
      <c r="H68" t="str">
        <f>MID(transport[[#This Row],[Marka_i_model]],1, SEARCH(" ",transport[[#This Row],[Marka_i_model]]))</f>
        <v xml:space="preserve">Scania </v>
      </c>
      <c r="I68" s="1">
        <f>$K$2-transport[[#This Row],[Data_ostatniego_remontu]]</f>
        <v>357</v>
      </c>
    </row>
    <row r="69" spans="1:9" x14ac:dyDescent="0.25">
      <c r="A69" s="1" t="s">
        <v>157</v>
      </c>
      <c r="B69">
        <v>2014</v>
      </c>
      <c r="C69">
        <v>270000</v>
      </c>
      <c r="D69" s="1" t="s">
        <v>169</v>
      </c>
      <c r="E69">
        <v>157000</v>
      </c>
      <c r="F69" s="2">
        <v>42334</v>
      </c>
      <c r="G69">
        <f>transport[[#This Row],[Cena_zakupu]]-transport[[#This Row],[Cena_zakupu]]*0.05*(2017-transport[[#This Row],[Rok_produkcji]])-ROUNDDOWN(transport[[#This Row],[Przebieg]]/100000,0) *0.02*transport[[#This Row],[Cena_zakupu]]</f>
        <v>224100</v>
      </c>
      <c r="H69" t="str">
        <f>MID(transport[[#This Row],[Marka_i_model]],1, SEARCH(" ",transport[[#This Row],[Marka_i_model]]))</f>
        <v xml:space="preserve">MAN </v>
      </c>
      <c r="I69" s="1">
        <f>$K$2-transport[[#This Row],[Data_ostatniego_remontu]]</f>
        <v>402</v>
      </c>
    </row>
    <row r="70" spans="1:9" x14ac:dyDescent="0.25">
      <c r="A70" s="1" t="s">
        <v>160</v>
      </c>
      <c r="B70">
        <v>2014</v>
      </c>
      <c r="C70">
        <v>98000</v>
      </c>
      <c r="D70" s="1" t="s">
        <v>161</v>
      </c>
      <c r="E70">
        <v>251000</v>
      </c>
      <c r="F70" s="2">
        <v>42344</v>
      </c>
      <c r="G70">
        <f>transport[[#This Row],[Cena_zakupu]]-transport[[#This Row],[Cena_zakupu]]*0.05*(2017-transport[[#This Row],[Rok_produkcji]])-ROUNDDOWN(transport[[#This Row],[Przebieg]]/100000,0) *0.02*transport[[#This Row],[Cena_zakupu]]</f>
        <v>79380</v>
      </c>
      <c r="H70" t="str">
        <f>MID(transport[[#This Row],[Marka_i_model]],1, SEARCH(" ",transport[[#This Row],[Marka_i_model]]))</f>
        <v xml:space="preserve">MAN </v>
      </c>
      <c r="I70" s="1">
        <f>$K$2-transport[[#This Row],[Data_ostatniego_remontu]]</f>
        <v>392</v>
      </c>
    </row>
    <row r="71" spans="1:9" x14ac:dyDescent="0.25">
      <c r="A71" s="1" t="s">
        <v>54</v>
      </c>
      <c r="B71">
        <v>2014</v>
      </c>
      <c r="C71">
        <v>167800</v>
      </c>
      <c r="D71" s="1" t="s">
        <v>164</v>
      </c>
      <c r="E71">
        <v>190300</v>
      </c>
      <c r="F71" s="2">
        <v>42272</v>
      </c>
      <c r="G71">
        <f>transport[[#This Row],[Cena_zakupu]]-transport[[#This Row],[Cena_zakupu]]*0.05*(2017-transport[[#This Row],[Rok_produkcji]])-ROUNDDOWN(transport[[#This Row],[Przebieg]]/100000,0) *0.02*transport[[#This Row],[Cena_zakupu]]</f>
        <v>139274</v>
      </c>
      <c r="H71" t="str">
        <f>MID(transport[[#This Row],[Marka_i_model]],1, SEARCH(" ",transport[[#This Row],[Marka_i_model]]))</f>
        <v xml:space="preserve">MAN </v>
      </c>
      <c r="I71" s="1">
        <f>$K$2-transport[[#This Row],[Data_ostatniego_remontu]]</f>
        <v>464</v>
      </c>
    </row>
    <row r="72" spans="1:9" x14ac:dyDescent="0.25">
      <c r="A72" s="1" t="s">
        <v>160</v>
      </c>
      <c r="B72">
        <v>2014</v>
      </c>
      <c r="C72">
        <v>99000</v>
      </c>
      <c r="D72" s="1" t="s">
        <v>162</v>
      </c>
      <c r="E72">
        <v>247000</v>
      </c>
      <c r="F72" s="2">
        <v>42344</v>
      </c>
      <c r="G72">
        <f>transport[[#This Row],[Cena_zakupu]]-transport[[#This Row],[Cena_zakupu]]*0.05*(2017-transport[[#This Row],[Rok_produkcji]])-ROUNDDOWN(transport[[#This Row],[Przebieg]]/100000,0) *0.02*transport[[#This Row],[Cena_zakupu]]</f>
        <v>80190</v>
      </c>
      <c r="H72" t="str">
        <f>MID(transport[[#This Row],[Marka_i_model]],1, SEARCH(" ",transport[[#This Row],[Marka_i_model]]))</f>
        <v xml:space="preserve">MAN </v>
      </c>
      <c r="I72" s="1">
        <f>$K$2-transport[[#This Row],[Data_ostatniego_remontu]]</f>
        <v>392</v>
      </c>
    </row>
    <row r="73" spans="1:9" x14ac:dyDescent="0.25">
      <c r="A73" s="1" t="s">
        <v>35</v>
      </c>
      <c r="B73">
        <v>2014</v>
      </c>
      <c r="C73">
        <v>219000</v>
      </c>
      <c r="D73" s="1" t="s">
        <v>165</v>
      </c>
      <c r="E73">
        <v>126290</v>
      </c>
      <c r="F73" s="2">
        <v>42083</v>
      </c>
      <c r="G73">
        <f>transport[[#This Row],[Cena_zakupu]]-transport[[#This Row],[Cena_zakupu]]*0.05*(2017-transport[[#This Row],[Rok_produkcji]])-ROUNDDOWN(transport[[#This Row],[Przebieg]]/100000,0) *0.02*transport[[#This Row],[Cena_zakupu]]</f>
        <v>181770</v>
      </c>
      <c r="H73" t="str">
        <f>MID(transport[[#This Row],[Marka_i_model]],1, SEARCH(" ",transport[[#This Row],[Marka_i_model]]))</f>
        <v xml:space="preserve">Mercedes </v>
      </c>
      <c r="I73" s="1">
        <f>$K$2-transport[[#This Row],[Data_ostatniego_remontu]]</f>
        <v>653</v>
      </c>
    </row>
    <row r="74" spans="1:9" x14ac:dyDescent="0.25">
      <c r="A74" s="1" t="s">
        <v>45</v>
      </c>
      <c r="B74">
        <v>2014</v>
      </c>
      <c r="C74">
        <v>136502</v>
      </c>
      <c r="D74" s="1" t="s">
        <v>163</v>
      </c>
      <c r="E74">
        <v>243000</v>
      </c>
      <c r="F74" s="2">
        <v>42476</v>
      </c>
      <c r="G74">
        <f>transport[[#This Row],[Cena_zakupu]]-transport[[#This Row],[Cena_zakupu]]*0.05*(2017-transport[[#This Row],[Rok_produkcji]])-ROUNDDOWN(transport[[#This Row],[Przebieg]]/100000,0) *0.02*transport[[#This Row],[Cena_zakupu]]</f>
        <v>110566.62</v>
      </c>
      <c r="H74" t="str">
        <f>MID(transport[[#This Row],[Marka_i_model]],1, SEARCH(" ",transport[[#This Row],[Marka_i_model]]))</f>
        <v xml:space="preserve">MAN </v>
      </c>
      <c r="I74" s="1">
        <f>$K$2-transport[[#This Row],[Data_ostatniego_remontu]]</f>
        <v>260</v>
      </c>
    </row>
    <row r="75" spans="1:9" x14ac:dyDescent="0.25">
      <c r="A75" s="1" t="s">
        <v>136</v>
      </c>
      <c r="B75">
        <v>2013</v>
      </c>
      <c r="C75">
        <v>240000</v>
      </c>
      <c r="D75" s="1" t="s">
        <v>150</v>
      </c>
      <c r="E75">
        <v>289567</v>
      </c>
      <c r="F75" s="2">
        <v>42719</v>
      </c>
      <c r="G75">
        <f>transport[[#This Row],[Cena_zakupu]]-transport[[#This Row],[Cena_zakupu]]*0.05*(2017-transport[[#This Row],[Rok_produkcji]])-ROUNDDOWN(transport[[#This Row],[Przebieg]]/100000,0) *0.02*transport[[#This Row],[Cena_zakupu]]</f>
        <v>182400</v>
      </c>
      <c r="H75" t="str">
        <f>MID(transport[[#This Row],[Marka_i_model]],1, SEARCH(" ",transport[[#This Row],[Marka_i_model]]))</f>
        <v xml:space="preserve">DAF </v>
      </c>
      <c r="I75" s="1">
        <f>$K$2-transport[[#This Row],[Data_ostatniego_remontu]]</f>
        <v>17</v>
      </c>
    </row>
    <row r="76" spans="1:9" x14ac:dyDescent="0.25">
      <c r="A76" s="1" t="s">
        <v>136</v>
      </c>
      <c r="B76">
        <v>2013</v>
      </c>
      <c r="C76">
        <v>240000</v>
      </c>
      <c r="D76" s="1" t="s">
        <v>149</v>
      </c>
      <c r="E76">
        <v>301232</v>
      </c>
      <c r="F76" s="2">
        <v>42719</v>
      </c>
      <c r="G76">
        <f>transport[[#This Row],[Cena_zakupu]]-transport[[#This Row],[Cena_zakupu]]*0.05*(2017-transport[[#This Row],[Rok_produkcji]])-ROUNDDOWN(transport[[#This Row],[Przebieg]]/100000,0) *0.02*transport[[#This Row],[Cena_zakupu]]</f>
        <v>177600</v>
      </c>
      <c r="H76" t="str">
        <f>MID(transport[[#This Row],[Marka_i_model]],1, SEARCH(" ",transport[[#This Row],[Marka_i_model]]))</f>
        <v xml:space="preserve">DAF </v>
      </c>
      <c r="I76" s="1">
        <f>$K$2-transport[[#This Row],[Data_ostatniego_remontu]]</f>
        <v>17</v>
      </c>
    </row>
    <row r="77" spans="1:9" x14ac:dyDescent="0.25">
      <c r="A77" s="1" t="s">
        <v>136</v>
      </c>
      <c r="B77">
        <v>2013</v>
      </c>
      <c r="C77">
        <v>240000</v>
      </c>
      <c r="D77" s="1" t="s">
        <v>151</v>
      </c>
      <c r="E77">
        <v>245211</v>
      </c>
      <c r="F77" s="2">
        <v>42719</v>
      </c>
      <c r="G77">
        <f>transport[[#This Row],[Cena_zakupu]]-transport[[#This Row],[Cena_zakupu]]*0.05*(2017-transport[[#This Row],[Rok_produkcji]])-ROUNDDOWN(transport[[#This Row],[Przebieg]]/100000,0) *0.02*transport[[#This Row],[Cena_zakupu]]</f>
        <v>182400</v>
      </c>
      <c r="H77" t="str">
        <f>MID(transport[[#This Row],[Marka_i_model]],1, SEARCH(" ",transport[[#This Row],[Marka_i_model]]))</f>
        <v xml:space="preserve">DAF </v>
      </c>
      <c r="I77" s="1">
        <f>$K$2-transport[[#This Row],[Data_ostatniego_remontu]]</f>
        <v>17</v>
      </c>
    </row>
    <row r="78" spans="1:9" x14ac:dyDescent="0.25">
      <c r="A78" s="1" t="s">
        <v>136</v>
      </c>
      <c r="B78">
        <v>2013</v>
      </c>
      <c r="C78">
        <v>240000</v>
      </c>
      <c r="D78" s="1" t="s">
        <v>152</v>
      </c>
      <c r="E78">
        <v>200123</v>
      </c>
      <c r="F78" s="2">
        <v>42719</v>
      </c>
      <c r="G78">
        <f>transport[[#This Row],[Cena_zakupu]]-transport[[#This Row],[Cena_zakupu]]*0.05*(2017-transport[[#This Row],[Rok_produkcji]])-ROUNDDOWN(transport[[#This Row],[Przebieg]]/100000,0) *0.02*transport[[#This Row],[Cena_zakupu]]</f>
        <v>182400</v>
      </c>
      <c r="H78" t="str">
        <f>MID(transport[[#This Row],[Marka_i_model]],1, SEARCH(" ",transport[[#This Row],[Marka_i_model]]))</f>
        <v xml:space="preserve">DAF </v>
      </c>
      <c r="I78" s="1">
        <f>$K$2-transport[[#This Row],[Data_ostatniego_remontu]]</f>
        <v>17</v>
      </c>
    </row>
    <row r="79" spans="1:9" x14ac:dyDescent="0.25">
      <c r="A79" s="1" t="s">
        <v>136</v>
      </c>
      <c r="B79">
        <v>2013</v>
      </c>
      <c r="C79">
        <v>240000</v>
      </c>
      <c r="D79" s="1" t="s">
        <v>155</v>
      </c>
      <c r="E79">
        <v>198340</v>
      </c>
      <c r="F79" s="2">
        <v>42719</v>
      </c>
      <c r="G79">
        <f>transport[[#This Row],[Cena_zakupu]]-transport[[#This Row],[Cena_zakupu]]*0.05*(2017-transport[[#This Row],[Rok_produkcji]])-ROUNDDOWN(transport[[#This Row],[Przebieg]]/100000,0) *0.02*transport[[#This Row],[Cena_zakupu]]</f>
        <v>187200</v>
      </c>
      <c r="H79" t="str">
        <f>MID(transport[[#This Row],[Marka_i_model]],1, SEARCH(" ",transport[[#This Row],[Marka_i_model]]))</f>
        <v xml:space="preserve">DAF </v>
      </c>
      <c r="I79" s="1">
        <f>$K$2-transport[[#This Row],[Data_ostatniego_remontu]]</f>
        <v>17</v>
      </c>
    </row>
    <row r="80" spans="1:9" x14ac:dyDescent="0.25">
      <c r="A80" s="1" t="s">
        <v>136</v>
      </c>
      <c r="B80">
        <v>2013</v>
      </c>
      <c r="C80">
        <v>240000</v>
      </c>
      <c r="D80" s="1" t="s">
        <v>156</v>
      </c>
      <c r="E80">
        <v>189761</v>
      </c>
      <c r="F80" s="2">
        <v>42719</v>
      </c>
      <c r="G80">
        <f>transport[[#This Row],[Cena_zakupu]]-transport[[#This Row],[Cena_zakupu]]*0.05*(2017-transport[[#This Row],[Rok_produkcji]])-ROUNDDOWN(transport[[#This Row],[Przebieg]]/100000,0) *0.02*transport[[#This Row],[Cena_zakupu]]</f>
        <v>187200</v>
      </c>
      <c r="H80" t="str">
        <f>MID(transport[[#This Row],[Marka_i_model]],1, SEARCH(" ",transport[[#This Row],[Marka_i_model]]))</f>
        <v xml:space="preserve">DAF </v>
      </c>
      <c r="I80" s="1">
        <f>$K$2-transport[[#This Row],[Data_ostatniego_remontu]]</f>
        <v>17</v>
      </c>
    </row>
    <row r="81" spans="1:9" x14ac:dyDescent="0.25">
      <c r="A81" s="1" t="s">
        <v>136</v>
      </c>
      <c r="B81">
        <v>2012</v>
      </c>
      <c r="C81">
        <v>240000</v>
      </c>
      <c r="D81" s="1" t="s">
        <v>139</v>
      </c>
      <c r="E81">
        <v>234760</v>
      </c>
      <c r="F81" s="2">
        <v>42185</v>
      </c>
      <c r="G81">
        <f>transport[[#This Row],[Cena_zakupu]]-transport[[#This Row],[Cena_zakupu]]*0.05*(2017-transport[[#This Row],[Rok_produkcji]])-ROUNDDOWN(transport[[#This Row],[Przebieg]]/100000,0) *0.02*transport[[#This Row],[Cena_zakupu]]</f>
        <v>170400</v>
      </c>
      <c r="H81" t="str">
        <f>MID(transport[[#This Row],[Marka_i_model]],1, SEARCH(" ",transport[[#This Row],[Marka_i_model]]))</f>
        <v xml:space="preserve">DAF </v>
      </c>
      <c r="I81" s="1">
        <f>$K$2-transport[[#This Row],[Data_ostatniego_remontu]]</f>
        <v>551</v>
      </c>
    </row>
    <row r="82" spans="1:9" x14ac:dyDescent="0.25">
      <c r="A82" s="1" t="s">
        <v>35</v>
      </c>
      <c r="B82">
        <v>2015</v>
      </c>
      <c r="C82">
        <v>218000</v>
      </c>
      <c r="D82" s="1" t="s">
        <v>170</v>
      </c>
      <c r="E82">
        <v>130290</v>
      </c>
      <c r="F82" s="2">
        <v>42083</v>
      </c>
      <c r="G82">
        <f>transport[[#This Row],[Cena_zakupu]]-transport[[#This Row],[Cena_zakupu]]*0.05*(2017-transport[[#This Row],[Rok_produkcji]])-ROUNDDOWN(transport[[#This Row],[Przebieg]]/100000,0) *0.02*transport[[#This Row],[Cena_zakupu]]</f>
        <v>191840</v>
      </c>
      <c r="H82" t="str">
        <f>MID(transport[[#This Row],[Marka_i_model]],1, SEARCH(" ",transport[[#This Row],[Marka_i_model]]))</f>
        <v xml:space="preserve">Mercedes </v>
      </c>
      <c r="I82" s="1">
        <f>$K$2-transport[[#This Row],[Data_ostatniego_remontu]]</f>
        <v>653</v>
      </c>
    </row>
    <row r="83" spans="1:9" x14ac:dyDescent="0.25">
      <c r="A83" s="1" t="s">
        <v>62</v>
      </c>
      <c r="B83">
        <v>2015</v>
      </c>
      <c r="C83">
        <v>258000</v>
      </c>
      <c r="D83" s="1" t="s">
        <v>171</v>
      </c>
      <c r="E83">
        <v>160700</v>
      </c>
      <c r="F83" s="2">
        <v>42286</v>
      </c>
      <c r="G83">
        <f>transport[[#This Row],[Cena_zakupu]]-transport[[#This Row],[Cena_zakupu]]*0.05*(2017-transport[[#This Row],[Rok_produkcji]])-ROUNDDOWN(transport[[#This Row],[Przebieg]]/100000,0) *0.02*transport[[#This Row],[Cena_zakupu]]</f>
        <v>227040</v>
      </c>
      <c r="H83" t="str">
        <f>MID(transport[[#This Row],[Marka_i_model]],1, SEARCH(" ",transport[[#This Row],[Marka_i_model]]))</f>
        <v xml:space="preserve">Mercedes </v>
      </c>
      <c r="I83" s="1">
        <f>$K$2-transport[[#This Row],[Data_ostatniego_remontu]]</f>
        <v>450</v>
      </c>
    </row>
    <row r="84" spans="1:9" x14ac:dyDescent="0.25">
      <c r="A84" s="1" t="s">
        <v>136</v>
      </c>
      <c r="B84">
        <v>2012</v>
      </c>
      <c r="C84">
        <v>240000</v>
      </c>
      <c r="D84" s="1" t="s">
        <v>137</v>
      </c>
      <c r="E84">
        <v>301344</v>
      </c>
      <c r="F84" s="2">
        <v>42185</v>
      </c>
      <c r="G84">
        <f>transport[[#This Row],[Cena_zakupu]]-transport[[#This Row],[Cena_zakupu]]*0.05*(2017-transport[[#This Row],[Rok_produkcji]])-ROUNDDOWN(transport[[#This Row],[Przebieg]]/100000,0) *0.02*transport[[#This Row],[Cena_zakupu]]</f>
        <v>165600</v>
      </c>
      <c r="H84" t="str">
        <f>MID(transport[[#This Row],[Marka_i_model]],1, SEARCH(" ",transport[[#This Row],[Marka_i_model]]))</f>
        <v xml:space="preserve">DAF </v>
      </c>
      <c r="I84" s="1">
        <f>$K$2-transport[[#This Row],[Data_ostatniego_remontu]]</f>
        <v>551</v>
      </c>
    </row>
    <row r="85" spans="1:9" x14ac:dyDescent="0.25">
      <c r="A85" s="1" t="s">
        <v>136</v>
      </c>
      <c r="B85">
        <v>2012</v>
      </c>
      <c r="C85">
        <v>240000</v>
      </c>
      <c r="D85" s="1" t="s">
        <v>140</v>
      </c>
      <c r="E85">
        <v>210780</v>
      </c>
      <c r="F85" s="2">
        <v>42185</v>
      </c>
      <c r="G85">
        <f>transport[[#This Row],[Cena_zakupu]]-transport[[#This Row],[Cena_zakupu]]*0.05*(2017-transport[[#This Row],[Rok_produkcji]])-ROUNDDOWN(transport[[#This Row],[Przebieg]]/100000,0) *0.02*transport[[#This Row],[Cena_zakupu]]</f>
        <v>170400</v>
      </c>
      <c r="H85" t="str">
        <f>MID(transport[[#This Row],[Marka_i_model]],1, SEARCH(" ",transport[[#This Row],[Marka_i_model]]))</f>
        <v xml:space="preserve">DAF </v>
      </c>
      <c r="I85" s="1">
        <f>$K$2-transport[[#This Row],[Data_ostatniego_remontu]]</f>
        <v>551</v>
      </c>
    </row>
    <row r="86" spans="1:9" x14ac:dyDescent="0.25">
      <c r="A86" s="1" t="s">
        <v>6</v>
      </c>
      <c r="B86">
        <v>2006</v>
      </c>
      <c r="C86">
        <v>85900</v>
      </c>
      <c r="D86" s="1" t="s">
        <v>11</v>
      </c>
      <c r="E86">
        <v>870233</v>
      </c>
      <c r="F86" s="2">
        <v>42034</v>
      </c>
      <c r="G86">
        <f>transport[[#This Row],[Cena_zakupu]]-transport[[#This Row],[Cena_zakupu]]*0.05*(2017-transport[[#This Row],[Rok_produkcji]])-ROUNDDOWN(transport[[#This Row],[Przebieg]]/100000,0) *0.02*transport[[#This Row],[Cena_zakupu]]</f>
        <v>24911</v>
      </c>
      <c r="H86" t="str">
        <f>MID(transport[[#This Row],[Marka_i_model]],1, SEARCH(" ",transport[[#This Row],[Marka_i_model]]))</f>
        <v xml:space="preserve">Iveco </v>
      </c>
      <c r="I86" s="1">
        <f>$K$2-transport[[#This Row],[Data_ostatniego_remontu]]</f>
        <v>702</v>
      </c>
    </row>
    <row r="87" spans="1:9" x14ac:dyDescent="0.25">
      <c r="A87" s="1" t="s">
        <v>6</v>
      </c>
      <c r="B87">
        <v>2006</v>
      </c>
      <c r="C87">
        <v>85900</v>
      </c>
      <c r="D87" s="1" t="s">
        <v>7</v>
      </c>
      <c r="E87">
        <v>1200655</v>
      </c>
      <c r="F87" s="2">
        <v>42035</v>
      </c>
      <c r="G87">
        <f>transport[[#This Row],[Cena_zakupu]]-transport[[#This Row],[Cena_zakupu]]*0.05*(2017-transport[[#This Row],[Rok_produkcji]])-ROUNDDOWN(transport[[#This Row],[Przebieg]]/100000,0) *0.02*transport[[#This Row],[Cena_zakupu]]</f>
        <v>18039</v>
      </c>
      <c r="H87" t="str">
        <f>MID(transport[[#This Row],[Marka_i_model]],1, SEARCH(" ",transport[[#This Row],[Marka_i_model]]))</f>
        <v xml:space="preserve">Iveco </v>
      </c>
      <c r="I87" s="1">
        <f>$K$2-transport[[#This Row],[Data_ostatniego_remontu]]</f>
        <v>701</v>
      </c>
    </row>
    <row r="88" spans="1:9" x14ac:dyDescent="0.25">
      <c r="A88" s="1" t="s">
        <v>6</v>
      </c>
      <c r="B88">
        <v>2006</v>
      </c>
      <c r="C88">
        <v>85900</v>
      </c>
      <c r="D88" s="1" t="s">
        <v>8</v>
      </c>
      <c r="E88">
        <v>1068570</v>
      </c>
      <c r="F88" s="2">
        <v>42029</v>
      </c>
      <c r="G88">
        <f>transport[[#This Row],[Cena_zakupu]]-transport[[#This Row],[Cena_zakupu]]*0.05*(2017-transport[[#This Row],[Rok_produkcji]])-ROUNDDOWN(transport[[#This Row],[Przebieg]]/100000,0) *0.02*transport[[#This Row],[Cena_zakupu]]</f>
        <v>21475</v>
      </c>
      <c r="H88" t="str">
        <f>MID(transport[[#This Row],[Marka_i_model]],1, SEARCH(" ",transport[[#This Row],[Marka_i_model]]))</f>
        <v xml:space="preserve">Iveco </v>
      </c>
      <c r="I88" s="1">
        <f>$K$2-transport[[#This Row],[Data_ostatniego_remontu]]</f>
        <v>707</v>
      </c>
    </row>
    <row r="89" spans="1:9" x14ac:dyDescent="0.25">
      <c r="A89" s="1" t="s">
        <v>6</v>
      </c>
      <c r="B89">
        <v>2006</v>
      </c>
      <c r="C89">
        <v>85900</v>
      </c>
      <c r="D89" s="1" t="s">
        <v>9</v>
      </c>
      <c r="E89">
        <v>998704</v>
      </c>
      <c r="F89" s="2">
        <v>42028</v>
      </c>
      <c r="G89">
        <f>transport[[#This Row],[Cena_zakupu]]-transport[[#This Row],[Cena_zakupu]]*0.05*(2017-transport[[#This Row],[Rok_produkcji]])-ROUNDDOWN(transport[[#This Row],[Przebieg]]/100000,0) *0.02*transport[[#This Row],[Cena_zakupu]]</f>
        <v>23193</v>
      </c>
      <c r="H89" t="str">
        <f>MID(transport[[#This Row],[Marka_i_model]],1, SEARCH(" ",transport[[#This Row],[Marka_i_model]]))</f>
        <v xml:space="preserve">Iveco </v>
      </c>
      <c r="I89" s="1">
        <f>$K$2-transport[[#This Row],[Data_ostatniego_remontu]]</f>
        <v>708</v>
      </c>
    </row>
    <row r="90" spans="1:9" x14ac:dyDescent="0.25">
      <c r="A90" s="1" t="s">
        <v>6</v>
      </c>
      <c r="B90">
        <v>2006</v>
      </c>
      <c r="C90">
        <v>85900</v>
      </c>
      <c r="D90" s="1" t="s">
        <v>10</v>
      </c>
      <c r="E90">
        <v>936780</v>
      </c>
      <c r="F90" s="2">
        <v>42028</v>
      </c>
      <c r="G90">
        <f>transport[[#This Row],[Cena_zakupu]]-transport[[#This Row],[Cena_zakupu]]*0.05*(2017-transport[[#This Row],[Rok_produkcji]])-ROUNDDOWN(transport[[#This Row],[Przebieg]]/100000,0) *0.02*transport[[#This Row],[Cena_zakupu]]</f>
        <v>23193</v>
      </c>
      <c r="H90" t="str">
        <f>MID(transport[[#This Row],[Marka_i_model]],1, SEARCH(" ",transport[[#This Row],[Marka_i_model]]))</f>
        <v xml:space="preserve">Iveco </v>
      </c>
      <c r="I90" s="1">
        <f>$K$2-transport[[#This Row],[Data_ostatniego_remontu]]</f>
        <v>708</v>
      </c>
    </row>
    <row r="91" spans="1:9" x14ac:dyDescent="0.25">
      <c r="A91" s="1" t="s">
        <v>81</v>
      </c>
      <c r="B91">
        <v>2010</v>
      </c>
      <c r="C91">
        <v>160000</v>
      </c>
      <c r="D91" s="1" t="s">
        <v>82</v>
      </c>
      <c r="E91">
        <v>263000</v>
      </c>
      <c r="F91" s="2">
        <v>42028</v>
      </c>
      <c r="G91">
        <f>transport[[#This Row],[Cena_zakupu]]-transport[[#This Row],[Cena_zakupu]]*0.05*(2017-transport[[#This Row],[Rok_produkcji]])-ROUNDDOWN(transport[[#This Row],[Przebieg]]/100000,0) *0.02*transport[[#This Row],[Cena_zakupu]]</f>
        <v>97600</v>
      </c>
      <c r="H91" t="str">
        <f>MID(transport[[#This Row],[Marka_i_model]],1, SEARCH(" ",transport[[#This Row],[Marka_i_model]]))</f>
        <v xml:space="preserve">Iveco </v>
      </c>
      <c r="I91" s="1">
        <f>$K$2-transport[[#This Row],[Data_ostatniego_remontu]]</f>
        <v>708</v>
      </c>
    </row>
    <row r="92" spans="1:9" x14ac:dyDescent="0.25">
      <c r="A92" s="1" t="s">
        <v>119</v>
      </c>
      <c r="B92">
        <v>2012</v>
      </c>
      <c r="C92">
        <v>145000</v>
      </c>
      <c r="D92" s="1" t="s">
        <v>120</v>
      </c>
      <c r="E92">
        <v>386732</v>
      </c>
      <c r="F92" s="2">
        <v>42059</v>
      </c>
      <c r="G92">
        <f>transport[[#This Row],[Cena_zakupu]]-transport[[#This Row],[Cena_zakupu]]*0.05*(2017-transport[[#This Row],[Rok_produkcji]])-ROUNDDOWN(transport[[#This Row],[Przebieg]]/100000,0) *0.02*transport[[#This Row],[Cena_zakupu]]</f>
        <v>100050</v>
      </c>
      <c r="H92" t="str">
        <f>MID(transport[[#This Row],[Marka_i_model]],1, SEARCH(" ",transport[[#This Row],[Marka_i_model]]))</f>
        <v xml:space="preserve">Iveco </v>
      </c>
      <c r="I92" s="1">
        <f>$K$2-transport[[#This Row],[Data_ostatniego_remontu]]</f>
        <v>677</v>
      </c>
    </row>
    <row r="93" spans="1:9" x14ac:dyDescent="0.25">
      <c r="A93" s="1" t="s">
        <v>119</v>
      </c>
      <c r="B93">
        <v>2012</v>
      </c>
      <c r="C93">
        <v>145000</v>
      </c>
      <c r="D93" s="1" t="s">
        <v>121</v>
      </c>
      <c r="E93">
        <v>312680</v>
      </c>
      <c r="F93" s="2">
        <v>42059</v>
      </c>
      <c r="G93">
        <f>transport[[#This Row],[Cena_zakupu]]-transport[[#This Row],[Cena_zakupu]]*0.05*(2017-transport[[#This Row],[Rok_produkcji]])-ROUNDDOWN(transport[[#This Row],[Przebieg]]/100000,0) *0.02*transport[[#This Row],[Cena_zakupu]]</f>
        <v>100050</v>
      </c>
      <c r="H93" t="str">
        <f>MID(transport[[#This Row],[Marka_i_model]],1, SEARCH(" ",transport[[#This Row],[Marka_i_model]]))</f>
        <v xml:space="preserve">Iveco </v>
      </c>
      <c r="I93" s="1">
        <f>$K$2-transport[[#This Row],[Data_ostatniego_remontu]]</f>
        <v>677</v>
      </c>
    </row>
    <row r="94" spans="1:9" x14ac:dyDescent="0.25">
      <c r="A94" s="1" t="s">
        <v>14</v>
      </c>
      <c r="B94">
        <v>2007</v>
      </c>
      <c r="C94">
        <v>198000</v>
      </c>
      <c r="D94" s="1" t="s">
        <v>15</v>
      </c>
      <c r="E94">
        <v>890200</v>
      </c>
      <c r="F94" s="2">
        <v>42520</v>
      </c>
      <c r="G94">
        <f>transport[[#This Row],[Cena_zakupu]]-transport[[#This Row],[Cena_zakupu]]*0.05*(2017-transport[[#This Row],[Rok_produkcji]])-ROUNDDOWN(transport[[#This Row],[Przebieg]]/100000,0) *0.02*transport[[#This Row],[Cena_zakupu]]</f>
        <v>67320</v>
      </c>
      <c r="H94" t="str">
        <f>MID(transport[[#This Row],[Marka_i_model]],1, SEARCH(" ",transport[[#This Row],[Marka_i_model]]))</f>
        <v xml:space="preserve">MAN </v>
      </c>
      <c r="I94" s="1">
        <f>$K$2-transport[[#This Row],[Data_ostatniego_remontu]]</f>
        <v>216</v>
      </c>
    </row>
    <row r="95" spans="1:9" x14ac:dyDescent="0.25">
      <c r="A95" s="1" t="s">
        <v>133</v>
      </c>
      <c r="B95">
        <v>2012</v>
      </c>
      <c r="C95">
        <v>210300</v>
      </c>
      <c r="D95" s="1" t="s">
        <v>134</v>
      </c>
      <c r="E95">
        <v>417671</v>
      </c>
      <c r="F95" s="2">
        <v>42520</v>
      </c>
      <c r="G95">
        <f>transport[[#This Row],[Cena_zakupu]]-transport[[#This Row],[Cena_zakupu]]*0.05*(2017-transport[[#This Row],[Rok_produkcji]])-ROUNDDOWN(transport[[#This Row],[Przebieg]]/100000,0) *0.02*transport[[#This Row],[Cena_zakupu]]</f>
        <v>140901</v>
      </c>
      <c r="H95" t="str">
        <f>MID(transport[[#This Row],[Marka_i_model]],1, SEARCH(" ",transport[[#This Row],[Marka_i_model]]))</f>
        <v xml:space="preserve">MAN </v>
      </c>
      <c r="I95" s="1">
        <f>$K$2-transport[[#This Row],[Data_ostatniego_remontu]]</f>
        <v>216</v>
      </c>
    </row>
    <row r="96" spans="1:9" x14ac:dyDescent="0.25">
      <c r="A96" s="1" t="s">
        <v>157</v>
      </c>
      <c r="B96">
        <v>2013</v>
      </c>
      <c r="C96">
        <v>271000</v>
      </c>
      <c r="D96" s="1" t="s">
        <v>159</v>
      </c>
      <c r="E96">
        <v>123000</v>
      </c>
      <c r="F96" s="2">
        <v>42520</v>
      </c>
      <c r="G96">
        <f>transport[[#This Row],[Cena_zakupu]]-transport[[#This Row],[Cena_zakupu]]*0.05*(2017-transport[[#This Row],[Rok_produkcji]])-ROUNDDOWN(transport[[#This Row],[Przebieg]]/100000,0) *0.02*transport[[#This Row],[Cena_zakupu]]</f>
        <v>211380</v>
      </c>
      <c r="H96" t="str">
        <f>MID(transport[[#This Row],[Marka_i_model]],1, SEARCH(" ",transport[[#This Row],[Marka_i_model]]))</f>
        <v xml:space="preserve">MAN </v>
      </c>
      <c r="I96" s="1">
        <f>$K$2-transport[[#This Row],[Data_ostatniego_remontu]]</f>
        <v>216</v>
      </c>
    </row>
    <row r="97" spans="1:9" x14ac:dyDescent="0.25">
      <c r="A97" s="1" t="s">
        <v>62</v>
      </c>
      <c r="B97">
        <v>2011</v>
      </c>
      <c r="C97">
        <v>210000</v>
      </c>
      <c r="D97" s="1" t="s">
        <v>98</v>
      </c>
      <c r="E97">
        <v>680000</v>
      </c>
      <c r="F97" s="2">
        <v>42481</v>
      </c>
      <c r="G97">
        <f>transport[[#This Row],[Cena_zakupu]]-transport[[#This Row],[Cena_zakupu]]*0.05*(2017-transport[[#This Row],[Rok_produkcji]])-ROUNDDOWN(transport[[#This Row],[Przebieg]]/100000,0) *0.02*transport[[#This Row],[Cena_zakupu]]</f>
        <v>121800</v>
      </c>
      <c r="H97" t="str">
        <f>MID(transport[[#This Row],[Marka_i_model]],1, SEARCH(" ",transport[[#This Row],[Marka_i_model]]))</f>
        <v xml:space="preserve">Mercedes </v>
      </c>
      <c r="I97" s="1">
        <f>$K$2-transport[[#This Row],[Data_ostatniego_remontu]]</f>
        <v>255</v>
      </c>
    </row>
    <row r="98" spans="1:9" x14ac:dyDescent="0.25">
      <c r="A98" s="1" t="s">
        <v>62</v>
      </c>
      <c r="B98">
        <v>2011</v>
      </c>
      <c r="C98">
        <v>210000</v>
      </c>
      <c r="D98" s="1" t="s">
        <v>96</v>
      </c>
      <c r="E98">
        <v>780000</v>
      </c>
      <c r="F98" s="2">
        <v>42481</v>
      </c>
      <c r="G98">
        <f>transport[[#This Row],[Cena_zakupu]]-transport[[#This Row],[Cena_zakupu]]*0.05*(2017-transport[[#This Row],[Rok_produkcji]])-ROUNDDOWN(transport[[#This Row],[Przebieg]]/100000,0) *0.02*transport[[#This Row],[Cena_zakupu]]</f>
        <v>117600</v>
      </c>
      <c r="H98" t="str">
        <f>MID(transport[[#This Row],[Marka_i_model]],1, SEARCH(" ",transport[[#This Row],[Marka_i_model]]))</f>
        <v xml:space="preserve">Mercedes </v>
      </c>
      <c r="I98" s="1">
        <f>$K$2-transport[[#This Row],[Data_ostatniego_remontu]]</f>
        <v>255</v>
      </c>
    </row>
    <row r="99" spans="1:9" x14ac:dyDescent="0.25">
      <c r="A99" s="1" t="s">
        <v>62</v>
      </c>
      <c r="B99">
        <v>2011</v>
      </c>
      <c r="C99">
        <v>210000</v>
      </c>
      <c r="D99" s="1" t="s">
        <v>99</v>
      </c>
      <c r="E99">
        <v>655000</v>
      </c>
      <c r="F99" s="2">
        <v>42481</v>
      </c>
      <c r="G99">
        <f>transport[[#This Row],[Cena_zakupu]]-transport[[#This Row],[Cena_zakupu]]*0.05*(2017-transport[[#This Row],[Rok_produkcji]])-ROUNDDOWN(transport[[#This Row],[Przebieg]]/100000,0) *0.02*transport[[#This Row],[Cena_zakupu]]</f>
        <v>121800</v>
      </c>
      <c r="H99" t="str">
        <f>MID(transport[[#This Row],[Marka_i_model]],1, SEARCH(" ",transport[[#This Row],[Marka_i_model]]))</f>
        <v xml:space="preserve">Mercedes </v>
      </c>
      <c r="I99" s="1">
        <f>$K$2-transport[[#This Row],[Data_ostatniego_remontu]]</f>
        <v>255</v>
      </c>
    </row>
    <row r="100" spans="1:9" x14ac:dyDescent="0.25">
      <c r="A100" s="1" t="s">
        <v>12</v>
      </c>
      <c r="B100">
        <v>2007</v>
      </c>
      <c r="C100">
        <v>205000</v>
      </c>
      <c r="D100" s="1" t="s">
        <v>13</v>
      </c>
      <c r="E100">
        <v>1260000</v>
      </c>
      <c r="F100" s="2">
        <v>42483</v>
      </c>
      <c r="G100">
        <f>transport[[#This Row],[Cena_zakupu]]-transport[[#This Row],[Cena_zakupu]]*0.05*(2017-transport[[#This Row],[Rok_produkcji]])-ROUNDDOWN(transport[[#This Row],[Przebieg]]/100000,0) *0.02*transport[[#This Row],[Cena_zakupu]]</f>
        <v>53300</v>
      </c>
      <c r="H100" t="str">
        <f>MID(transport[[#This Row],[Marka_i_model]],1, SEARCH(" ",transport[[#This Row],[Marka_i_model]]))</f>
        <v xml:space="preserve">Mercedes </v>
      </c>
      <c r="I100" s="1">
        <f>$K$2-transport[[#This Row],[Data_ostatniego_remontu]]</f>
        <v>253</v>
      </c>
    </row>
    <row r="101" spans="1:9" x14ac:dyDescent="0.25">
      <c r="A101" s="1" t="s">
        <v>62</v>
      </c>
      <c r="B101">
        <v>2011</v>
      </c>
      <c r="C101">
        <v>210000</v>
      </c>
      <c r="D101" s="1" t="s">
        <v>97</v>
      </c>
      <c r="E101">
        <v>760300</v>
      </c>
      <c r="F101" s="2">
        <v>42481</v>
      </c>
      <c r="G101">
        <f>transport[[#This Row],[Cena_zakupu]]-transport[[#This Row],[Cena_zakupu]]*0.05*(2017-transport[[#This Row],[Rok_produkcji]])-ROUNDDOWN(transport[[#This Row],[Przebieg]]/100000,0) *0.02*transport[[#This Row],[Cena_zakupu]]</f>
        <v>117600</v>
      </c>
      <c r="H101" t="str">
        <f>MID(transport[[#This Row],[Marka_i_model]],1, SEARCH(" ",transport[[#This Row],[Marka_i_model]]))</f>
        <v xml:space="preserve">Mercedes </v>
      </c>
      <c r="I101" s="1">
        <f>$K$2-transport[[#This Row],[Data_ostatniego_remontu]]</f>
        <v>255</v>
      </c>
    </row>
    <row r="102" spans="1:9" x14ac:dyDescent="0.25">
      <c r="A102" s="1" t="s">
        <v>83</v>
      </c>
      <c r="B102">
        <v>2010</v>
      </c>
      <c r="C102">
        <v>265000</v>
      </c>
      <c r="D102" s="1" t="s">
        <v>86</v>
      </c>
      <c r="E102">
        <v>856000</v>
      </c>
      <c r="F102" s="2">
        <v>42236</v>
      </c>
      <c r="G102">
        <f>transport[[#This Row],[Cena_zakupu]]-transport[[#This Row],[Cena_zakupu]]*0.05*(2017-transport[[#This Row],[Rok_produkcji]])-ROUNDDOWN(transport[[#This Row],[Przebieg]]/100000,0) *0.02*transport[[#This Row],[Cena_zakupu]]</f>
        <v>129850</v>
      </c>
      <c r="H102" t="str">
        <f>MID(transport[[#This Row],[Marka_i_model]],1, SEARCH(" ",transport[[#This Row],[Marka_i_model]]))</f>
        <v xml:space="preserve">Renault </v>
      </c>
      <c r="I102" s="1">
        <f>$K$2-transport[[#This Row],[Data_ostatniego_remontu]]</f>
        <v>500</v>
      </c>
    </row>
    <row r="103" spans="1:9" x14ac:dyDescent="0.25">
      <c r="A103" s="1" t="s">
        <v>83</v>
      </c>
      <c r="B103">
        <v>2010</v>
      </c>
      <c r="C103">
        <v>265000</v>
      </c>
      <c r="D103" s="1" t="s">
        <v>84</v>
      </c>
      <c r="E103">
        <v>930000</v>
      </c>
      <c r="F103" s="2">
        <v>42236</v>
      </c>
      <c r="G103">
        <f>transport[[#This Row],[Cena_zakupu]]-transport[[#This Row],[Cena_zakupu]]*0.05*(2017-transport[[#This Row],[Rok_produkcji]])-ROUNDDOWN(transport[[#This Row],[Przebieg]]/100000,0) *0.02*transport[[#This Row],[Cena_zakupu]]</f>
        <v>124550</v>
      </c>
      <c r="H103" t="str">
        <f>MID(transport[[#This Row],[Marka_i_model]],1, SEARCH(" ",transport[[#This Row],[Marka_i_model]]))</f>
        <v xml:space="preserve">Renault </v>
      </c>
      <c r="I103" s="1">
        <f>$K$2-transport[[#This Row],[Data_ostatniego_remontu]]</f>
        <v>500</v>
      </c>
    </row>
    <row r="104" spans="1:9" x14ac:dyDescent="0.25">
      <c r="A104" s="1" t="s">
        <v>83</v>
      </c>
      <c r="B104">
        <v>2010</v>
      </c>
      <c r="C104">
        <v>265000</v>
      </c>
      <c r="D104" s="1" t="s">
        <v>85</v>
      </c>
      <c r="E104">
        <v>912000</v>
      </c>
      <c r="F104" s="2">
        <v>42236</v>
      </c>
      <c r="G104">
        <f>transport[[#This Row],[Cena_zakupu]]-transport[[#This Row],[Cena_zakupu]]*0.05*(2017-transport[[#This Row],[Rok_produkcji]])-ROUNDDOWN(transport[[#This Row],[Przebieg]]/100000,0) *0.02*transport[[#This Row],[Cena_zakupu]]</f>
        <v>124550</v>
      </c>
      <c r="H104" t="str">
        <f>MID(transport[[#This Row],[Marka_i_model]],1, SEARCH(" ",transport[[#This Row],[Marka_i_model]]))</f>
        <v xml:space="preserve">Renault </v>
      </c>
      <c r="I104" s="1">
        <f>$K$2-transport[[#This Row],[Data_ostatniego_remontu]]</f>
        <v>500</v>
      </c>
    </row>
    <row r="105" spans="1:9" x14ac:dyDescent="0.25">
      <c r="A105" s="1" t="s">
        <v>100</v>
      </c>
      <c r="B105">
        <v>2011</v>
      </c>
      <c r="C105">
        <v>220000</v>
      </c>
      <c r="D105" s="1" t="s">
        <v>102</v>
      </c>
      <c r="E105">
        <v>685413</v>
      </c>
      <c r="F105" s="2">
        <v>42236</v>
      </c>
      <c r="G105">
        <f>transport[[#This Row],[Cena_zakupu]]-transport[[#This Row],[Cena_zakupu]]*0.05*(2017-transport[[#This Row],[Rok_produkcji]])-ROUNDDOWN(transport[[#This Row],[Przebieg]]/100000,0) *0.02*transport[[#This Row],[Cena_zakupu]]</f>
        <v>127600</v>
      </c>
      <c r="H105" t="str">
        <f>MID(transport[[#This Row],[Marka_i_model]],1, SEARCH(" ",transport[[#This Row],[Marka_i_model]]))</f>
        <v xml:space="preserve">Renault </v>
      </c>
      <c r="I105" s="1">
        <f>$K$2-transport[[#This Row],[Data_ostatniego_remontu]]</f>
        <v>500</v>
      </c>
    </row>
    <row r="106" spans="1:9" x14ac:dyDescent="0.25">
      <c r="A106" s="1" t="s">
        <v>100</v>
      </c>
      <c r="B106">
        <v>2011</v>
      </c>
      <c r="C106">
        <v>220000</v>
      </c>
      <c r="D106" s="1" t="s">
        <v>101</v>
      </c>
      <c r="E106">
        <v>731000</v>
      </c>
      <c r="F106" s="2">
        <v>42236</v>
      </c>
      <c r="G106">
        <f>transport[[#This Row],[Cena_zakupu]]-transport[[#This Row],[Cena_zakupu]]*0.05*(2017-transport[[#This Row],[Rok_produkcji]])-ROUNDDOWN(transport[[#This Row],[Przebieg]]/100000,0) *0.02*transport[[#This Row],[Cena_zakupu]]</f>
        <v>123200</v>
      </c>
      <c r="H106" t="str">
        <f>MID(transport[[#This Row],[Marka_i_model]],1, SEARCH(" ",transport[[#This Row],[Marka_i_model]]))</f>
        <v xml:space="preserve">Renault </v>
      </c>
      <c r="I106" s="1">
        <f>$K$2-transport[[#This Row],[Data_ostatniego_remontu]]</f>
        <v>500</v>
      </c>
    </row>
    <row r="107" spans="1:9" x14ac:dyDescent="0.25">
      <c r="A107" s="1" t="s">
        <v>123</v>
      </c>
      <c r="B107">
        <v>2012</v>
      </c>
      <c r="C107">
        <v>183000</v>
      </c>
      <c r="D107" s="1" t="s">
        <v>126</v>
      </c>
      <c r="E107">
        <v>490000</v>
      </c>
      <c r="F107" s="2">
        <v>42444</v>
      </c>
      <c r="G107">
        <f>transport[[#This Row],[Cena_zakupu]]-transport[[#This Row],[Cena_zakupu]]*0.05*(2017-transport[[#This Row],[Rok_produkcji]])-ROUNDDOWN(transport[[#This Row],[Przebieg]]/100000,0) *0.02*transport[[#This Row],[Cena_zakupu]]</f>
        <v>122610</v>
      </c>
      <c r="H107" t="str">
        <f>MID(transport[[#This Row],[Marka_i_model]],1, SEARCH(" ",transport[[#This Row],[Marka_i_model]]))</f>
        <v xml:space="preserve">Scania </v>
      </c>
      <c r="I107" s="1">
        <f>$K$2-transport[[#This Row],[Data_ostatniego_remontu]]</f>
        <v>292</v>
      </c>
    </row>
    <row r="108" spans="1:9" x14ac:dyDescent="0.25">
      <c r="A108" s="1" t="s">
        <v>123</v>
      </c>
      <c r="B108">
        <v>2012</v>
      </c>
      <c r="C108">
        <v>183000</v>
      </c>
      <c r="D108" s="1" t="s">
        <v>124</v>
      </c>
      <c r="E108">
        <v>520000</v>
      </c>
      <c r="F108" s="2">
        <v>42444</v>
      </c>
      <c r="G108">
        <f>transport[[#This Row],[Cena_zakupu]]-transport[[#This Row],[Cena_zakupu]]*0.05*(2017-transport[[#This Row],[Rok_produkcji]])-ROUNDDOWN(transport[[#This Row],[Przebieg]]/100000,0) *0.02*transport[[#This Row],[Cena_zakupu]]</f>
        <v>118950</v>
      </c>
      <c r="H108" t="str">
        <f>MID(transport[[#This Row],[Marka_i_model]],1, SEARCH(" ",transport[[#This Row],[Marka_i_model]]))</f>
        <v xml:space="preserve">Scania </v>
      </c>
      <c r="I108" s="1">
        <f>$K$2-transport[[#This Row],[Data_ostatniego_remontu]]</f>
        <v>292</v>
      </c>
    </row>
    <row r="109" spans="1:9" x14ac:dyDescent="0.25">
      <c r="A109" s="1" t="s">
        <v>123</v>
      </c>
      <c r="B109">
        <v>2012</v>
      </c>
      <c r="C109">
        <v>183000</v>
      </c>
      <c r="D109" s="1" t="s">
        <v>125</v>
      </c>
      <c r="E109">
        <v>530000</v>
      </c>
      <c r="F109" s="2">
        <v>42444</v>
      </c>
      <c r="G109">
        <f>transport[[#This Row],[Cena_zakupu]]-transport[[#This Row],[Cena_zakupu]]*0.05*(2017-transport[[#This Row],[Rok_produkcji]])-ROUNDDOWN(transport[[#This Row],[Przebieg]]/100000,0) *0.02*transport[[#This Row],[Cena_zakupu]]</f>
        <v>118950</v>
      </c>
      <c r="H109" t="str">
        <f>MID(transport[[#This Row],[Marka_i_model]],1, SEARCH(" ",transport[[#This Row],[Marka_i_model]]))</f>
        <v xml:space="preserve">Scania </v>
      </c>
      <c r="I109" s="1">
        <f>$K$2-transport[[#This Row],[Data_ostatniego_remontu]]</f>
        <v>292</v>
      </c>
    </row>
    <row r="110" spans="1:9" x14ac:dyDescent="0.25">
      <c r="A110" s="1" t="s">
        <v>123</v>
      </c>
      <c r="B110">
        <v>2012</v>
      </c>
      <c r="C110">
        <v>183000</v>
      </c>
      <c r="D110" s="1" t="s">
        <v>127</v>
      </c>
      <c r="E110">
        <v>481000</v>
      </c>
      <c r="F110" s="2">
        <v>42444</v>
      </c>
      <c r="G110">
        <f>transport[[#This Row],[Cena_zakupu]]-transport[[#This Row],[Cena_zakupu]]*0.05*(2017-transport[[#This Row],[Rok_produkcji]])-ROUNDDOWN(transport[[#This Row],[Przebieg]]/100000,0) *0.02*transport[[#This Row],[Cena_zakupu]]</f>
        <v>122610</v>
      </c>
      <c r="H110" t="str">
        <f>MID(transport[[#This Row],[Marka_i_model]],1, SEARCH(" ",transport[[#This Row],[Marka_i_model]]))</f>
        <v xml:space="preserve">Scania </v>
      </c>
      <c r="I110" s="1">
        <f>$K$2-transport[[#This Row],[Data_ostatniego_remontu]]</f>
        <v>292</v>
      </c>
    </row>
    <row r="111" spans="1:9" x14ac:dyDescent="0.25">
      <c r="A111" s="1" t="s">
        <v>123</v>
      </c>
      <c r="B111">
        <v>2012</v>
      </c>
      <c r="C111">
        <v>183000</v>
      </c>
      <c r="D111" s="1" t="s">
        <v>128</v>
      </c>
      <c r="E111">
        <v>454000</v>
      </c>
      <c r="F111" s="2">
        <v>42444</v>
      </c>
      <c r="G111">
        <f>transport[[#This Row],[Cena_zakupu]]-transport[[#This Row],[Cena_zakupu]]*0.05*(2017-transport[[#This Row],[Rok_produkcji]])-ROUNDDOWN(transport[[#This Row],[Przebieg]]/100000,0) *0.02*transport[[#This Row],[Cena_zakupu]]</f>
        <v>122610</v>
      </c>
      <c r="H111" t="str">
        <f>MID(transport[[#This Row],[Marka_i_model]],1, SEARCH(" ",transport[[#This Row],[Marka_i_model]]))</f>
        <v xml:space="preserve">Scania </v>
      </c>
      <c r="I111" s="1">
        <f>$K$2-transport[[#This Row],[Data_ostatniego_remontu]]</f>
        <v>292</v>
      </c>
    </row>
    <row r="112" spans="1:9" x14ac:dyDescent="0.25">
      <c r="A112" s="1" t="s">
        <v>104</v>
      </c>
      <c r="B112">
        <v>2011</v>
      </c>
      <c r="C112">
        <v>245000</v>
      </c>
      <c r="D112" s="1" t="s">
        <v>106</v>
      </c>
      <c r="E112">
        <v>680000</v>
      </c>
      <c r="F112" s="2">
        <v>42462</v>
      </c>
      <c r="G112">
        <f>transport[[#This Row],[Cena_zakupu]]-transport[[#This Row],[Cena_zakupu]]*0.05*(2017-transport[[#This Row],[Rok_produkcji]])-ROUNDDOWN(transport[[#This Row],[Przebieg]]/100000,0) *0.02*transport[[#This Row],[Cena_zakupu]]</f>
        <v>142100</v>
      </c>
      <c r="H112" t="str">
        <f>MID(transport[[#This Row],[Marka_i_model]],1, SEARCH(" ",transport[[#This Row],[Marka_i_model]]))</f>
        <v xml:space="preserve">Scania </v>
      </c>
      <c r="I112" s="1">
        <f>$K$2-transport[[#This Row],[Data_ostatniego_remontu]]</f>
        <v>274</v>
      </c>
    </row>
    <row r="113" spans="1:9" x14ac:dyDescent="0.25">
      <c r="A113" s="1" t="s">
        <v>104</v>
      </c>
      <c r="B113">
        <v>2011</v>
      </c>
      <c r="C113">
        <v>245000</v>
      </c>
      <c r="D113" s="1" t="s">
        <v>105</v>
      </c>
      <c r="E113">
        <v>720000</v>
      </c>
      <c r="F113" s="2">
        <v>42462</v>
      </c>
      <c r="G113">
        <f>transport[[#This Row],[Cena_zakupu]]-transport[[#This Row],[Cena_zakupu]]*0.05*(2017-transport[[#This Row],[Rok_produkcji]])-ROUNDDOWN(transport[[#This Row],[Przebieg]]/100000,0) *0.02*transport[[#This Row],[Cena_zakupu]]</f>
        <v>137200</v>
      </c>
      <c r="H113" t="str">
        <f>MID(transport[[#This Row],[Marka_i_model]],1, SEARCH(" ",transport[[#This Row],[Marka_i_model]]))</f>
        <v xml:space="preserve">Scania </v>
      </c>
      <c r="I113" s="1">
        <f>$K$2-transport[[#This Row],[Data_ostatniego_remontu]]</f>
        <v>274</v>
      </c>
    </row>
    <row r="114" spans="1:9" x14ac:dyDescent="0.25">
      <c r="A114" s="1" t="s">
        <v>104</v>
      </c>
      <c r="B114">
        <v>2011</v>
      </c>
      <c r="C114">
        <v>245000</v>
      </c>
      <c r="D114" s="1" t="s">
        <v>107</v>
      </c>
      <c r="E114">
        <v>660000</v>
      </c>
      <c r="F114" s="2">
        <v>42462</v>
      </c>
      <c r="G114">
        <f>transport[[#This Row],[Cena_zakupu]]-transport[[#This Row],[Cena_zakupu]]*0.05*(2017-transport[[#This Row],[Rok_produkcji]])-ROUNDDOWN(transport[[#This Row],[Przebieg]]/100000,0) *0.02*transport[[#This Row],[Cena_zakupu]]</f>
        <v>142100</v>
      </c>
      <c r="H114" t="str">
        <f>MID(transport[[#This Row],[Marka_i_model]],1, SEARCH(" ",transport[[#This Row],[Marka_i_model]]))</f>
        <v xml:space="preserve">Scania </v>
      </c>
      <c r="I114" s="1">
        <f>$K$2-transport[[#This Row],[Data_ostatniego_remontu]]</f>
        <v>274</v>
      </c>
    </row>
    <row r="115" spans="1:9" x14ac:dyDescent="0.25">
      <c r="A115" s="1" t="s">
        <v>104</v>
      </c>
      <c r="B115">
        <v>2011</v>
      </c>
      <c r="C115">
        <v>245000</v>
      </c>
      <c r="D115" s="1" t="s">
        <v>110</v>
      </c>
      <c r="E115">
        <v>590000</v>
      </c>
      <c r="F115" s="2">
        <v>42462</v>
      </c>
      <c r="G115">
        <f>transport[[#This Row],[Cena_zakupu]]-transport[[#This Row],[Cena_zakupu]]*0.05*(2017-transport[[#This Row],[Rok_produkcji]])-ROUNDDOWN(transport[[#This Row],[Przebieg]]/100000,0) *0.02*transport[[#This Row],[Cena_zakupu]]</f>
        <v>147000</v>
      </c>
      <c r="H115" t="str">
        <f>MID(transport[[#This Row],[Marka_i_model]],1, SEARCH(" ",transport[[#This Row],[Marka_i_model]]))</f>
        <v xml:space="preserve">Scania </v>
      </c>
      <c r="I115" s="1">
        <f>$K$2-transport[[#This Row],[Data_ostatniego_remontu]]</f>
        <v>274</v>
      </c>
    </row>
    <row r="116" spans="1:9" x14ac:dyDescent="0.25">
      <c r="A116" s="1" t="s">
        <v>104</v>
      </c>
      <c r="B116">
        <v>2011</v>
      </c>
      <c r="C116">
        <v>245000</v>
      </c>
      <c r="D116" s="1" t="s">
        <v>108</v>
      </c>
      <c r="E116">
        <v>630000</v>
      </c>
      <c r="F116" s="2">
        <v>42462</v>
      </c>
      <c r="G116">
        <f>transport[[#This Row],[Cena_zakupu]]-transport[[#This Row],[Cena_zakupu]]*0.05*(2017-transport[[#This Row],[Rok_produkcji]])-ROUNDDOWN(transport[[#This Row],[Przebieg]]/100000,0) *0.02*transport[[#This Row],[Cena_zakupu]]</f>
        <v>142100</v>
      </c>
      <c r="H116" t="str">
        <f>MID(transport[[#This Row],[Marka_i_model]],1, SEARCH(" ",transport[[#This Row],[Marka_i_model]]))</f>
        <v xml:space="preserve">Scania </v>
      </c>
      <c r="I116" s="1">
        <f>$K$2-transport[[#This Row],[Data_ostatniego_remontu]]</f>
        <v>274</v>
      </c>
    </row>
    <row r="117" spans="1:9" x14ac:dyDescent="0.25">
      <c r="A117" s="1" t="s">
        <v>104</v>
      </c>
      <c r="B117">
        <v>2011</v>
      </c>
      <c r="C117">
        <v>245000</v>
      </c>
      <c r="D117" s="1" t="s">
        <v>109</v>
      </c>
      <c r="E117">
        <v>655000</v>
      </c>
      <c r="F117" s="2">
        <v>42462</v>
      </c>
      <c r="G117">
        <f>transport[[#This Row],[Cena_zakupu]]-transport[[#This Row],[Cena_zakupu]]*0.05*(2017-transport[[#This Row],[Rok_produkcji]])-ROUNDDOWN(transport[[#This Row],[Przebieg]]/100000,0) *0.02*transport[[#This Row],[Cena_zakupu]]</f>
        <v>142100</v>
      </c>
      <c r="H117" t="str">
        <f>MID(transport[[#This Row],[Marka_i_model]],1, SEARCH(" ",transport[[#This Row],[Marka_i_model]]))</f>
        <v xml:space="preserve">Scania </v>
      </c>
      <c r="I117" s="1">
        <f>$K$2-transport[[#This Row],[Data_ostatniego_remontu]]</f>
        <v>274</v>
      </c>
    </row>
    <row r="118" spans="1:9" x14ac:dyDescent="0.25">
      <c r="A118" s="1" t="s">
        <v>172</v>
      </c>
      <c r="B118">
        <v>2015</v>
      </c>
      <c r="C118">
        <v>360000</v>
      </c>
      <c r="D118" s="1" t="s">
        <v>173</v>
      </c>
      <c r="E118">
        <v>100000</v>
      </c>
      <c r="F118" s="2">
        <v>42734</v>
      </c>
      <c r="G118">
        <f>transport[[#This Row],[Cena_zakupu]]-transport[[#This Row],[Cena_zakupu]]*0.05*(2017-transport[[#This Row],[Rok_produkcji]])-ROUNDDOWN(transport[[#This Row],[Przebieg]]/100000,0) *0.02*transport[[#This Row],[Cena_zakupu]]</f>
        <v>316800</v>
      </c>
      <c r="H118" t="str">
        <f>MID(transport[[#This Row],[Marka_i_model]],1, SEARCH(" ",transport[[#This Row],[Marka_i_model]]))</f>
        <v xml:space="preserve">Volvo </v>
      </c>
      <c r="I118" s="1">
        <f>$K$2-transport[[#This Row],[Data_ostatniego_remontu]]</f>
        <v>2</v>
      </c>
    </row>
    <row r="119" spans="1:9" x14ac:dyDescent="0.25">
      <c r="A119" s="1" t="s">
        <v>172</v>
      </c>
      <c r="B119">
        <v>2015</v>
      </c>
      <c r="C119">
        <v>360000</v>
      </c>
      <c r="D119" s="1" t="s">
        <v>174</v>
      </c>
      <c r="E119">
        <v>115000</v>
      </c>
      <c r="F119" s="2">
        <v>42734</v>
      </c>
      <c r="G119">
        <f>transport[[#This Row],[Cena_zakupu]]-transport[[#This Row],[Cena_zakupu]]*0.05*(2017-transport[[#This Row],[Rok_produkcji]])-ROUNDDOWN(transport[[#This Row],[Przebieg]]/100000,0) *0.02*transport[[#This Row],[Cena_zakupu]]</f>
        <v>316800</v>
      </c>
      <c r="H119" t="str">
        <f>MID(transport[[#This Row],[Marka_i_model]],1, SEARCH(" ",transport[[#This Row],[Marka_i_model]]))</f>
        <v xml:space="preserve">Volvo </v>
      </c>
      <c r="I119" s="1">
        <f>$K$2-transport[[#This Row],[Data_ostatniego_remontu]]</f>
        <v>2</v>
      </c>
    </row>
    <row r="120" spans="1:9" x14ac:dyDescent="0.25">
      <c r="A120" s="1" t="s">
        <v>172</v>
      </c>
      <c r="B120">
        <v>2015</v>
      </c>
      <c r="C120">
        <v>360000</v>
      </c>
      <c r="D120" s="1" t="s">
        <v>175</v>
      </c>
      <c r="E120">
        <v>132000</v>
      </c>
      <c r="F120" s="2">
        <v>42734</v>
      </c>
      <c r="G120">
        <f>transport[[#This Row],[Cena_zakupu]]-transport[[#This Row],[Cena_zakupu]]*0.05*(2017-transport[[#This Row],[Rok_produkcji]])-ROUNDDOWN(transport[[#This Row],[Przebieg]]/100000,0) *0.02*transport[[#This Row],[Cena_zakupu]]</f>
        <v>316800</v>
      </c>
      <c r="H120" t="str">
        <f>MID(transport[[#This Row],[Marka_i_model]],1, SEARCH(" ",transport[[#This Row],[Marka_i_model]]))</f>
        <v xml:space="preserve">Volvo </v>
      </c>
      <c r="I120" s="1">
        <f>$K$2-transport[[#This Row],[Data_ostatniego_remontu]]</f>
        <v>2</v>
      </c>
    </row>
    <row r="121" spans="1:9" x14ac:dyDescent="0.25">
      <c r="A121" s="1" t="s">
        <v>172</v>
      </c>
      <c r="B121">
        <v>2015</v>
      </c>
      <c r="C121">
        <v>360000</v>
      </c>
      <c r="D121" s="1" t="s">
        <v>176</v>
      </c>
      <c r="E121">
        <v>108000</v>
      </c>
      <c r="F121" s="2">
        <v>42734</v>
      </c>
      <c r="G121">
        <f>transport[[#This Row],[Cena_zakupu]]-transport[[#This Row],[Cena_zakupu]]*0.05*(2017-transport[[#This Row],[Rok_produkcji]])-ROUNDDOWN(transport[[#This Row],[Przebieg]]/100000,0) *0.02*transport[[#This Row],[Cena_zakupu]]</f>
        <v>316800</v>
      </c>
      <c r="H121" t="str">
        <f>MID(transport[[#This Row],[Marka_i_model]],1, SEARCH(" ",transport[[#This Row],[Marka_i_model]]))</f>
        <v xml:space="preserve">Volvo </v>
      </c>
      <c r="I121" s="1">
        <f>$K$2-transport[[#This Row],[Data_ostatniego_remontu]]</f>
        <v>2</v>
      </c>
    </row>
    <row r="122" spans="1:9" x14ac:dyDescent="0.25">
      <c r="A122" s="1" t="s">
        <v>172</v>
      </c>
      <c r="B122">
        <v>2015</v>
      </c>
      <c r="C122">
        <v>360000</v>
      </c>
      <c r="D122" s="1" t="s">
        <v>177</v>
      </c>
      <c r="E122">
        <v>140000</v>
      </c>
      <c r="F122" s="2">
        <v>42734</v>
      </c>
      <c r="G122">
        <f>transport[[#This Row],[Cena_zakupu]]-transport[[#This Row],[Cena_zakupu]]*0.05*(2017-transport[[#This Row],[Rok_produkcji]])-ROUNDDOWN(transport[[#This Row],[Przebieg]]/100000,0) *0.02*transport[[#This Row],[Cena_zakupu]]</f>
        <v>316800</v>
      </c>
      <c r="H122" t="str">
        <f>MID(transport[[#This Row],[Marka_i_model]],1, SEARCH(" ",transport[[#This Row],[Marka_i_model]]))</f>
        <v xml:space="preserve">Volvo </v>
      </c>
      <c r="I122" s="1">
        <f>$K$2-transport[[#This Row],[Data_ostatniego_remontu]]</f>
        <v>2</v>
      </c>
    </row>
    <row r="123" spans="1:9" x14ac:dyDescent="0.25">
      <c r="A123" s="1" t="s">
        <v>129</v>
      </c>
      <c r="B123">
        <v>2012</v>
      </c>
      <c r="C123">
        <v>210000</v>
      </c>
      <c r="D123" s="1" t="s">
        <v>132</v>
      </c>
      <c r="E123">
        <v>435000</v>
      </c>
      <c r="F123" s="2">
        <v>42415</v>
      </c>
      <c r="G123">
        <f>transport[[#This Row],[Cena_zakupu]]-transport[[#This Row],[Cena_zakupu]]*0.05*(2017-transport[[#This Row],[Rok_produkcji]])-ROUNDDOWN(transport[[#This Row],[Przebieg]]/100000,0) *0.02*transport[[#This Row],[Cena_zakupu]]</f>
        <v>140700</v>
      </c>
      <c r="H123" t="str">
        <f>MID(transport[[#This Row],[Marka_i_model]],1, SEARCH(" ",transport[[#This Row],[Marka_i_model]]))</f>
        <v xml:space="preserve">Volvo </v>
      </c>
      <c r="I123" s="1">
        <f>$K$2-transport[[#This Row],[Data_ostatniego_remontu]]</f>
        <v>321</v>
      </c>
    </row>
    <row r="124" spans="1:9" x14ac:dyDescent="0.25">
      <c r="A124" s="1" t="s">
        <v>129</v>
      </c>
      <c r="B124">
        <v>2012</v>
      </c>
      <c r="C124">
        <v>210000</v>
      </c>
      <c r="D124" s="1" t="s">
        <v>130</v>
      </c>
      <c r="E124">
        <v>517000</v>
      </c>
      <c r="F124" s="2">
        <v>42415</v>
      </c>
      <c r="G124">
        <f>transport[[#This Row],[Cena_zakupu]]-transport[[#This Row],[Cena_zakupu]]*0.05*(2017-transport[[#This Row],[Rok_produkcji]])-ROUNDDOWN(transport[[#This Row],[Przebieg]]/100000,0) *0.02*transport[[#This Row],[Cena_zakupu]]</f>
        <v>136500</v>
      </c>
      <c r="H124" t="str">
        <f>MID(transport[[#This Row],[Marka_i_model]],1, SEARCH(" ",transport[[#This Row],[Marka_i_model]]))</f>
        <v xml:space="preserve">Volvo </v>
      </c>
      <c r="I124" s="1">
        <f>$K$2-transport[[#This Row],[Data_ostatniego_remontu]]</f>
        <v>321</v>
      </c>
    </row>
    <row r="125" spans="1:9" x14ac:dyDescent="0.25">
      <c r="A125" s="1" t="s">
        <v>37</v>
      </c>
      <c r="B125">
        <v>2009</v>
      </c>
      <c r="C125">
        <v>79000</v>
      </c>
      <c r="D125" s="1" t="s">
        <v>39</v>
      </c>
      <c r="E125">
        <v>390000</v>
      </c>
      <c r="F125" s="2">
        <v>42379</v>
      </c>
      <c r="G125">
        <f>transport[[#This Row],[Cena_zakupu]]-transport[[#This Row],[Cena_zakupu]]*0.05*(2017-transport[[#This Row],[Rok_produkcji]])-ROUNDDOWN(transport[[#This Row],[Przebieg]]/100000,0) *0.02*transport[[#This Row],[Cena_zakupu]]</f>
        <v>42660</v>
      </c>
      <c r="H125" t="str">
        <f>MID(transport[[#This Row],[Marka_i_model]],1, SEARCH(" ",transport[[#This Row],[Marka_i_model]]))</f>
        <v xml:space="preserve">Scania </v>
      </c>
      <c r="I125" s="1">
        <f>$K$2-transport[[#This Row],[Data_ostatniego_remontu]]</f>
        <v>357</v>
      </c>
    </row>
    <row r="126" spans="1:9" x14ac:dyDescent="0.25">
      <c r="A126" s="1" t="s">
        <v>20</v>
      </c>
      <c r="B126">
        <v>2010</v>
      </c>
      <c r="C126">
        <v>84000</v>
      </c>
      <c r="D126" s="1" t="s">
        <v>73</v>
      </c>
      <c r="E126">
        <v>266000</v>
      </c>
      <c r="F126" s="2">
        <v>42382</v>
      </c>
      <c r="G126">
        <f>transport[[#This Row],[Cena_zakupu]]-transport[[#This Row],[Cena_zakupu]]*0.05*(2017-transport[[#This Row],[Rok_produkcji]])-ROUNDDOWN(transport[[#This Row],[Przebieg]]/100000,0) *0.02*transport[[#This Row],[Cena_zakupu]]</f>
        <v>51240</v>
      </c>
      <c r="H126" t="str">
        <f>MID(transport[[#This Row],[Marka_i_model]],1, SEARCH(" ",transport[[#This Row],[Marka_i_model]]))</f>
        <v xml:space="preserve">Volvo </v>
      </c>
      <c r="I126" s="1">
        <f>$K$2-transport[[#This Row],[Data_ostatniego_remontu]]</f>
        <v>354</v>
      </c>
    </row>
    <row r="127" spans="1:9" x14ac:dyDescent="0.25">
      <c r="A127" s="1" t="s">
        <v>37</v>
      </c>
      <c r="B127">
        <v>2013</v>
      </c>
      <c r="C127">
        <v>80000</v>
      </c>
      <c r="D127" s="1" t="s">
        <v>144</v>
      </c>
      <c r="E127">
        <v>350000</v>
      </c>
      <c r="F127" s="2">
        <v>42379</v>
      </c>
      <c r="G127">
        <f>transport[[#This Row],[Cena_zakupu]]-transport[[#This Row],[Cena_zakupu]]*0.05*(2017-transport[[#This Row],[Rok_produkcji]])-ROUNDDOWN(transport[[#This Row],[Przebieg]]/100000,0) *0.02*transport[[#This Row],[Cena_zakupu]]</f>
        <v>59200</v>
      </c>
      <c r="H127" t="str">
        <f>MID(transport[[#This Row],[Marka_i_model]],1, SEARCH(" ",transport[[#This Row],[Marka_i_model]]))</f>
        <v xml:space="preserve">Scania </v>
      </c>
      <c r="I127" s="1">
        <f>$K$2-transport[[#This Row],[Data_ostatniego_remontu]]</f>
        <v>357</v>
      </c>
    </row>
    <row r="128" spans="1:9" x14ac:dyDescent="0.25">
      <c r="A128" s="1" t="s">
        <v>136</v>
      </c>
      <c r="B128">
        <v>2014</v>
      </c>
      <c r="C128">
        <v>240000</v>
      </c>
      <c r="D128" s="1" t="s">
        <v>166</v>
      </c>
      <c r="E128">
        <v>183788</v>
      </c>
      <c r="F128" s="2">
        <v>42681</v>
      </c>
      <c r="G128">
        <f>transport[[#This Row],[Cena_zakupu]]-transport[[#This Row],[Cena_zakupu]]*0.05*(2017-transport[[#This Row],[Rok_produkcji]])-ROUNDDOWN(transport[[#This Row],[Przebieg]]/100000,0) *0.02*transport[[#This Row],[Cena_zakupu]]</f>
        <v>199200</v>
      </c>
      <c r="H128" t="str">
        <f>MID(transport[[#This Row],[Marka_i_model]],1, SEARCH(" ",transport[[#This Row],[Marka_i_model]]))</f>
        <v xml:space="preserve">DAF </v>
      </c>
      <c r="I128" s="1">
        <f>$K$2-transport[[#This Row],[Data_ostatniego_remontu]]</f>
        <v>55</v>
      </c>
    </row>
    <row r="129" spans="1:9" x14ac:dyDescent="0.25">
      <c r="A129" s="1" t="s">
        <v>45</v>
      </c>
      <c r="B129">
        <v>2010</v>
      </c>
      <c r="C129">
        <v>89000</v>
      </c>
      <c r="D129" s="1" t="s">
        <v>75</v>
      </c>
      <c r="E129">
        <v>266000</v>
      </c>
      <c r="F129" s="2">
        <v>42382</v>
      </c>
      <c r="G129">
        <f>transport[[#This Row],[Cena_zakupu]]-transport[[#This Row],[Cena_zakupu]]*0.05*(2017-transport[[#This Row],[Rok_produkcji]])-ROUNDDOWN(transport[[#This Row],[Przebieg]]/100000,0) *0.02*transport[[#This Row],[Cena_zakupu]]</f>
        <v>54290</v>
      </c>
      <c r="H129" t="str">
        <f>MID(transport[[#This Row],[Marka_i_model]],1, SEARCH(" ",transport[[#This Row],[Marka_i_model]]))</f>
        <v xml:space="preserve">MAN </v>
      </c>
      <c r="I129" s="1">
        <f>$K$2-transport[[#This Row],[Data_ostatniego_remontu]]</f>
        <v>354</v>
      </c>
    </row>
    <row r="130" spans="1:9" x14ac:dyDescent="0.25">
      <c r="A130" s="1" t="s">
        <v>136</v>
      </c>
      <c r="B130">
        <v>2012</v>
      </c>
      <c r="C130">
        <v>240000</v>
      </c>
      <c r="D130" s="1" t="s">
        <v>138</v>
      </c>
      <c r="E130">
        <v>315988</v>
      </c>
      <c r="F130" s="2">
        <v>42185</v>
      </c>
      <c r="G130">
        <f>transport[[#This Row],[Cena_zakupu]]-transport[[#This Row],[Cena_zakupu]]*0.05*(2017-transport[[#This Row],[Rok_produkcji]])-ROUNDDOWN(transport[[#This Row],[Przebieg]]/100000,0) *0.02*transport[[#This Row],[Cena_zakupu]]</f>
        <v>165600</v>
      </c>
      <c r="H130" t="str">
        <f>MID(transport[[#This Row],[Marka_i_model]],1, SEARCH(" ",transport[[#This Row],[Marka_i_model]]))</f>
        <v xml:space="preserve">DAF </v>
      </c>
      <c r="I130" s="1">
        <f>$K$2-transport[[#This Row],[Data_ostatniego_remontu]]</f>
        <v>551</v>
      </c>
    </row>
    <row r="131" spans="1:9" x14ac:dyDescent="0.25">
      <c r="A131" s="1" t="s">
        <v>136</v>
      </c>
      <c r="B131">
        <v>2012</v>
      </c>
      <c r="C131">
        <v>240000</v>
      </c>
      <c r="D131" s="1" t="s">
        <v>141</v>
      </c>
      <c r="E131">
        <v>198240</v>
      </c>
      <c r="F131" s="2">
        <v>42185</v>
      </c>
      <c r="G131">
        <f>transport[[#This Row],[Cena_zakupu]]-transport[[#This Row],[Cena_zakupu]]*0.05*(2017-transport[[#This Row],[Rok_produkcji]])-ROUNDDOWN(transport[[#This Row],[Przebieg]]/100000,0) *0.02*transport[[#This Row],[Cena_zakupu]]</f>
        <v>175200</v>
      </c>
      <c r="H131" t="str">
        <f>MID(transport[[#This Row],[Marka_i_model]],1, SEARCH(" ",transport[[#This Row],[Marka_i_model]]))</f>
        <v xml:space="preserve">DAF </v>
      </c>
      <c r="I131" s="1">
        <f>$K$2-transport[[#This Row],[Data_ostatniego_remontu]]</f>
        <v>551</v>
      </c>
    </row>
    <row r="132" spans="1:9" x14ac:dyDescent="0.25">
      <c r="A132" s="1" t="s">
        <v>136</v>
      </c>
      <c r="B132">
        <v>2014</v>
      </c>
      <c r="C132">
        <v>240000</v>
      </c>
      <c r="D132" s="1" t="s">
        <v>167</v>
      </c>
      <c r="E132">
        <v>160198</v>
      </c>
      <c r="F132" s="2">
        <v>42681</v>
      </c>
      <c r="G132">
        <f>transport[[#This Row],[Cena_zakupu]]-transport[[#This Row],[Cena_zakupu]]*0.05*(2017-transport[[#This Row],[Rok_produkcji]])-ROUNDDOWN(transport[[#This Row],[Przebieg]]/100000,0) *0.02*transport[[#This Row],[Cena_zakupu]]</f>
        <v>199200</v>
      </c>
      <c r="H132" t="str">
        <f>MID(transport[[#This Row],[Marka_i_model]],1, SEARCH(" ",transport[[#This Row],[Marka_i_model]]))</f>
        <v xml:space="preserve">DAF </v>
      </c>
      <c r="I132" s="1">
        <f>$K$2-transport[[#This Row],[Data_ostatniego_remontu]]</f>
        <v>55</v>
      </c>
    </row>
    <row r="133" spans="1:9" x14ac:dyDescent="0.25">
      <c r="A133" s="1" t="s">
        <v>136</v>
      </c>
      <c r="B133">
        <v>2014</v>
      </c>
      <c r="C133">
        <v>240000</v>
      </c>
      <c r="D133" s="1" t="s">
        <v>168</v>
      </c>
      <c r="E133">
        <v>156724</v>
      </c>
      <c r="F133" s="2">
        <v>42681</v>
      </c>
      <c r="G133">
        <f>transport[[#This Row],[Cena_zakupu]]-transport[[#This Row],[Cena_zakupu]]*0.05*(2017-transport[[#This Row],[Rok_produkcji]])-ROUNDDOWN(transport[[#This Row],[Przebieg]]/100000,0) *0.02*transport[[#This Row],[Cena_zakupu]]</f>
        <v>199200</v>
      </c>
      <c r="H133" t="str">
        <f>MID(transport[[#This Row],[Marka_i_model]],1, SEARCH(" ",transport[[#This Row],[Marka_i_model]]))</f>
        <v xml:space="preserve">DAF </v>
      </c>
      <c r="I133" s="1">
        <f>$K$2-transport[[#This Row],[Data_ostatniego_remontu]]</f>
        <v>55</v>
      </c>
    </row>
    <row r="134" spans="1:9" x14ac:dyDescent="0.25">
      <c r="A134" s="1" t="s">
        <v>136</v>
      </c>
      <c r="B134">
        <v>2013</v>
      </c>
      <c r="C134">
        <v>240000</v>
      </c>
      <c r="D134" s="1" t="s">
        <v>153</v>
      </c>
      <c r="E134">
        <v>235811</v>
      </c>
      <c r="F134" s="2">
        <v>42719</v>
      </c>
      <c r="G134">
        <f>transport[[#This Row],[Cena_zakupu]]-transport[[#This Row],[Cena_zakupu]]*0.05*(2017-transport[[#This Row],[Rok_produkcji]])-ROUNDDOWN(transport[[#This Row],[Przebieg]]/100000,0) *0.02*transport[[#This Row],[Cena_zakupu]]</f>
        <v>182400</v>
      </c>
      <c r="H134" t="str">
        <f>MID(transport[[#This Row],[Marka_i_model]],1, SEARCH(" ",transport[[#This Row],[Marka_i_model]]))</f>
        <v xml:space="preserve">DAF </v>
      </c>
      <c r="I134" s="1">
        <f>$K$2-transport[[#This Row],[Data_ostatniego_remontu]]</f>
        <v>17</v>
      </c>
    </row>
    <row r="135" spans="1:9" x14ac:dyDescent="0.25">
      <c r="A135" s="1" t="s">
        <v>136</v>
      </c>
      <c r="B135">
        <v>2013</v>
      </c>
      <c r="C135">
        <v>240000</v>
      </c>
      <c r="D135" s="1" t="s">
        <v>154</v>
      </c>
      <c r="E135">
        <v>250021</v>
      </c>
      <c r="F135" s="2">
        <v>42719</v>
      </c>
      <c r="G135">
        <f>transport[[#This Row],[Cena_zakupu]]-transport[[#This Row],[Cena_zakupu]]*0.05*(2017-transport[[#This Row],[Rok_produkcji]])-ROUNDDOWN(transport[[#This Row],[Przebieg]]/100000,0) *0.02*transport[[#This Row],[Cena_zakupu]]</f>
        <v>182400</v>
      </c>
      <c r="H135" t="str">
        <f>MID(transport[[#This Row],[Marka_i_model]],1, SEARCH(" ",transport[[#This Row],[Marka_i_model]]))</f>
        <v xml:space="preserve">DAF </v>
      </c>
      <c r="I135" s="1">
        <f>$K$2-transport[[#This Row],[Data_ostatniego_remontu]]</f>
        <v>17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EA06C-345D-4677-904B-525324EBB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Arkusz4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>Zbysiu</cp:lastModifiedBy>
  <dcterms:created xsi:type="dcterms:W3CDTF">2023-03-18T18:32:35Z</dcterms:created>
  <dcterms:modified xsi:type="dcterms:W3CDTF">2023-03-18T19:01:32Z</dcterms:modified>
</cp:coreProperties>
</file>