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ysi\Desktop\Informatyka\Excel\"/>
    </mc:Choice>
  </mc:AlternateContent>
  <xr:revisionPtr revIDLastSave="0" documentId="8_{E50E17B1-7775-4FEC-9E5E-6A3921704EEE}" xr6:coauthVersionLast="47" xr6:coauthVersionMax="47" xr10:uidLastSave="{00000000-0000-0000-0000-000000000000}"/>
  <bookViews>
    <workbookView xWindow="-120" yWindow="-120" windowWidth="29040" windowHeight="15840" activeTab="1" xr2:uid="{1DA79B5B-3A7A-4DE3-8B94-7FAC46DD6296}"/>
  </bookViews>
  <sheets>
    <sheet name="Arkusz3" sheetId="4" r:id="rId1"/>
    <sheet name="temperatury" sheetId="2" r:id="rId2"/>
    <sheet name="Arkusz4" sheetId="5" r:id="rId3"/>
  </sheets>
  <definedNames>
    <definedName name="ExternalData_1" localSheetId="1" hidden="1">temperatury!$A$1:$B$123</definedName>
  </definedNames>
  <calcPr calcId="191029"/>
  <pivotCaches>
    <pivotCache cacheId="1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2" l="1"/>
  <c r="Q9" i="2"/>
  <c r="Q8" i="2"/>
  <c r="K97" i="2" s="1"/>
  <c r="G62" i="2"/>
  <c r="I94" i="2"/>
  <c r="I95" i="2"/>
  <c r="I96" i="2"/>
  <c r="I97" i="2"/>
  <c r="I98" i="2"/>
  <c r="I99" i="2"/>
  <c r="I100" i="2"/>
  <c r="I101" i="2"/>
  <c r="I102" i="2"/>
  <c r="I103" i="2"/>
  <c r="I104" i="2"/>
  <c r="I123" i="2" s="1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H94" i="2"/>
  <c r="H95" i="2"/>
  <c r="H96" i="2"/>
  <c r="H97" i="2"/>
  <c r="H98" i="2"/>
  <c r="H99" i="2"/>
  <c r="H100" i="2"/>
  <c r="H101" i="2"/>
  <c r="H102" i="2"/>
  <c r="H103" i="2"/>
  <c r="H104" i="2"/>
  <c r="H123" i="2" s="1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F94" i="2"/>
  <c r="F95" i="2"/>
  <c r="F96" i="2" s="1"/>
  <c r="F97" i="2" s="1"/>
  <c r="F98" i="2" s="1"/>
  <c r="F99" i="2" s="1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E94" i="2"/>
  <c r="E95" i="2"/>
  <c r="E96" i="2"/>
  <c r="E97" i="2"/>
  <c r="E98" i="2"/>
  <c r="E99" i="2"/>
  <c r="E100" i="2"/>
  <c r="E101" i="2"/>
  <c r="E102" i="2"/>
  <c r="E103" i="2"/>
  <c r="K103" i="2" s="1"/>
  <c r="E104" i="2"/>
  <c r="E105" i="2"/>
  <c r="E106" i="2"/>
  <c r="E107" i="2"/>
  <c r="E108" i="2"/>
  <c r="E109" i="2"/>
  <c r="E110" i="2"/>
  <c r="E111" i="2"/>
  <c r="E112" i="2"/>
  <c r="E113" i="2"/>
  <c r="E114" i="2"/>
  <c r="E115" i="2"/>
  <c r="K115" i="2" s="1"/>
  <c r="E116" i="2"/>
  <c r="E117" i="2"/>
  <c r="E118" i="2"/>
  <c r="E119" i="2"/>
  <c r="E120" i="2"/>
  <c r="E121" i="2"/>
  <c r="E122" i="2"/>
  <c r="E12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B97" i="2"/>
  <c r="B98" i="2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96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94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K94" i="2"/>
  <c r="K95" i="2"/>
  <c r="K96" i="2"/>
  <c r="K106" i="2"/>
  <c r="K108" i="2"/>
  <c r="K109" i="2"/>
  <c r="K110" i="2"/>
  <c r="K111" i="2"/>
  <c r="K121" i="2"/>
  <c r="K123" i="2"/>
  <c r="K2" i="2"/>
  <c r="J3" i="2"/>
  <c r="J4" i="2"/>
  <c r="J5" i="2"/>
  <c r="J6" i="2"/>
  <c r="J7" i="2"/>
  <c r="J8" i="2"/>
  <c r="J9" i="2"/>
  <c r="G9" i="2" s="1" a="1"/>
  <c r="G9" i="2" s="1"/>
  <c r="J10" i="2"/>
  <c r="G10" i="2" s="1" a="1"/>
  <c r="G10" i="2" s="1"/>
  <c r="J11" i="2"/>
  <c r="G11" i="2" s="1" a="1"/>
  <c r="G11" i="2" s="1"/>
  <c r="J12" i="2"/>
  <c r="J13" i="2"/>
  <c r="G13" i="2" s="1" a="1"/>
  <c r="G13" i="2" s="1"/>
  <c r="J14" i="2"/>
  <c r="G14" i="2" s="1" a="1"/>
  <c r="G14" i="2" s="1"/>
  <c r="J15" i="2"/>
  <c r="G15" i="2" s="1" a="1"/>
  <c r="G15" i="2" s="1"/>
  <c r="J16" i="2"/>
  <c r="G16" i="2" s="1" a="1"/>
  <c r="G16" i="2" s="1"/>
  <c r="J17" i="2"/>
  <c r="G17" i="2" s="1" a="1"/>
  <c r="G17" i="2" s="1"/>
  <c r="J18" i="2"/>
  <c r="G18" i="2" s="1" a="1"/>
  <c r="G18" i="2" s="1"/>
  <c r="J19" i="2"/>
  <c r="G19" i="2" s="1" a="1"/>
  <c r="G19" i="2" s="1"/>
  <c r="J20" i="2"/>
  <c r="G20" i="2" s="1" a="1"/>
  <c r="G20" i="2" s="1"/>
  <c r="J21" i="2"/>
  <c r="G21" i="2" s="1" a="1"/>
  <c r="G21" i="2" s="1"/>
  <c r="J22" i="2"/>
  <c r="G22" i="2" s="1" a="1"/>
  <c r="G22" i="2" s="1"/>
  <c r="J23" i="2"/>
  <c r="G23" i="2" s="1" a="1"/>
  <c r="G23" i="2" s="1"/>
  <c r="J24" i="2"/>
  <c r="J25" i="2"/>
  <c r="G25" i="2" s="1" a="1"/>
  <c r="G25" i="2" s="1"/>
  <c r="J26" i="2"/>
  <c r="G26" i="2" s="1" a="1"/>
  <c r="G26" i="2" s="1"/>
  <c r="J27" i="2"/>
  <c r="G27" i="2" s="1" a="1"/>
  <c r="G27" i="2" s="1"/>
  <c r="J28" i="2"/>
  <c r="G28" i="2" s="1" a="1"/>
  <c r="G28" i="2" s="1"/>
  <c r="J29" i="2"/>
  <c r="G29" i="2" s="1" a="1"/>
  <c r="G29" i="2" s="1"/>
  <c r="J30" i="2"/>
  <c r="G30" i="2" s="1" a="1"/>
  <c r="G30" i="2" s="1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2" i="2"/>
  <c r="G12" i="2" a="1"/>
  <c r="G12" i="2" s="1"/>
  <c r="G24" i="2" a="1"/>
  <c r="G24" i="2" s="1"/>
  <c r="F12" i="2"/>
  <c r="F13" i="2"/>
  <c r="F14" i="2"/>
  <c r="F15" i="2" s="1"/>
  <c r="F16" i="2" s="1"/>
  <c r="F17" i="2" s="1"/>
  <c r="F18" i="2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/>
  <c r="F30" i="2" s="1"/>
  <c r="F31" i="2" s="1"/>
  <c r="F32" i="2" s="1"/>
  <c r="F33" i="2" s="1"/>
  <c r="F34" i="2" s="1"/>
  <c r="F35" i="2" s="1"/>
  <c r="F36" i="2" s="1"/>
  <c r="F37" i="2"/>
  <c r="F38" i="2" s="1"/>
  <c r="F39" i="2" s="1"/>
  <c r="F40" i="2"/>
  <c r="F41" i="2" s="1"/>
  <c r="F42" i="2" s="1"/>
  <c r="F43" i="2" s="1"/>
  <c r="F44" i="2" s="1"/>
  <c r="F45" i="2"/>
  <c r="F46" i="2"/>
  <c r="F47" i="2" s="1"/>
  <c r="F48" i="2" s="1"/>
  <c r="F49" i="2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/>
  <c r="F65" i="2" s="1"/>
  <c r="F66" i="2" s="1"/>
  <c r="F67" i="2"/>
  <c r="F68" i="2" s="1"/>
  <c r="F69" i="2" s="1"/>
  <c r="F70" i="2" s="1"/>
  <c r="F71" i="2"/>
  <c r="F72" i="2"/>
  <c r="F73" i="2"/>
  <c r="F74" i="2"/>
  <c r="F75" i="2" s="1"/>
  <c r="F76" i="2" s="1"/>
  <c r="F77" i="2"/>
  <c r="F78" i="2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3" i="2"/>
  <c r="F4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3" i="2"/>
  <c r="C4" i="2"/>
  <c r="C5" i="2"/>
  <c r="C6" i="2"/>
  <c r="C7" i="2"/>
  <c r="C8" i="2"/>
  <c r="K8" i="2" s="1"/>
  <c r="C9" i="2"/>
  <c r="C10" i="2"/>
  <c r="C11" i="2"/>
  <c r="C12" i="2"/>
  <c r="C13" i="2"/>
  <c r="K13" i="2" s="1"/>
  <c r="C14" i="2"/>
  <c r="K14" i="2" s="1"/>
  <c r="C15" i="2"/>
  <c r="K15" i="2" s="1"/>
  <c r="C16" i="2"/>
  <c r="C17" i="2"/>
  <c r="C18" i="2"/>
  <c r="C19" i="2"/>
  <c r="C20" i="2"/>
  <c r="K20" i="2" s="1"/>
  <c r="C21" i="2"/>
  <c r="C22" i="2"/>
  <c r="C23" i="2"/>
  <c r="C24" i="2"/>
  <c r="C25" i="2"/>
  <c r="K25" i="2" s="1"/>
  <c r="C26" i="2"/>
  <c r="K26" i="2" s="1"/>
  <c r="C27" i="2"/>
  <c r="K27" i="2" s="1"/>
  <c r="C28" i="2"/>
  <c r="C29" i="2"/>
  <c r="C30" i="2"/>
  <c r="C31" i="2"/>
  <c r="C32" i="2"/>
  <c r="K32" i="2" s="1"/>
  <c r="C33" i="2"/>
  <c r="C34" i="2"/>
  <c r="C35" i="2"/>
  <c r="C36" i="2"/>
  <c r="C37" i="2"/>
  <c r="K37" i="2" s="1"/>
  <c r="C38" i="2"/>
  <c r="K38" i="2" s="1"/>
  <c r="C39" i="2"/>
  <c r="K39" i="2" s="1"/>
  <c r="C40" i="2"/>
  <c r="C41" i="2"/>
  <c r="C42" i="2"/>
  <c r="C43" i="2"/>
  <c r="C44" i="2"/>
  <c r="K44" i="2" s="1"/>
  <c r="C45" i="2"/>
  <c r="C46" i="2"/>
  <c r="C47" i="2"/>
  <c r="C48" i="2"/>
  <c r="C49" i="2"/>
  <c r="K49" i="2" s="1"/>
  <c r="C50" i="2"/>
  <c r="K50" i="2" s="1"/>
  <c r="C51" i="2"/>
  <c r="K51" i="2" s="1"/>
  <c r="C52" i="2"/>
  <c r="C53" i="2"/>
  <c r="C54" i="2"/>
  <c r="C55" i="2"/>
  <c r="C56" i="2"/>
  <c r="K56" i="2" s="1"/>
  <c r="C57" i="2"/>
  <c r="C58" i="2"/>
  <c r="C59" i="2"/>
  <c r="C60" i="2"/>
  <c r="C61" i="2"/>
  <c r="K61" i="2" s="1"/>
  <c r="C62" i="2"/>
  <c r="K62" i="2" s="1"/>
  <c r="C63" i="2"/>
  <c r="K63" i="2" s="1"/>
  <c r="C64" i="2"/>
  <c r="C65" i="2"/>
  <c r="C66" i="2"/>
  <c r="C67" i="2"/>
  <c r="C68" i="2"/>
  <c r="K68" i="2" s="1"/>
  <c r="C69" i="2"/>
  <c r="C70" i="2"/>
  <c r="C71" i="2"/>
  <c r="K71" i="2" s="1"/>
  <c r="C72" i="2"/>
  <c r="K72" i="2" s="1"/>
  <c r="C73" i="2"/>
  <c r="K73" i="2" s="1"/>
  <c r="C74" i="2"/>
  <c r="K74" i="2" s="1"/>
  <c r="C75" i="2"/>
  <c r="K75" i="2" s="1"/>
  <c r="C76" i="2"/>
  <c r="C77" i="2"/>
  <c r="C78" i="2"/>
  <c r="C79" i="2"/>
  <c r="C80" i="2"/>
  <c r="K80" i="2" s="1"/>
  <c r="C81" i="2"/>
  <c r="C82" i="2"/>
  <c r="C83" i="2"/>
  <c r="K83" i="2" s="1"/>
  <c r="C84" i="2"/>
  <c r="K84" i="2" s="1"/>
  <c r="C85" i="2"/>
  <c r="K85" i="2" s="1"/>
  <c r="C86" i="2"/>
  <c r="K86" i="2" s="1"/>
  <c r="C87" i="2"/>
  <c r="K87" i="2" s="1"/>
  <c r="C88" i="2"/>
  <c r="C89" i="2"/>
  <c r="C90" i="2"/>
  <c r="C91" i="2"/>
  <c r="C92" i="2"/>
  <c r="K92" i="2" s="1"/>
  <c r="C93" i="2"/>
  <c r="C3" i="2"/>
  <c r="K116" i="2" l="1"/>
  <c r="K104" i="2"/>
  <c r="K122" i="2"/>
  <c r="K107" i="2"/>
  <c r="K120" i="2"/>
  <c r="K102" i="2"/>
  <c r="K119" i="2"/>
  <c r="K101" i="2"/>
  <c r="K118" i="2"/>
  <c r="K100" i="2"/>
  <c r="K114" i="2"/>
  <c r="K99" i="2"/>
  <c r="K113" i="2"/>
  <c r="K98" i="2"/>
  <c r="K112" i="2"/>
  <c r="K117" i="2"/>
  <c r="K105" i="2"/>
  <c r="K88" i="2"/>
  <c r="K76" i="2"/>
  <c r="K64" i="2"/>
  <c r="K52" i="2"/>
  <c r="K40" i="2"/>
  <c r="K28" i="2"/>
  <c r="K16" i="2"/>
  <c r="K4" i="2"/>
  <c r="K59" i="2"/>
  <c r="K47" i="2"/>
  <c r="K35" i="2"/>
  <c r="K23" i="2"/>
  <c r="K11" i="2"/>
  <c r="K3" i="2"/>
  <c r="L3" i="2" s="1"/>
  <c r="K46" i="2"/>
  <c r="K34" i="2"/>
  <c r="K22" i="2"/>
  <c r="K10" i="2"/>
  <c r="K58" i="2"/>
  <c r="K57" i="2"/>
  <c r="K45" i="2"/>
  <c r="K33" i="2"/>
  <c r="K21" i="2"/>
  <c r="K9" i="2"/>
  <c r="K70" i="2"/>
  <c r="K93" i="2"/>
  <c r="K91" i="2"/>
  <c r="K79" i="2"/>
  <c r="K67" i="2"/>
  <c r="K55" i="2"/>
  <c r="K43" i="2"/>
  <c r="K31" i="2"/>
  <c r="K19" i="2"/>
  <c r="K7" i="2"/>
  <c r="K82" i="2"/>
  <c r="K69" i="2"/>
  <c r="K81" i="2"/>
  <c r="K89" i="2"/>
  <c r="K77" i="2"/>
  <c r="K65" i="2"/>
  <c r="K53" i="2"/>
  <c r="K41" i="2"/>
  <c r="K29" i="2"/>
  <c r="K17" i="2"/>
  <c r="K5" i="2"/>
  <c r="K60" i="2"/>
  <c r="K48" i="2"/>
  <c r="K36" i="2"/>
  <c r="K24" i="2"/>
  <c r="K12" i="2"/>
  <c r="K90" i="2"/>
  <c r="K78" i="2"/>
  <c r="K66" i="2"/>
  <c r="K54" i="2"/>
  <c r="K42" i="2"/>
  <c r="K30" i="2"/>
  <c r="K18" i="2"/>
  <c r="K6" i="2"/>
  <c r="J31" i="2"/>
  <c r="H31" i="2" s="1"/>
  <c r="I32" i="2"/>
  <c r="H34" i="2"/>
  <c r="H33" i="2"/>
  <c r="H32" i="2"/>
  <c r="F5" i="2"/>
  <c r="F6" i="2" s="1"/>
  <c r="F7" i="2" s="1"/>
  <c r="F8" i="2" s="1"/>
  <c r="F9" i="2" s="1"/>
  <c r="F10" i="2" s="1"/>
  <c r="F11" i="2" s="1"/>
  <c r="L105" i="2" l="1"/>
  <c r="L113" i="2"/>
  <c r="L108" i="2"/>
  <c r="L96" i="2"/>
  <c r="L118" i="2"/>
  <c r="L110" i="2"/>
  <c r="L122" i="2"/>
  <c r="L117" i="2"/>
  <c r="L120" i="2"/>
  <c r="L102" i="2"/>
  <c r="L94" i="2"/>
  <c r="L112" i="2"/>
  <c r="L114" i="2"/>
  <c r="L106" i="2"/>
  <c r="L99" i="2"/>
  <c r="L103" i="2"/>
  <c r="L97" i="2"/>
  <c r="L111" i="2"/>
  <c r="L115" i="2"/>
  <c r="L109" i="2"/>
  <c r="L123" i="2"/>
  <c r="L104" i="2"/>
  <c r="L95" i="2"/>
  <c r="L121" i="2"/>
  <c r="L116" i="2"/>
  <c r="L107" i="2"/>
  <c r="L119" i="2"/>
  <c r="L100" i="2"/>
  <c r="L98" i="2"/>
  <c r="L101" i="2"/>
  <c r="L93" i="2"/>
  <c r="L4" i="2"/>
  <c r="L32" i="2"/>
  <c r="L14" i="2"/>
  <c r="L64" i="2"/>
  <c r="L18" i="2"/>
  <c r="L21" i="2"/>
  <c r="L30" i="2"/>
  <c r="L26" i="2"/>
  <c r="L5" i="2"/>
  <c r="L67" i="2"/>
  <c r="L33" i="2"/>
  <c r="L74" i="2"/>
  <c r="L82" i="2"/>
  <c r="L45" i="2"/>
  <c r="L54" i="2"/>
  <c r="L38" i="2"/>
  <c r="L50" i="2"/>
  <c r="L42" i="2"/>
  <c r="L11" i="2"/>
  <c r="L57" i="2"/>
  <c r="L66" i="2"/>
  <c r="L69" i="2"/>
  <c r="L78" i="2"/>
  <c r="L81" i="2"/>
  <c r="L47" i="2"/>
  <c r="L25" i="2"/>
  <c r="L15" i="2"/>
  <c r="L79" i="2"/>
  <c r="L88" i="2"/>
  <c r="L63" i="2"/>
  <c r="L13" i="2"/>
  <c r="L41" i="2"/>
  <c r="L44" i="2"/>
  <c r="L10" i="2"/>
  <c r="L59" i="2"/>
  <c r="L37" i="2"/>
  <c r="L86" i="2"/>
  <c r="L22" i="2"/>
  <c r="L49" i="2"/>
  <c r="L75" i="2"/>
  <c r="L60" i="2"/>
  <c r="L91" i="2"/>
  <c r="L84" i="2"/>
  <c r="L53" i="2"/>
  <c r="L19" i="2"/>
  <c r="L83" i="2"/>
  <c r="L61" i="2"/>
  <c r="L27" i="2"/>
  <c r="L76" i="2"/>
  <c r="L8" i="2"/>
  <c r="L17" i="2"/>
  <c r="L35" i="2"/>
  <c r="L29" i="2"/>
  <c r="L7" i="2"/>
  <c r="L71" i="2"/>
  <c r="L65" i="2"/>
  <c r="L68" i="2"/>
  <c r="L77" i="2"/>
  <c r="L31" i="2"/>
  <c r="L80" i="2"/>
  <c r="L46" i="2"/>
  <c r="L12" i="2"/>
  <c r="L73" i="2"/>
  <c r="L87" i="2"/>
  <c r="L48" i="2"/>
  <c r="L72" i="2"/>
  <c r="L90" i="2"/>
  <c r="L56" i="2"/>
  <c r="L16" i="2"/>
  <c r="L34" i="2"/>
  <c r="L28" i="2"/>
  <c r="L40" i="2"/>
  <c r="L89" i="2"/>
  <c r="L43" i="2"/>
  <c r="L92" i="2"/>
  <c r="L58" i="2"/>
  <c r="L24" i="2"/>
  <c r="L85" i="2"/>
  <c r="L51" i="2"/>
  <c r="L23" i="2"/>
  <c r="L20" i="2"/>
  <c r="L52" i="2"/>
  <c r="L6" i="2"/>
  <c r="L55" i="2"/>
  <c r="L9" i="2"/>
  <c r="L70" i="2"/>
  <c r="L36" i="2"/>
  <c r="L39" i="2"/>
  <c r="L62" i="2"/>
  <c r="G31" i="2"/>
  <c r="I31" i="2"/>
  <c r="J62" i="2"/>
  <c r="G32" i="2"/>
  <c r="H35" i="2"/>
  <c r="I33" i="2"/>
  <c r="I34" i="2" l="1"/>
  <c r="G33" i="2"/>
  <c r="H36" i="2"/>
  <c r="H37" i="2" l="1"/>
  <c r="I35" i="2"/>
  <c r="G34" i="2"/>
  <c r="I36" i="2" l="1"/>
  <c r="H38" i="2"/>
  <c r="G35" i="2"/>
  <c r="G36" i="2" l="1"/>
  <c r="I37" i="2"/>
  <c r="G37" i="2"/>
  <c r="G38" i="2" s="1"/>
  <c r="G39" i="2" s="1"/>
  <c r="H39" i="2"/>
  <c r="G40" i="2"/>
  <c r="I38" i="2" l="1"/>
  <c r="H40" i="2"/>
  <c r="G41" i="2"/>
  <c r="H42" i="2" l="1"/>
  <c r="H43" i="2" s="1"/>
  <c r="G42" i="2"/>
  <c r="I39" i="2"/>
  <c r="H41" i="2"/>
  <c r="I40" i="2" l="1"/>
  <c r="H44" i="2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G43" i="2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3" i="2" l="1"/>
  <c r="I41" i="2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H62" i="2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G64" i="2" l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I63" i="2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G93" i="2" l="1"/>
  <c r="G1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9D2814-6E7B-4E87-A697-78F6708EDF96}" keepAlive="1" name="Zapytanie — temperatury" description="Połączenie z zapytaniem „temperatury” w skoroszycie." type="5" refreshedVersion="8" background="1" saveData="1">
    <dbPr connection="Provider=Microsoft.Mashup.OleDb.1;Data Source=$Workbook$;Location=temperatury;Extended Properties=&quot;&quot;" command="SELECT * FROM [temperatu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<sst xmlns="http://schemas.openxmlformats.org/spreadsheetml/2006/main" count="34" uniqueCount="28">
  <si>
    <t>hot-dog</t>
  </si>
  <si>
    <t>lody</t>
  </si>
  <si>
    <t>kukurydza</t>
  </si>
  <si>
    <t>Data</t>
  </si>
  <si>
    <t>Temperatura</t>
  </si>
  <si>
    <t>Hot-Dog</t>
  </si>
  <si>
    <t>Lody</t>
  </si>
  <si>
    <t>Kukurydza</t>
  </si>
  <si>
    <t>Produkt</t>
  </si>
  <si>
    <t>Cena</t>
  </si>
  <si>
    <t>Ciąg 20+</t>
  </si>
  <si>
    <t>Hod-Dog / miesiac</t>
  </si>
  <si>
    <t>Lody / miesiac</t>
  </si>
  <si>
    <t>Kukurydza / miesiac</t>
  </si>
  <si>
    <t>Czy ostatni dzień</t>
  </si>
  <si>
    <t>Etykiety wierszy</t>
  </si>
  <si>
    <t>Suma końcowa</t>
  </si>
  <si>
    <t>cze</t>
  </si>
  <si>
    <t>lip</t>
  </si>
  <si>
    <t>sie</t>
  </si>
  <si>
    <t>Suma z Kukurydza / miesiac</t>
  </si>
  <si>
    <t>Suma z Lody / miesiac</t>
  </si>
  <si>
    <t>Suma z Hod-Dog / miesiac</t>
  </si>
  <si>
    <t>Utarg</t>
  </si>
  <si>
    <t>Utarg suma</t>
  </si>
  <si>
    <t>Kolumna1</t>
  </si>
  <si>
    <t>Czy spadnie</t>
  </si>
  <si>
    <t>Podwyżka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</si>
</sst>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14" fontId="0" fillId="2" borderId="0" xfId="0" applyNumberFormat="1" applyFill="1"/>
    <xf numFmtId="0" fontId="0" fillId="2" borderId="0" xfId="0" applyFill="1"/>
  </cellXfs>
  <cellStyles count="1">
    <cellStyle name="Normalny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Arkusz4!$B$7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Arkusz4!$C$6:$E$6</c:f>
              <c:strCache>
                <c:ptCount val="3"/>
                <c:pt idx="0">
                  <c:v>Hot-Dog</c:v>
                </c:pt>
                <c:pt idx="1">
                  <c:v>Lody</c:v>
                </c:pt>
                <c:pt idx="2">
                  <c:v>Kukurydza</c:v>
                </c:pt>
              </c:strCache>
            </c:strRef>
          </c:cat>
          <c:val>
            <c:numRef>
              <c:f>Arkusz4!$C$7:$E$7</c:f>
              <c:numCache>
                <c:formatCode>General</c:formatCode>
                <c:ptCount val="3"/>
                <c:pt idx="0">
                  <c:v>2639</c:v>
                </c:pt>
                <c:pt idx="1">
                  <c:v>3527</c:v>
                </c:pt>
                <c:pt idx="2">
                  <c:v>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15-4F54-AA09-C814CB0B435F}"/>
            </c:ext>
          </c:extLst>
        </c:ser>
        <c:ser>
          <c:idx val="1"/>
          <c:order val="1"/>
          <c:tx>
            <c:strRef>
              <c:f>Arkusz4!$B$8</c:f>
              <c:strCache>
                <c:ptCount val="1"/>
                <c:pt idx="0">
                  <c:v>lip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Arkusz4!$C$6:$E$6</c:f>
              <c:strCache>
                <c:ptCount val="3"/>
                <c:pt idx="0">
                  <c:v>Hot-Dog</c:v>
                </c:pt>
                <c:pt idx="1">
                  <c:v>Lody</c:v>
                </c:pt>
                <c:pt idx="2">
                  <c:v>Kukurydza</c:v>
                </c:pt>
              </c:strCache>
            </c:strRef>
          </c:cat>
          <c:val>
            <c:numRef>
              <c:f>Arkusz4!$C$8:$E$8</c:f>
              <c:numCache>
                <c:formatCode>General</c:formatCode>
                <c:ptCount val="3"/>
                <c:pt idx="0">
                  <c:v>2747</c:v>
                </c:pt>
                <c:pt idx="1">
                  <c:v>3675</c:v>
                </c:pt>
                <c:pt idx="2">
                  <c:v>2448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15-4F54-AA09-C814CB0B435F}"/>
            </c:ext>
          </c:extLst>
        </c:ser>
        <c:ser>
          <c:idx val="2"/>
          <c:order val="2"/>
          <c:tx>
            <c:strRef>
              <c:f>Arkusz4!$B$9</c:f>
              <c:strCache>
                <c:ptCount val="1"/>
                <c:pt idx="0">
                  <c:v>sie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Arkusz4!$C$6:$E$6</c:f>
              <c:strCache>
                <c:ptCount val="3"/>
                <c:pt idx="0">
                  <c:v>Hot-Dog</c:v>
                </c:pt>
                <c:pt idx="1">
                  <c:v>Lody</c:v>
                </c:pt>
                <c:pt idx="2">
                  <c:v>Kukurydza</c:v>
                </c:pt>
              </c:strCache>
            </c:strRef>
          </c:cat>
          <c:val>
            <c:numRef>
              <c:f>Arkusz4!$C$9:$E$9</c:f>
              <c:numCache>
                <c:formatCode>General</c:formatCode>
                <c:ptCount val="3"/>
                <c:pt idx="0">
                  <c:v>2665</c:v>
                </c:pt>
                <c:pt idx="1">
                  <c:v>3579</c:v>
                </c:pt>
                <c:pt idx="2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15-4F54-AA09-C814CB0B43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7629375"/>
        <c:axId val="879253039"/>
      </c:barChart>
      <c:catAx>
        <c:axId val="198762937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9253039"/>
        <c:crosses val="autoZero"/>
        <c:auto val="1"/>
        <c:lblAlgn val="ctr"/>
        <c:lblOffset val="100"/>
        <c:noMultiLvlLbl val="0"/>
      </c:catAx>
      <c:valAx>
        <c:axId val="87925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876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5</xdr:row>
      <xdr:rowOff>52387</xdr:rowOff>
    </xdr:from>
    <xdr:to>
      <xdr:col>14</xdr:col>
      <xdr:colOff>542925</xdr:colOff>
      <xdr:row>19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978A2B8-302B-9287-2B5A-309D1EE37F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bysiu" refreshedDate="45007.724608796299" createdVersion="8" refreshedVersion="8" minRefreshableVersion="3" recordCount="92" xr:uid="{92747458-2AE9-4FA1-BF98-1A1DD55633F0}">
  <cacheSource type="worksheet">
    <worksheetSource name="temperatury"/>
  </cacheSource>
  <cacheFields count="11">
    <cacheField name="Data" numFmtId="14">
      <sharedItems containsSemiMixedTypes="0" containsNonDate="0" containsDate="1" containsString="0" minDate="2022-06-01T00:00:00" maxDate="2022-09-01T00:00:00" count="92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</sharedItems>
      <fieldGroup par="10" base="0">
        <rangePr groupBy="days" startDate="2022-06-01T00:00:00" endDate="2022-09-01T00:00:00"/>
        <groupItems count="368">
          <s v="&lt;01.06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9.2022"/>
        </groupItems>
      </fieldGroup>
    </cacheField>
    <cacheField name="Temperatura" numFmtId="0">
      <sharedItems containsSemiMixedTypes="0" containsString="0" containsNumber="1" containsInteger="1" minValue="15" maxValue="33"/>
    </cacheField>
    <cacheField name="Hot-Dog" numFmtId="0">
      <sharedItems containsSemiMixedTypes="0" containsString="0" containsNumber="1" containsInteger="1" minValue="58" maxValue="121"/>
    </cacheField>
    <cacheField name="Lody" numFmtId="0">
      <sharedItems containsSemiMixedTypes="0" containsString="0" containsNumber="1" containsInteger="1" minValue="82" maxValue="157"/>
    </cacheField>
    <cacheField name="Kukurydza" numFmtId="0">
      <sharedItems containsSemiMixedTypes="0" containsString="0" containsNumber="1" containsInteger="1" minValue="58" maxValue="101"/>
    </cacheField>
    <cacheField name="Ciąg 20+" numFmtId="0">
      <sharedItems containsSemiMixedTypes="0" containsString="0" containsNumber="1" containsInteger="1" minValue="0" maxValue="15"/>
    </cacheField>
    <cacheField name="Hod-Dog / miesiac" numFmtId="0">
      <sharedItems containsBlank="1" containsMixedTypes="1" containsNumber="1" containsInteger="1" minValue="2639" maxValue="2747" count="5">
        <m/>
        <s v=""/>
        <n v="2639"/>
        <n v="2747"/>
        <n v="2665"/>
      </sharedItems>
    </cacheField>
    <cacheField name="Lody / miesiac" numFmtId="0">
      <sharedItems containsBlank="1" containsMixedTypes="1" containsNumber="1" containsInteger="1" minValue="3527" maxValue="3675" count="5">
        <m/>
        <n v="3527"/>
        <s v=""/>
        <n v="3675"/>
        <n v="3579"/>
      </sharedItems>
    </cacheField>
    <cacheField name="Kukurydza / miesiac" numFmtId="0">
      <sharedItems containsBlank="1" containsMixedTypes="1" containsNumber="1" containsInteger="1" minValue="2355" maxValue="2448" count="5">
        <m/>
        <n v="2355"/>
        <s v=""/>
        <n v="2448"/>
        <n v="2390"/>
      </sharedItems>
    </cacheField>
    <cacheField name="Czy ostatni dzień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Miesiące" numFmtId="0" databaseField="0">
      <fieldGroup base="0">
        <rangePr groupBy="months" startDate="2022-06-01T00:00:00" endDate="2022-09-01T00:00:00"/>
        <groupItems count="14">
          <s v="&lt;01.06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9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24"/>
    <n v="90"/>
    <n v="120"/>
    <n v="80"/>
    <n v="1"/>
    <x v="0"/>
    <x v="0"/>
    <x v="0"/>
    <x v="0"/>
  </r>
  <r>
    <x v="1"/>
    <n v="25"/>
    <n v="93"/>
    <n v="124"/>
    <n v="82"/>
    <n v="2"/>
    <x v="0"/>
    <x v="0"/>
    <x v="0"/>
    <x v="0"/>
  </r>
  <r>
    <x v="2"/>
    <n v="27"/>
    <n v="100"/>
    <n v="132"/>
    <n v="87"/>
    <n v="3"/>
    <x v="0"/>
    <x v="0"/>
    <x v="0"/>
    <x v="0"/>
  </r>
  <r>
    <x v="3"/>
    <n v="27"/>
    <n v="100"/>
    <n v="132"/>
    <n v="87"/>
    <n v="4"/>
    <x v="0"/>
    <x v="0"/>
    <x v="0"/>
    <x v="0"/>
  </r>
  <r>
    <x v="4"/>
    <n v="27"/>
    <n v="100"/>
    <n v="132"/>
    <n v="87"/>
    <n v="5"/>
    <x v="0"/>
    <x v="0"/>
    <x v="0"/>
    <x v="0"/>
  </r>
  <r>
    <x v="5"/>
    <n v="22"/>
    <n v="83"/>
    <n v="111"/>
    <n v="75"/>
    <n v="6"/>
    <x v="0"/>
    <x v="0"/>
    <x v="0"/>
    <x v="0"/>
  </r>
  <r>
    <x v="6"/>
    <n v="25"/>
    <n v="93"/>
    <n v="124"/>
    <n v="82"/>
    <n v="7"/>
    <x v="0"/>
    <x v="0"/>
    <x v="0"/>
    <x v="0"/>
  </r>
  <r>
    <x v="7"/>
    <n v="25"/>
    <n v="93"/>
    <n v="124"/>
    <n v="82"/>
    <n v="8"/>
    <x v="1"/>
    <x v="0"/>
    <x v="0"/>
    <x v="0"/>
  </r>
  <r>
    <x v="8"/>
    <n v="21"/>
    <n v="79"/>
    <n v="107"/>
    <n v="72"/>
    <n v="9"/>
    <x v="1"/>
    <x v="0"/>
    <x v="0"/>
    <x v="0"/>
  </r>
  <r>
    <x v="9"/>
    <n v="21"/>
    <n v="79"/>
    <n v="107"/>
    <n v="72"/>
    <n v="10"/>
    <x v="1"/>
    <x v="0"/>
    <x v="0"/>
    <x v="0"/>
  </r>
  <r>
    <x v="10"/>
    <n v="19"/>
    <n v="72"/>
    <n v="99"/>
    <n v="68"/>
    <n v="0"/>
    <x v="1"/>
    <x v="0"/>
    <x v="0"/>
    <x v="0"/>
  </r>
  <r>
    <x v="11"/>
    <n v="19"/>
    <n v="72"/>
    <n v="99"/>
    <n v="68"/>
    <n v="0"/>
    <x v="1"/>
    <x v="0"/>
    <x v="0"/>
    <x v="0"/>
  </r>
  <r>
    <x v="12"/>
    <n v="15"/>
    <n v="58"/>
    <n v="82"/>
    <n v="58"/>
    <n v="0"/>
    <x v="1"/>
    <x v="0"/>
    <x v="0"/>
    <x v="0"/>
  </r>
  <r>
    <x v="13"/>
    <n v="21"/>
    <n v="79"/>
    <n v="107"/>
    <n v="72"/>
    <n v="1"/>
    <x v="1"/>
    <x v="0"/>
    <x v="0"/>
    <x v="0"/>
  </r>
  <r>
    <x v="14"/>
    <n v="23"/>
    <n v="86"/>
    <n v="115"/>
    <n v="77"/>
    <n v="2"/>
    <x v="1"/>
    <x v="0"/>
    <x v="0"/>
    <x v="0"/>
  </r>
  <r>
    <x v="15"/>
    <n v="23"/>
    <n v="86"/>
    <n v="115"/>
    <n v="77"/>
    <n v="3"/>
    <x v="1"/>
    <x v="0"/>
    <x v="0"/>
    <x v="0"/>
  </r>
  <r>
    <x v="16"/>
    <n v="16"/>
    <n v="62"/>
    <n v="86"/>
    <n v="61"/>
    <n v="0"/>
    <x v="1"/>
    <x v="0"/>
    <x v="0"/>
    <x v="0"/>
  </r>
  <r>
    <x v="17"/>
    <n v="21"/>
    <n v="79"/>
    <n v="107"/>
    <n v="72"/>
    <n v="1"/>
    <x v="1"/>
    <x v="0"/>
    <x v="0"/>
    <x v="0"/>
  </r>
  <r>
    <x v="18"/>
    <n v="22"/>
    <n v="83"/>
    <n v="111"/>
    <n v="75"/>
    <n v="2"/>
    <x v="1"/>
    <x v="0"/>
    <x v="0"/>
    <x v="0"/>
  </r>
  <r>
    <x v="19"/>
    <n v="22"/>
    <n v="83"/>
    <n v="111"/>
    <n v="75"/>
    <n v="3"/>
    <x v="1"/>
    <x v="0"/>
    <x v="0"/>
    <x v="0"/>
  </r>
  <r>
    <x v="20"/>
    <n v="22"/>
    <n v="83"/>
    <n v="111"/>
    <n v="75"/>
    <n v="4"/>
    <x v="1"/>
    <x v="0"/>
    <x v="0"/>
    <x v="0"/>
  </r>
  <r>
    <x v="21"/>
    <n v="28"/>
    <n v="103"/>
    <n v="136"/>
    <n v="89"/>
    <n v="5"/>
    <x v="1"/>
    <x v="0"/>
    <x v="0"/>
    <x v="0"/>
  </r>
  <r>
    <x v="22"/>
    <n v="31"/>
    <n v="114"/>
    <n v="148"/>
    <n v="96"/>
    <n v="6"/>
    <x v="1"/>
    <x v="0"/>
    <x v="0"/>
    <x v="0"/>
  </r>
  <r>
    <x v="23"/>
    <n v="33"/>
    <n v="121"/>
    <n v="157"/>
    <n v="101"/>
    <n v="7"/>
    <x v="1"/>
    <x v="0"/>
    <x v="0"/>
    <x v="0"/>
  </r>
  <r>
    <x v="24"/>
    <n v="33"/>
    <n v="121"/>
    <n v="157"/>
    <n v="101"/>
    <n v="8"/>
    <x v="1"/>
    <x v="0"/>
    <x v="0"/>
    <x v="0"/>
  </r>
  <r>
    <x v="25"/>
    <n v="23"/>
    <n v="86"/>
    <n v="115"/>
    <n v="77"/>
    <n v="9"/>
    <x v="1"/>
    <x v="0"/>
    <x v="0"/>
    <x v="0"/>
  </r>
  <r>
    <x v="26"/>
    <n v="23"/>
    <n v="86"/>
    <n v="115"/>
    <n v="77"/>
    <n v="10"/>
    <x v="1"/>
    <x v="0"/>
    <x v="0"/>
    <x v="0"/>
  </r>
  <r>
    <x v="27"/>
    <n v="19"/>
    <n v="72"/>
    <n v="99"/>
    <n v="68"/>
    <n v="0"/>
    <x v="1"/>
    <x v="0"/>
    <x v="0"/>
    <x v="0"/>
  </r>
  <r>
    <x v="28"/>
    <n v="24"/>
    <n v="90"/>
    <n v="120"/>
    <n v="80"/>
    <n v="1"/>
    <x v="1"/>
    <x v="0"/>
    <x v="0"/>
    <x v="0"/>
  </r>
  <r>
    <x v="29"/>
    <n v="25"/>
    <n v="93"/>
    <n v="124"/>
    <n v="82"/>
    <n v="2"/>
    <x v="2"/>
    <x v="1"/>
    <x v="1"/>
    <x v="1"/>
  </r>
  <r>
    <x v="30"/>
    <n v="27"/>
    <n v="100"/>
    <n v="132"/>
    <n v="87"/>
    <n v="3"/>
    <x v="1"/>
    <x v="2"/>
    <x v="2"/>
    <x v="0"/>
  </r>
  <r>
    <x v="31"/>
    <n v="27"/>
    <n v="100"/>
    <n v="132"/>
    <n v="87"/>
    <n v="4"/>
    <x v="1"/>
    <x v="2"/>
    <x v="2"/>
    <x v="0"/>
  </r>
  <r>
    <x v="32"/>
    <n v="21"/>
    <n v="79"/>
    <n v="107"/>
    <n v="72"/>
    <n v="5"/>
    <x v="1"/>
    <x v="2"/>
    <x v="2"/>
    <x v="0"/>
  </r>
  <r>
    <x v="33"/>
    <n v="21"/>
    <n v="79"/>
    <n v="107"/>
    <n v="72"/>
    <n v="6"/>
    <x v="1"/>
    <x v="2"/>
    <x v="2"/>
    <x v="0"/>
  </r>
  <r>
    <x v="34"/>
    <n v="25"/>
    <n v="93"/>
    <n v="124"/>
    <n v="82"/>
    <n v="7"/>
    <x v="1"/>
    <x v="2"/>
    <x v="2"/>
    <x v="0"/>
  </r>
  <r>
    <x v="35"/>
    <n v="19"/>
    <n v="72"/>
    <n v="99"/>
    <n v="68"/>
    <n v="0"/>
    <x v="1"/>
    <x v="2"/>
    <x v="2"/>
    <x v="0"/>
  </r>
  <r>
    <x v="36"/>
    <n v="21"/>
    <n v="79"/>
    <n v="107"/>
    <n v="72"/>
    <n v="1"/>
    <x v="1"/>
    <x v="2"/>
    <x v="2"/>
    <x v="0"/>
  </r>
  <r>
    <x v="37"/>
    <n v="24"/>
    <n v="90"/>
    <n v="120"/>
    <n v="80"/>
    <n v="2"/>
    <x v="1"/>
    <x v="2"/>
    <x v="2"/>
    <x v="0"/>
  </r>
  <r>
    <x v="38"/>
    <n v="19"/>
    <n v="72"/>
    <n v="99"/>
    <n v="68"/>
    <n v="0"/>
    <x v="1"/>
    <x v="2"/>
    <x v="2"/>
    <x v="0"/>
  </r>
  <r>
    <x v="39"/>
    <n v="28"/>
    <n v="103"/>
    <n v="136"/>
    <n v="89"/>
    <n v="1"/>
    <x v="1"/>
    <x v="2"/>
    <x v="2"/>
    <x v="0"/>
  </r>
  <r>
    <x v="40"/>
    <n v="27"/>
    <n v="100"/>
    <n v="132"/>
    <n v="87"/>
    <n v="2"/>
    <x v="1"/>
    <x v="2"/>
    <x v="2"/>
    <x v="0"/>
  </r>
  <r>
    <x v="41"/>
    <n v="24"/>
    <n v="90"/>
    <n v="120"/>
    <n v="80"/>
    <n v="3"/>
    <x v="1"/>
    <x v="2"/>
    <x v="2"/>
    <x v="0"/>
  </r>
  <r>
    <x v="42"/>
    <n v="22"/>
    <n v="83"/>
    <n v="111"/>
    <n v="75"/>
    <n v="4"/>
    <x v="1"/>
    <x v="2"/>
    <x v="2"/>
    <x v="0"/>
  </r>
  <r>
    <x v="43"/>
    <n v="17"/>
    <n v="65"/>
    <n v="91"/>
    <n v="63"/>
    <n v="0"/>
    <x v="1"/>
    <x v="2"/>
    <x v="2"/>
    <x v="0"/>
  </r>
  <r>
    <x v="44"/>
    <n v="18"/>
    <n v="69"/>
    <n v="95"/>
    <n v="65"/>
    <n v="0"/>
    <x v="1"/>
    <x v="2"/>
    <x v="2"/>
    <x v="0"/>
  </r>
  <r>
    <x v="45"/>
    <n v="23"/>
    <n v="86"/>
    <n v="115"/>
    <n v="77"/>
    <n v="1"/>
    <x v="1"/>
    <x v="2"/>
    <x v="2"/>
    <x v="0"/>
  </r>
  <r>
    <x v="46"/>
    <n v="23"/>
    <n v="86"/>
    <n v="115"/>
    <n v="77"/>
    <n v="2"/>
    <x v="1"/>
    <x v="2"/>
    <x v="2"/>
    <x v="0"/>
  </r>
  <r>
    <x v="47"/>
    <n v="19"/>
    <n v="72"/>
    <n v="99"/>
    <n v="68"/>
    <n v="0"/>
    <x v="1"/>
    <x v="2"/>
    <x v="2"/>
    <x v="0"/>
  </r>
  <r>
    <x v="48"/>
    <n v="21"/>
    <n v="79"/>
    <n v="107"/>
    <n v="72"/>
    <n v="1"/>
    <x v="1"/>
    <x v="2"/>
    <x v="2"/>
    <x v="0"/>
  </r>
  <r>
    <x v="49"/>
    <n v="25"/>
    <n v="93"/>
    <n v="124"/>
    <n v="82"/>
    <n v="2"/>
    <x v="1"/>
    <x v="2"/>
    <x v="2"/>
    <x v="0"/>
  </r>
  <r>
    <x v="50"/>
    <n v="28"/>
    <n v="103"/>
    <n v="136"/>
    <n v="89"/>
    <n v="3"/>
    <x v="1"/>
    <x v="2"/>
    <x v="2"/>
    <x v="0"/>
  </r>
  <r>
    <x v="51"/>
    <n v="27"/>
    <n v="100"/>
    <n v="132"/>
    <n v="87"/>
    <n v="4"/>
    <x v="1"/>
    <x v="2"/>
    <x v="2"/>
    <x v="0"/>
  </r>
  <r>
    <x v="52"/>
    <n v="23"/>
    <n v="86"/>
    <n v="115"/>
    <n v="77"/>
    <n v="5"/>
    <x v="1"/>
    <x v="2"/>
    <x v="2"/>
    <x v="0"/>
  </r>
  <r>
    <x v="53"/>
    <n v="26"/>
    <n v="96"/>
    <n v="128"/>
    <n v="84"/>
    <n v="6"/>
    <x v="1"/>
    <x v="2"/>
    <x v="2"/>
    <x v="0"/>
  </r>
  <r>
    <x v="54"/>
    <n v="29"/>
    <n v="107"/>
    <n v="140"/>
    <n v="91"/>
    <n v="7"/>
    <x v="1"/>
    <x v="2"/>
    <x v="2"/>
    <x v="0"/>
  </r>
  <r>
    <x v="55"/>
    <n v="26"/>
    <n v="96"/>
    <n v="128"/>
    <n v="84"/>
    <n v="8"/>
    <x v="1"/>
    <x v="2"/>
    <x v="2"/>
    <x v="0"/>
  </r>
  <r>
    <x v="56"/>
    <n v="27"/>
    <n v="100"/>
    <n v="132"/>
    <n v="87"/>
    <n v="9"/>
    <x v="1"/>
    <x v="2"/>
    <x v="2"/>
    <x v="0"/>
  </r>
  <r>
    <x v="57"/>
    <n v="24"/>
    <n v="90"/>
    <n v="120"/>
    <n v="80"/>
    <n v="10"/>
    <x v="1"/>
    <x v="2"/>
    <x v="2"/>
    <x v="0"/>
  </r>
  <r>
    <x v="58"/>
    <n v="26"/>
    <n v="96"/>
    <n v="128"/>
    <n v="84"/>
    <n v="11"/>
    <x v="1"/>
    <x v="2"/>
    <x v="2"/>
    <x v="0"/>
  </r>
  <r>
    <x v="59"/>
    <n v="25"/>
    <n v="93"/>
    <n v="124"/>
    <n v="82"/>
    <n v="12"/>
    <x v="1"/>
    <x v="2"/>
    <x v="2"/>
    <x v="0"/>
  </r>
  <r>
    <x v="60"/>
    <n v="24"/>
    <n v="90"/>
    <n v="120"/>
    <n v="80"/>
    <n v="13"/>
    <x v="3"/>
    <x v="3"/>
    <x v="3"/>
    <x v="2"/>
  </r>
  <r>
    <x v="61"/>
    <n v="22"/>
    <n v="83"/>
    <n v="111"/>
    <n v="75"/>
    <n v="14"/>
    <x v="1"/>
    <x v="2"/>
    <x v="2"/>
    <x v="0"/>
  </r>
  <r>
    <x v="62"/>
    <n v="19"/>
    <n v="72"/>
    <n v="99"/>
    <n v="68"/>
    <n v="0"/>
    <x v="1"/>
    <x v="2"/>
    <x v="2"/>
    <x v="0"/>
  </r>
  <r>
    <x v="63"/>
    <n v="21"/>
    <n v="79"/>
    <n v="107"/>
    <n v="72"/>
    <n v="1"/>
    <x v="1"/>
    <x v="2"/>
    <x v="2"/>
    <x v="0"/>
  </r>
  <r>
    <x v="64"/>
    <n v="26"/>
    <n v="96"/>
    <n v="128"/>
    <n v="84"/>
    <n v="2"/>
    <x v="1"/>
    <x v="2"/>
    <x v="2"/>
    <x v="0"/>
  </r>
  <r>
    <x v="65"/>
    <n v="19"/>
    <n v="72"/>
    <n v="99"/>
    <n v="68"/>
    <n v="0"/>
    <x v="1"/>
    <x v="2"/>
    <x v="2"/>
    <x v="0"/>
  </r>
  <r>
    <x v="66"/>
    <n v="21"/>
    <n v="79"/>
    <n v="107"/>
    <n v="72"/>
    <n v="1"/>
    <x v="1"/>
    <x v="2"/>
    <x v="2"/>
    <x v="0"/>
  </r>
  <r>
    <x v="67"/>
    <n v="23"/>
    <n v="86"/>
    <n v="115"/>
    <n v="77"/>
    <n v="2"/>
    <x v="1"/>
    <x v="2"/>
    <x v="2"/>
    <x v="0"/>
  </r>
  <r>
    <x v="68"/>
    <n v="27"/>
    <n v="100"/>
    <n v="132"/>
    <n v="87"/>
    <n v="3"/>
    <x v="1"/>
    <x v="2"/>
    <x v="2"/>
    <x v="0"/>
  </r>
  <r>
    <x v="69"/>
    <n v="20"/>
    <n v="76"/>
    <n v="103"/>
    <n v="70"/>
    <n v="0"/>
    <x v="1"/>
    <x v="2"/>
    <x v="2"/>
    <x v="0"/>
  </r>
  <r>
    <x v="70"/>
    <n v="18"/>
    <n v="69"/>
    <n v="95"/>
    <n v="65"/>
    <n v="0"/>
    <x v="1"/>
    <x v="2"/>
    <x v="2"/>
    <x v="0"/>
  </r>
  <r>
    <x v="71"/>
    <n v="17"/>
    <n v="65"/>
    <n v="91"/>
    <n v="63"/>
    <n v="0"/>
    <x v="1"/>
    <x v="2"/>
    <x v="2"/>
    <x v="0"/>
  </r>
  <r>
    <x v="72"/>
    <n v="19"/>
    <n v="72"/>
    <n v="99"/>
    <n v="68"/>
    <n v="0"/>
    <x v="1"/>
    <x v="2"/>
    <x v="2"/>
    <x v="0"/>
  </r>
  <r>
    <x v="73"/>
    <n v="26"/>
    <n v="96"/>
    <n v="128"/>
    <n v="84"/>
    <n v="1"/>
    <x v="1"/>
    <x v="2"/>
    <x v="2"/>
    <x v="0"/>
  </r>
  <r>
    <x v="74"/>
    <n v="21"/>
    <n v="79"/>
    <n v="107"/>
    <n v="72"/>
    <n v="2"/>
    <x v="1"/>
    <x v="2"/>
    <x v="2"/>
    <x v="0"/>
  </r>
  <r>
    <x v="75"/>
    <n v="19"/>
    <n v="72"/>
    <n v="99"/>
    <n v="68"/>
    <n v="0"/>
    <x v="1"/>
    <x v="2"/>
    <x v="2"/>
    <x v="0"/>
  </r>
  <r>
    <x v="76"/>
    <n v="19"/>
    <n v="72"/>
    <n v="99"/>
    <n v="68"/>
    <n v="0"/>
    <x v="1"/>
    <x v="2"/>
    <x v="2"/>
    <x v="0"/>
  </r>
  <r>
    <x v="77"/>
    <n v="21"/>
    <n v="79"/>
    <n v="107"/>
    <n v="72"/>
    <n v="1"/>
    <x v="1"/>
    <x v="2"/>
    <x v="2"/>
    <x v="0"/>
  </r>
  <r>
    <x v="78"/>
    <n v="21"/>
    <n v="79"/>
    <n v="107"/>
    <n v="72"/>
    <n v="2"/>
    <x v="1"/>
    <x v="2"/>
    <x v="2"/>
    <x v="0"/>
  </r>
  <r>
    <x v="79"/>
    <n v="24"/>
    <n v="90"/>
    <n v="120"/>
    <n v="80"/>
    <n v="3"/>
    <x v="1"/>
    <x v="2"/>
    <x v="2"/>
    <x v="0"/>
  </r>
  <r>
    <x v="80"/>
    <n v="26"/>
    <n v="96"/>
    <n v="128"/>
    <n v="84"/>
    <n v="4"/>
    <x v="1"/>
    <x v="2"/>
    <x v="2"/>
    <x v="0"/>
  </r>
  <r>
    <x v="81"/>
    <n v="23"/>
    <n v="86"/>
    <n v="115"/>
    <n v="77"/>
    <n v="5"/>
    <x v="1"/>
    <x v="2"/>
    <x v="2"/>
    <x v="0"/>
  </r>
  <r>
    <x v="82"/>
    <n v="23"/>
    <n v="86"/>
    <n v="115"/>
    <n v="77"/>
    <n v="6"/>
    <x v="1"/>
    <x v="2"/>
    <x v="2"/>
    <x v="0"/>
  </r>
  <r>
    <x v="83"/>
    <n v="24"/>
    <n v="90"/>
    <n v="120"/>
    <n v="80"/>
    <n v="7"/>
    <x v="1"/>
    <x v="2"/>
    <x v="2"/>
    <x v="0"/>
  </r>
  <r>
    <x v="84"/>
    <n v="26"/>
    <n v="96"/>
    <n v="128"/>
    <n v="84"/>
    <n v="8"/>
    <x v="1"/>
    <x v="2"/>
    <x v="2"/>
    <x v="0"/>
  </r>
  <r>
    <x v="85"/>
    <n v="28"/>
    <n v="103"/>
    <n v="136"/>
    <n v="89"/>
    <n v="9"/>
    <x v="1"/>
    <x v="2"/>
    <x v="2"/>
    <x v="0"/>
  </r>
  <r>
    <x v="86"/>
    <n v="32"/>
    <n v="117"/>
    <n v="153"/>
    <n v="98"/>
    <n v="10"/>
    <x v="1"/>
    <x v="2"/>
    <x v="2"/>
    <x v="0"/>
  </r>
  <r>
    <x v="87"/>
    <n v="26"/>
    <n v="96"/>
    <n v="128"/>
    <n v="84"/>
    <n v="11"/>
    <x v="1"/>
    <x v="2"/>
    <x v="2"/>
    <x v="0"/>
  </r>
  <r>
    <x v="88"/>
    <n v="32"/>
    <n v="117"/>
    <n v="153"/>
    <n v="98"/>
    <n v="12"/>
    <x v="1"/>
    <x v="2"/>
    <x v="2"/>
    <x v="0"/>
  </r>
  <r>
    <x v="89"/>
    <n v="23"/>
    <n v="86"/>
    <n v="115"/>
    <n v="77"/>
    <n v="13"/>
    <x v="1"/>
    <x v="2"/>
    <x v="2"/>
    <x v="0"/>
  </r>
  <r>
    <x v="90"/>
    <n v="22"/>
    <n v="83"/>
    <n v="111"/>
    <n v="75"/>
    <n v="14"/>
    <x v="1"/>
    <x v="2"/>
    <x v="2"/>
    <x v="0"/>
  </r>
  <r>
    <x v="91"/>
    <n v="25"/>
    <n v="93"/>
    <n v="124"/>
    <n v="82"/>
    <n v="15"/>
    <x v="4"/>
    <x v="4"/>
    <x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4E33F3-ECCC-46AD-B95B-7914C465C92C}" name="Tabela przestawna4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4">
  <location ref="A3:D7" firstHeaderRow="0" firstDataRow="1" firstDataCol="1"/>
  <pivotFields count="11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dataField="1" showAll="0">
      <items count="6">
        <item x="2"/>
        <item x="4"/>
        <item x="3"/>
        <item x="1"/>
        <item x="0"/>
        <item t="default"/>
      </items>
    </pivotField>
    <pivotField dataField="1" showAll="0">
      <items count="6">
        <item x="1"/>
        <item x="4"/>
        <item x="3"/>
        <item x="2"/>
        <item x="0"/>
        <item t="default"/>
      </items>
    </pivotField>
    <pivotField dataField="1" showAll="0">
      <items count="6">
        <item x="1"/>
        <item x="4"/>
        <item x="3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0"/>
    <field x="0"/>
  </rowFields>
  <rowItems count="4"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Hod-Dog / miesiac" fld="6" baseField="10" baseItem="8"/>
    <dataField name="Suma z Lody / miesiac" fld="7" baseField="10" baseItem="8"/>
    <dataField name="Suma z Kukurydza / miesiac" fld="8" baseField="10" baseItem="8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7AAC49-F506-4C08-B1BB-72BA6D8665FD}" autoFormatId="16" applyNumberFormats="0" applyBorderFormats="0" applyFontFormats="0" applyPatternFormats="0" applyAlignmentFormats="0" applyWidthHeightFormats="0">
  <queryTableRefresh nextId="14" unboundColumnsRight="11">
    <queryTableFields count="13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9ABE8-71B5-452C-9935-7699582091FC}" name="temperatury" displayName="temperatury" ref="A1:M123" tableType="queryTable">
  <autoFilter ref="A1:M123" xr:uid="{40A9ABE8-71B5-452C-9935-7699582091FC}"/>
  <tableColumns count="13">
    <tableColumn id="1" xr3:uid="{054F9F74-5F0E-460C-B0E7-206A5817A59D}" uniqueName="1" name="Data" totalsRowLabel="Suma" queryTableFieldId="1" dataDxfId="0"/>
    <tableColumn id="2" xr3:uid="{C6BB381F-6246-4573-B57C-00A9838025BE}" uniqueName="2" name="Temperatura" queryTableFieldId="2"/>
    <tableColumn id="3" xr3:uid="{85B61B8E-E501-4749-9406-05F9F8106C3E}" uniqueName="3" name="Hot-Dog" queryTableFieldId="3"/>
    <tableColumn id="4" xr3:uid="{EF6F567D-ACA2-4C27-A397-9695AE393ACB}" uniqueName="4" name="Lody" queryTableFieldId="4"/>
    <tableColumn id="5" xr3:uid="{497FF0A3-CD63-4DC6-92DC-B7EBA4139415}" uniqueName="5" name="Kukurydza" queryTableFieldId="5"/>
    <tableColumn id="6" xr3:uid="{BBEA36CE-F29B-4AA0-8837-6D4E18219B39}" uniqueName="6" name="Ciąg 20+" totalsRowFunction="max" queryTableFieldId="6"/>
    <tableColumn id="7" xr3:uid="{FB1A4DD7-4CE3-407D-BD7A-441E3DB7BD5A}" uniqueName="7" name="Hod-Dog / miesiac" queryTableFieldId="7"/>
    <tableColumn id="8" xr3:uid="{2B538AA6-0CCA-4E89-B0FB-4290A4150818}" uniqueName="8" name="Lody / miesiac" queryTableFieldId="8"/>
    <tableColumn id="9" xr3:uid="{1944B190-677D-4536-9861-F7EFCEF033EE}" uniqueName="9" name="Kukurydza / miesiac" queryTableFieldId="9"/>
    <tableColumn id="10" xr3:uid="{FB3CEA68-D21C-4C05-BFE5-1EB11BE36CCC}" uniqueName="10" name="Czy ostatni dzień" queryTableFieldId="10">
      <calculatedColumnFormula>IF(MONTH(A3)&lt;&gt;MONTH(temperatury[[#This Row],[Data]]), 1, 0)</calculatedColumnFormula>
    </tableColumn>
    <tableColumn id="11" xr3:uid="{CB675955-600B-4F9C-B665-2F78BE961AB7}" uniqueName="11" name="Utarg" queryTableFieldId="11">
      <calculatedColumnFormula>temperatury[[#This Row],[Hot-Dog]]*$Q$10+temperatury[[#This Row],[Lody]]*$Q$8+temperatury[[#This Row],[Kukurydza]]*$Q$9</calculatedColumnFormula>
    </tableColumn>
    <tableColumn id="12" xr3:uid="{E57CC143-FE30-42F6-A287-96434DF1FDA7}" uniqueName="12" name="Utarg suma" queryTableFieldId="12"/>
    <tableColumn id="13" xr3:uid="{83B439FF-7B05-49A4-82B2-224F79E489DD}" uniqueName="13" name="Kolumna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15A7F-AE3D-4401-97B2-75EE17EFC8B4}">
  <dimension ref="A3:D7"/>
  <sheetViews>
    <sheetView workbookViewId="0">
      <selection activeCell="D6" sqref="A4:D6"/>
    </sheetView>
  </sheetViews>
  <sheetFormatPr defaultRowHeight="15" x14ac:dyDescent="0.25"/>
  <cols>
    <col min="1" max="1" width="17.7109375" bestFit="1" customWidth="1"/>
    <col min="2" max="2" width="24.140625" bestFit="1" customWidth="1"/>
    <col min="3" max="3" width="20.42578125" bestFit="1" customWidth="1"/>
    <col min="4" max="4" width="25.7109375" bestFit="1" customWidth="1"/>
  </cols>
  <sheetData>
    <row r="3" spans="1:4" x14ac:dyDescent="0.25">
      <c r="A3" s="2" t="s">
        <v>15</v>
      </c>
      <c r="B3" t="s">
        <v>22</v>
      </c>
      <c r="C3" t="s">
        <v>21</v>
      </c>
      <c r="D3" t="s">
        <v>20</v>
      </c>
    </row>
    <row r="4" spans="1:4" x14ac:dyDescent="0.25">
      <c r="A4" s="3" t="s">
        <v>17</v>
      </c>
      <c r="B4" s="4">
        <v>2639</v>
      </c>
      <c r="C4" s="4">
        <v>3527</v>
      </c>
      <c r="D4" s="4">
        <v>2355</v>
      </c>
    </row>
    <row r="5" spans="1:4" x14ac:dyDescent="0.25">
      <c r="A5" s="3" t="s">
        <v>18</v>
      </c>
      <c r="B5" s="4">
        <v>2747</v>
      </c>
      <c r="C5" s="4">
        <v>3675</v>
      </c>
      <c r="D5" s="4">
        <v>2448</v>
      </c>
    </row>
    <row r="6" spans="1:4" x14ac:dyDescent="0.25">
      <c r="A6" s="3" t="s">
        <v>19</v>
      </c>
      <c r="B6" s="4">
        <v>2665</v>
      </c>
      <c r="C6" s="4">
        <v>3579</v>
      </c>
      <c r="D6" s="4">
        <v>2390</v>
      </c>
    </row>
    <row r="7" spans="1:4" x14ac:dyDescent="0.25">
      <c r="A7" s="3" t="s">
        <v>16</v>
      </c>
      <c r="B7" s="4">
        <v>8051</v>
      </c>
      <c r="C7" s="4">
        <v>10781</v>
      </c>
      <c r="D7" s="4">
        <v>7193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49D3-C3B6-493D-A1DB-84C583D7FBF9}">
  <dimension ref="A1:Q123"/>
  <sheetViews>
    <sheetView tabSelected="1" workbookViewId="0">
      <selection activeCell="O124" sqref="O124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0.5703125" bestFit="1" customWidth="1"/>
    <col min="4" max="4" width="7.42578125" customWidth="1"/>
    <col min="5" max="5" width="12.42578125" bestFit="1" customWidth="1"/>
    <col min="6" max="6" width="13.5703125" bestFit="1" customWidth="1"/>
    <col min="7" max="7" width="19.7109375" bestFit="1" customWidth="1"/>
    <col min="8" max="8" width="16" bestFit="1" customWidth="1"/>
    <col min="9" max="9" width="21.140625" bestFit="1" customWidth="1"/>
    <col min="10" max="10" width="18.28515625" bestFit="1" customWidth="1"/>
    <col min="11" max="11" width="8.140625" bestFit="1" customWidth="1"/>
    <col min="12" max="12" width="13.2851562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23</v>
      </c>
      <c r="L1" t="s">
        <v>24</v>
      </c>
      <c r="M1" t="s">
        <v>25</v>
      </c>
    </row>
    <row r="2" spans="1:17" x14ac:dyDescent="0.25">
      <c r="A2" s="1">
        <v>44713</v>
      </c>
      <c r="B2">
        <v>24</v>
      </c>
      <c r="C2">
        <v>90</v>
      </c>
      <c r="D2">
        <v>120</v>
      </c>
      <c r="E2">
        <v>80</v>
      </c>
      <c r="F2">
        <v>1</v>
      </c>
      <c r="J2" t="str">
        <f>IF(MONTH(A3)&lt;&gt;MONTH(temperatury[[#This Row],[Data]]), 1, "")</f>
        <v/>
      </c>
      <c r="K2">
        <f>temperatury[[#This Row],[Hot-Dog]]*$Q$10+temperatury[[#This Row],[Lody]]*$Q$8+temperatury[[#This Row],[Kukurydza]]*$Q$9</f>
        <v>2098.6000000000004</v>
      </c>
      <c r="L2">
        <v>1710</v>
      </c>
    </row>
    <row r="3" spans="1:17" x14ac:dyDescent="0.25">
      <c r="A3" s="1">
        <v>44714</v>
      </c>
      <c r="B3">
        <v>25</v>
      </c>
      <c r="C3">
        <f>ROUNDDOWN($C$2*(1+1/13*((B3-24)/2)),0)</f>
        <v>93</v>
      </c>
      <c r="D3">
        <f>ROUNDDOWN($D$2*(1+2/29*((B3-24)/2)),0)</f>
        <v>124</v>
      </c>
      <c r="E3">
        <f>ROUNDDOWN($E$2*(1+1/17*((B3-24)/2)),0)</f>
        <v>82</v>
      </c>
      <c r="F3">
        <f>IF(temperatury[[#This Row],[Temperatura]]&gt;20, F2+1, 0)</f>
        <v>2</v>
      </c>
      <c r="J3">
        <f>IF(MONTH(A4)&lt;&gt;MONTH(temperatury[[#This Row],[Data]]), 1, 0)</f>
        <v>0</v>
      </c>
      <c r="K3">
        <f>temperatury[[#This Row],[Hot-Dog]]*$Q$10+temperatury[[#This Row],[Lody]]*$Q$8+temperatury[[#This Row],[Kukurydza]]*$Q$9</f>
        <v>2163.66</v>
      </c>
      <c r="L3">
        <f>SUM($K$2:K3)</f>
        <v>4262.26</v>
      </c>
    </row>
    <row r="4" spans="1:17" x14ac:dyDescent="0.25">
      <c r="A4" s="1">
        <v>44715</v>
      </c>
      <c r="B4">
        <v>27</v>
      </c>
      <c r="C4">
        <f t="shared" ref="C4:C67" si="0">ROUNDDOWN($C$2*(1+1/13*((B4-24)/2)),0)</f>
        <v>100</v>
      </c>
      <c r="D4">
        <f t="shared" ref="D4:D67" si="1">ROUNDDOWN($D$2*(1+2/29*((B4-24)/2)),0)</f>
        <v>132</v>
      </c>
      <c r="E4">
        <f t="shared" ref="E4:E67" si="2">ROUNDDOWN($E$2*(1+1/17*((B4-24)/2)),0)</f>
        <v>87</v>
      </c>
      <c r="F4">
        <f>IF(temperatury[[#This Row],[Temperatura]]&gt;20, F3+1, 0)</f>
        <v>3</v>
      </c>
      <c r="J4">
        <f>IF(MONTH(A5)&lt;&gt;MONTH(temperatury[[#This Row],[Data]]), 1, 0)</f>
        <v>0</v>
      </c>
      <c r="K4">
        <f>temperatury[[#This Row],[Hot-Dog]]*$Q$10+temperatury[[#This Row],[Lody]]*$Q$8+temperatury[[#This Row],[Kukurydza]]*$Q$9</f>
        <v>2309.46</v>
      </c>
      <c r="L4">
        <f>SUM($K$2:K4)</f>
        <v>6571.72</v>
      </c>
    </row>
    <row r="5" spans="1:17" x14ac:dyDescent="0.25">
      <c r="A5" s="1">
        <v>44716</v>
      </c>
      <c r="B5">
        <v>27</v>
      </c>
      <c r="C5">
        <f t="shared" si="0"/>
        <v>100</v>
      </c>
      <c r="D5">
        <f t="shared" si="1"/>
        <v>132</v>
      </c>
      <c r="E5">
        <f t="shared" si="2"/>
        <v>87</v>
      </c>
      <c r="F5">
        <f>IF(temperatury[[#This Row],[Temperatura]]&gt;20, F4+1, 0)</f>
        <v>4</v>
      </c>
      <c r="J5">
        <f>IF(MONTH(A6)&lt;&gt;MONTH(temperatury[[#This Row],[Data]]), 1, 0)</f>
        <v>0</v>
      </c>
      <c r="K5">
        <f>temperatury[[#This Row],[Hot-Dog]]*$Q$10+temperatury[[#This Row],[Lody]]*$Q$8+temperatury[[#This Row],[Kukurydza]]*$Q$9</f>
        <v>2309.46</v>
      </c>
      <c r="L5">
        <f>SUM($K$2:K5)</f>
        <v>8881.18</v>
      </c>
    </row>
    <row r="6" spans="1:17" x14ac:dyDescent="0.25">
      <c r="A6" s="1">
        <v>44717</v>
      </c>
      <c r="B6">
        <v>27</v>
      </c>
      <c r="C6">
        <f t="shared" si="0"/>
        <v>100</v>
      </c>
      <c r="D6">
        <f t="shared" si="1"/>
        <v>132</v>
      </c>
      <c r="E6">
        <f t="shared" si="2"/>
        <v>87</v>
      </c>
      <c r="F6">
        <f>IF(temperatury[[#This Row],[Temperatura]]&gt;20, F5+1, 0)</f>
        <v>5</v>
      </c>
      <c r="J6">
        <f>IF(MONTH(A7)&lt;&gt;MONTH(temperatury[[#This Row],[Data]]), 1, 0)</f>
        <v>0</v>
      </c>
      <c r="K6">
        <f>temperatury[[#This Row],[Hot-Dog]]*$Q$10+temperatury[[#This Row],[Lody]]*$Q$8+temperatury[[#This Row],[Kukurydza]]*$Q$9</f>
        <v>2309.46</v>
      </c>
      <c r="L6">
        <f>SUM($K$2:K6)</f>
        <v>11190.64</v>
      </c>
    </row>
    <row r="7" spans="1:17" x14ac:dyDescent="0.25">
      <c r="A7" s="1">
        <v>44718</v>
      </c>
      <c r="B7">
        <v>22</v>
      </c>
      <c r="C7">
        <f t="shared" si="0"/>
        <v>83</v>
      </c>
      <c r="D7">
        <f t="shared" si="1"/>
        <v>111</v>
      </c>
      <c r="E7">
        <f t="shared" si="2"/>
        <v>75</v>
      </c>
      <c r="F7">
        <f>IF(temperatury[[#This Row],[Temperatura]]&gt;20, F6+1, 0)</f>
        <v>6</v>
      </c>
      <c r="J7">
        <f>IF(MONTH(A8)&lt;&gt;MONTH(temperatury[[#This Row],[Data]]), 1, 0)</f>
        <v>0</v>
      </c>
      <c r="K7">
        <f>temperatury[[#This Row],[Hot-Dog]]*$Q$10+temperatury[[#This Row],[Lody]]*$Q$8+temperatury[[#This Row],[Kukurydza]]*$Q$9</f>
        <v>1946.46</v>
      </c>
      <c r="L7">
        <f>SUM($K$2:K7)</f>
        <v>13137.099999999999</v>
      </c>
      <c r="P7" t="s">
        <v>8</v>
      </c>
      <c r="Q7" t="s">
        <v>9</v>
      </c>
    </row>
    <row r="8" spans="1:17" x14ac:dyDescent="0.25">
      <c r="A8" s="1">
        <v>44719</v>
      </c>
      <c r="B8">
        <v>25</v>
      </c>
      <c r="C8">
        <f t="shared" si="0"/>
        <v>93</v>
      </c>
      <c r="D8">
        <f t="shared" si="1"/>
        <v>124</v>
      </c>
      <c r="E8">
        <f t="shared" si="2"/>
        <v>82</v>
      </c>
      <c r="F8">
        <f>IF(temperatury[[#This Row],[Temperatura]]&gt;20, F7+1, 0)</f>
        <v>7</v>
      </c>
      <c r="J8">
        <f>IF(MONTH(A9)&lt;&gt;MONTH(temperatury[[#This Row],[Data]]), 1, 0)</f>
        <v>0</v>
      </c>
      <c r="K8">
        <f>temperatury[[#This Row],[Hot-Dog]]*$Q$10+temperatury[[#This Row],[Lody]]*$Q$8+temperatury[[#This Row],[Kukurydza]]*$Q$9</f>
        <v>2163.66</v>
      </c>
      <c r="L8">
        <f>SUM($K$2:K8)</f>
        <v>15300.759999999998</v>
      </c>
      <c r="P8" t="s">
        <v>1</v>
      </c>
      <c r="Q8">
        <f>5+O123</f>
        <v>6.34</v>
      </c>
    </row>
    <row r="9" spans="1:17" x14ac:dyDescent="0.25">
      <c r="A9" s="1">
        <v>44720</v>
      </c>
      <c r="B9">
        <v>25</v>
      </c>
      <c r="C9">
        <f t="shared" si="0"/>
        <v>93</v>
      </c>
      <c r="D9">
        <f t="shared" si="1"/>
        <v>124</v>
      </c>
      <c r="E9">
        <f t="shared" si="2"/>
        <v>82</v>
      </c>
      <c r="F9">
        <f>IF(temperatury[[#This Row],[Temperatura]]&gt;20, F8+1, 0)</f>
        <v>8</v>
      </c>
      <c r="G9" t="str" cm="1">
        <f t="array" ref="G9">IF(temperatury[[#This Row],[Czy ostatni dzień]]=1,SUM($C$2:C9) -$G$2:G8, "")</f>
        <v/>
      </c>
      <c r="J9">
        <f>IF(MONTH(A10)&lt;&gt;MONTH(temperatury[[#This Row],[Data]]), 1, 0)</f>
        <v>0</v>
      </c>
      <c r="K9">
        <f>temperatury[[#This Row],[Hot-Dog]]*$Q$10+temperatury[[#This Row],[Lody]]*$Q$8+temperatury[[#This Row],[Kukurydza]]*$Q$9</f>
        <v>2163.66</v>
      </c>
      <c r="L9">
        <f>SUM($K$2:K9)</f>
        <v>17464.419999999998</v>
      </c>
      <c r="P9" t="s">
        <v>2</v>
      </c>
      <c r="Q9">
        <f>6+O123</f>
        <v>7.34</v>
      </c>
    </row>
    <row r="10" spans="1:17" x14ac:dyDescent="0.25">
      <c r="A10" s="1">
        <v>44721</v>
      </c>
      <c r="B10">
        <v>21</v>
      </c>
      <c r="C10">
        <f t="shared" si="0"/>
        <v>79</v>
      </c>
      <c r="D10">
        <f t="shared" si="1"/>
        <v>107</v>
      </c>
      <c r="E10">
        <f t="shared" si="2"/>
        <v>72</v>
      </c>
      <c r="F10">
        <f>IF(temperatury[[#This Row],[Temperatura]]&gt;20, F9+1, 0)</f>
        <v>9</v>
      </c>
      <c r="G10" t="str" cm="1">
        <f t="array" ref="G10">IF(temperatury[[#This Row],[Czy ostatni dzień]]=1,SUM($C$2:C10) -$G$2:G9, "")</f>
        <v/>
      </c>
      <c r="J10">
        <f>IF(MONTH(A11)&lt;&gt;MONTH(temperatury[[#This Row],[Data]]), 1, 0)</f>
        <v>0</v>
      </c>
      <c r="K10">
        <f>temperatury[[#This Row],[Hot-Dog]]*$Q$10+temperatury[[#This Row],[Lody]]*$Q$8+temperatury[[#This Row],[Kukurydza]]*$Q$9</f>
        <v>1865.72</v>
      </c>
      <c r="L10">
        <f>SUM($K$2:K10)</f>
        <v>19330.14</v>
      </c>
      <c r="P10" t="s">
        <v>0</v>
      </c>
      <c r="Q10">
        <f>7+O123</f>
        <v>8.34</v>
      </c>
    </row>
    <row r="11" spans="1:17" x14ac:dyDescent="0.25">
      <c r="A11" s="1">
        <v>44722</v>
      </c>
      <c r="B11">
        <v>21</v>
      </c>
      <c r="C11">
        <f t="shared" si="0"/>
        <v>79</v>
      </c>
      <c r="D11">
        <f t="shared" si="1"/>
        <v>107</v>
      </c>
      <c r="E11">
        <f t="shared" si="2"/>
        <v>72</v>
      </c>
      <c r="F11">
        <f>IF(temperatury[[#This Row],[Temperatura]]&gt;20, F10+1, 0)</f>
        <v>10</v>
      </c>
      <c r="G11" t="str" cm="1">
        <f t="array" ref="G11">IF(temperatury[[#This Row],[Czy ostatni dzień]]=1,SUM($C$2:C11) -$G$2:G10, "")</f>
        <v/>
      </c>
      <c r="J11">
        <f>IF(MONTH(A12)&lt;&gt;MONTH(temperatury[[#This Row],[Data]]), 1, 0)</f>
        <v>0</v>
      </c>
      <c r="K11">
        <f>temperatury[[#This Row],[Hot-Dog]]*$Q$10+temperatury[[#This Row],[Lody]]*$Q$8+temperatury[[#This Row],[Kukurydza]]*$Q$9</f>
        <v>1865.72</v>
      </c>
      <c r="L11">
        <f>SUM($K$2:K11)</f>
        <v>21195.86</v>
      </c>
    </row>
    <row r="12" spans="1:17" x14ac:dyDescent="0.25">
      <c r="A12" s="1">
        <v>44723</v>
      </c>
      <c r="B12">
        <v>19</v>
      </c>
      <c r="C12">
        <f t="shared" si="0"/>
        <v>72</v>
      </c>
      <c r="D12">
        <f t="shared" si="1"/>
        <v>99</v>
      </c>
      <c r="E12">
        <f t="shared" si="2"/>
        <v>68</v>
      </c>
      <c r="F12">
        <f>IF(temperatury[[#This Row],[Temperatura]]&gt;20, F11+1, 0)</f>
        <v>0</v>
      </c>
      <c r="G12" t="str" cm="1">
        <f t="array" ref="G12">IF(temperatury[[#This Row],[Czy ostatni dzień]]=1,SUM($C$2:C12) -$G$2:G11, "")</f>
        <v/>
      </c>
      <c r="J12">
        <f>IF(MONTH(A13)&lt;&gt;MONTH(temperatury[[#This Row],[Data]]), 1, 0)</f>
        <v>0</v>
      </c>
      <c r="K12">
        <f>temperatury[[#This Row],[Hot-Dog]]*$Q$10+temperatury[[#This Row],[Lody]]*$Q$8+temperatury[[#This Row],[Kukurydza]]*$Q$9</f>
        <v>1727.2599999999998</v>
      </c>
      <c r="L12">
        <f>SUM($K$2:K12)</f>
        <v>22923.119999999999</v>
      </c>
    </row>
    <row r="13" spans="1:17" x14ac:dyDescent="0.25">
      <c r="A13" s="1">
        <v>44724</v>
      </c>
      <c r="B13">
        <v>19</v>
      </c>
      <c r="C13">
        <f t="shared" si="0"/>
        <v>72</v>
      </c>
      <c r="D13">
        <f t="shared" si="1"/>
        <v>99</v>
      </c>
      <c r="E13">
        <f t="shared" si="2"/>
        <v>68</v>
      </c>
      <c r="F13">
        <f>IF(temperatury[[#This Row],[Temperatura]]&gt;20, F12+1, 0)</f>
        <v>0</v>
      </c>
      <c r="G13" t="str" cm="1">
        <f t="array" ref="G13">IF(temperatury[[#This Row],[Czy ostatni dzień]]=1,SUM($C$2:C13) -$G$2:G12, "")</f>
        <v/>
      </c>
      <c r="J13">
        <f>IF(MONTH(A14)&lt;&gt;MONTH(temperatury[[#This Row],[Data]]), 1, 0)</f>
        <v>0</v>
      </c>
      <c r="K13">
        <f>temperatury[[#This Row],[Hot-Dog]]*$Q$10+temperatury[[#This Row],[Lody]]*$Q$8+temperatury[[#This Row],[Kukurydza]]*$Q$9</f>
        <v>1727.2599999999998</v>
      </c>
      <c r="L13">
        <f>SUM($K$2:K13)</f>
        <v>24650.379999999997</v>
      </c>
    </row>
    <row r="14" spans="1:17" x14ac:dyDescent="0.25">
      <c r="A14" s="1">
        <v>44725</v>
      </c>
      <c r="B14">
        <v>15</v>
      </c>
      <c r="C14">
        <f t="shared" si="0"/>
        <v>58</v>
      </c>
      <c r="D14">
        <f t="shared" si="1"/>
        <v>82</v>
      </c>
      <c r="E14">
        <f t="shared" si="2"/>
        <v>58</v>
      </c>
      <c r="F14">
        <f>IF(temperatury[[#This Row],[Temperatura]]&gt;20, F13+1, 0)</f>
        <v>0</v>
      </c>
      <c r="G14" t="str" cm="1">
        <f t="array" ref="G14">IF(temperatury[[#This Row],[Czy ostatni dzień]]=1,SUM($C$2:C14) -$G$2:G13, "")</f>
        <v/>
      </c>
      <c r="J14">
        <f>IF(MONTH(A15)&lt;&gt;MONTH(temperatury[[#This Row],[Data]]), 1, 0)</f>
        <v>0</v>
      </c>
      <c r="K14">
        <f>temperatury[[#This Row],[Hot-Dog]]*$Q$10+temperatury[[#This Row],[Lody]]*$Q$8+temperatury[[#This Row],[Kukurydza]]*$Q$9</f>
        <v>1429.32</v>
      </c>
      <c r="L14">
        <f>SUM($K$2:K14)</f>
        <v>26079.699999999997</v>
      </c>
    </row>
    <row r="15" spans="1:17" x14ac:dyDescent="0.25">
      <c r="A15" s="1">
        <v>44726</v>
      </c>
      <c r="B15">
        <v>21</v>
      </c>
      <c r="C15">
        <f t="shared" si="0"/>
        <v>79</v>
      </c>
      <c r="D15">
        <f t="shared" si="1"/>
        <v>107</v>
      </c>
      <c r="E15">
        <f t="shared" si="2"/>
        <v>72</v>
      </c>
      <c r="F15">
        <f>IF(temperatury[[#This Row],[Temperatura]]&gt;20, F14+1, 0)</f>
        <v>1</v>
      </c>
      <c r="G15" t="str" cm="1">
        <f t="array" ref="G15">IF(temperatury[[#This Row],[Czy ostatni dzień]]=1,SUM($C$2:C15) -$G$2:G14, "")</f>
        <v/>
      </c>
      <c r="J15">
        <f>IF(MONTH(A16)&lt;&gt;MONTH(temperatury[[#This Row],[Data]]), 1, 0)</f>
        <v>0</v>
      </c>
      <c r="K15">
        <f>temperatury[[#This Row],[Hot-Dog]]*$Q$10+temperatury[[#This Row],[Lody]]*$Q$8+temperatury[[#This Row],[Kukurydza]]*$Q$9</f>
        <v>1865.72</v>
      </c>
      <c r="L15">
        <f>SUM($K$2:K15)</f>
        <v>27945.42</v>
      </c>
    </row>
    <row r="16" spans="1:17" x14ac:dyDescent="0.25">
      <c r="A16" s="1">
        <v>44727</v>
      </c>
      <c r="B16">
        <v>23</v>
      </c>
      <c r="C16">
        <f t="shared" si="0"/>
        <v>86</v>
      </c>
      <c r="D16">
        <f t="shared" si="1"/>
        <v>115</v>
      </c>
      <c r="E16">
        <f t="shared" si="2"/>
        <v>77</v>
      </c>
      <c r="F16">
        <f>IF(temperatury[[#This Row],[Temperatura]]&gt;20, F15+1, 0)</f>
        <v>2</v>
      </c>
      <c r="G16" t="str" cm="1">
        <f t="array" ref="G16">IF(temperatury[[#This Row],[Czy ostatni dzień]]=1,SUM($C$2:C16) -$G$2:G15, "")</f>
        <v/>
      </c>
      <c r="J16">
        <f>IF(MONTH(A17)&lt;&gt;MONTH(temperatury[[#This Row],[Data]]), 1, 0)</f>
        <v>0</v>
      </c>
      <c r="K16">
        <f>temperatury[[#This Row],[Hot-Dog]]*$Q$10+temperatury[[#This Row],[Lody]]*$Q$8+temperatury[[#This Row],[Kukurydza]]*$Q$9</f>
        <v>2011.52</v>
      </c>
      <c r="L16">
        <f>SUM($K$2:K16)</f>
        <v>29956.94</v>
      </c>
    </row>
    <row r="17" spans="1:12" x14ac:dyDescent="0.25">
      <c r="A17" s="1">
        <v>44728</v>
      </c>
      <c r="B17">
        <v>23</v>
      </c>
      <c r="C17">
        <f t="shared" si="0"/>
        <v>86</v>
      </c>
      <c r="D17">
        <f t="shared" si="1"/>
        <v>115</v>
      </c>
      <c r="E17">
        <f t="shared" si="2"/>
        <v>77</v>
      </c>
      <c r="F17">
        <f>IF(temperatury[[#This Row],[Temperatura]]&gt;20, F16+1, 0)</f>
        <v>3</v>
      </c>
      <c r="G17" t="str" cm="1">
        <f t="array" ref="G17">IF(temperatury[[#This Row],[Czy ostatni dzień]]=1,SUM($C$2:C17) -$G$2:G16, "")</f>
        <v/>
      </c>
      <c r="J17">
        <f>IF(MONTH(A18)&lt;&gt;MONTH(temperatury[[#This Row],[Data]]), 1, 0)</f>
        <v>0</v>
      </c>
      <c r="K17">
        <f>temperatury[[#This Row],[Hot-Dog]]*$Q$10+temperatury[[#This Row],[Lody]]*$Q$8+temperatury[[#This Row],[Kukurydza]]*$Q$9</f>
        <v>2011.52</v>
      </c>
      <c r="L17">
        <f>SUM($K$2:K17)</f>
        <v>31968.46</v>
      </c>
    </row>
    <row r="18" spans="1:12" x14ac:dyDescent="0.25">
      <c r="A18" s="1">
        <v>44729</v>
      </c>
      <c r="B18">
        <v>16</v>
      </c>
      <c r="C18">
        <f t="shared" si="0"/>
        <v>62</v>
      </c>
      <c r="D18">
        <f t="shared" si="1"/>
        <v>86</v>
      </c>
      <c r="E18">
        <f t="shared" si="2"/>
        <v>61</v>
      </c>
      <c r="F18">
        <f>IF(temperatury[[#This Row],[Temperatura]]&gt;20, F17+1, 0)</f>
        <v>0</v>
      </c>
      <c r="G18" t="str" cm="1">
        <f t="array" ref="G18">IF(temperatury[[#This Row],[Czy ostatni dzień]]=1,SUM($C$2:C18) -$G$2:G17, "")</f>
        <v/>
      </c>
      <c r="J18">
        <f>IF(MONTH(A19)&lt;&gt;MONTH(temperatury[[#This Row],[Data]]), 1, 0)</f>
        <v>0</v>
      </c>
      <c r="K18">
        <f>temperatury[[#This Row],[Hot-Dog]]*$Q$10+temperatury[[#This Row],[Lody]]*$Q$8+temperatury[[#This Row],[Kukurydza]]*$Q$9</f>
        <v>1510.0600000000002</v>
      </c>
      <c r="L18">
        <f>SUM($K$2:K18)</f>
        <v>33478.519999999997</v>
      </c>
    </row>
    <row r="19" spans="1:12" x14ac:dyDescent="0.25">
      <c r="A19" s="1">
        <v>44730</v>
      </c>
      <c r="B19">
        <v>21</v>
      </c>
      <c r="C19">
        <f t="shared" si="0"/>
        <v>79</v>
      </c>
      <c r="D19">
        <f t="shared" si="1"/>
        <v>107</v>
      </c>
      <c r="E19">
        <f t="shared" si="2"/>
        <v>72</v>
      </c>
      <c r="F19">
        <f>IF(temperatury[[#This Row],[Temperatura]]&gt;20, F18+1, 0)</f>
        <v>1</v>
      </c>
      <c r="G19" t="str" cm="1">
        <f t="array" ref="G19">IF(temperatury[[#This Row],[Czy ostatni dzień]]=1,SUM($C$2:C19) -$G$2:G18, "")</f>
        <v/>
      </c>
      <c r="J19">
        <f>IF(MONTH(A20)&lt;&gt;MONTH(temperatury[[#This Row],[Data]]), 1, 0)</f>
        <v>0</v>
      </c>
      <c r="K19">
        <f>temperatury[[#This Row],[Hot-Dog]]*$Q$10+temperatury[[#This Row],[Lody]]*$Q$8+temperatury[[#This Row],[Kukurydza]]*$Q$9</f>
        <v>1865.72</v>
      </c>
      <c r="L19">
        <f>SUM($K$2:K19)</f>
        <v>35344.239999999998</v>
      </c>
    </row>
    <row r="20" spans="1:12" x14ac:dyDescent="0.25">
      <c r="A20" s="1">
        <v>44731</v>
      </c>
      <c r="B20">
        <v>22</v>
      </c>
      <c r="C20">
        <f t="shared" si="0"/>
        <v>83</v>
      </c>
      <c r="D20">
        <f t="shared" si="1"/>
        <v>111</v>
      </c>
      <c r="E20">
        <f t="shared" si="2"/>
        <v>75</v>
      </c>
      <c r="F20">
        <f>IF(temperatury[[#This Row],[Temperatura]]&gt;20, F19+1, 0)</f>
        <v>2</v>
      </c>
      <c r="G20" t="str" cm="1">
        <f t="array" ref="G20">IF(temperatury[[#This Row],[Czy ostatni dzień]]=1,SUM($C$2:C20) -$G$2:G19, "")</f>
        <v/>
      </c>
      <c r="J20">
        <f>IF(MONTH(A21)&lt;&gt;MONTH(temperatury[[#This Row],[Data]]), 1, 0)</f>
        <v>0</v>
      </c>
      <c r="K20">
        <f>temperatury[[#This Row],[Hot-Dog]]*$Q$10+temperatury[[#This Row],[Lody]]*$Q$8+temperatury[[#This Row],[Kukurydza]]*$Q$9</f>
        <v>1946.46</v>
      </c>
      <c r="L20">
        <f>SUM($K$2:K20)</f>
        <v>37290.699999999997</v>
      </c>
    </row>
    <row r="21" spans="1:12" x14ac:dyDescent="0.25">
      <c r="A21" s="1">
        <v>44732</v>
      </c>
      <c r="B21">
        <v>22</v>
      </c>
      <c r="C21">
        <f t="shared" si="0"/>
        <v>83</v>
      </c>
      <c r="D21">
        <f t="shared" si="1"/>
        <v>111</v>
      </c>
      <c r="E21">
        <f t="shared" si="2"/>
        <v>75</v>
      </c>
      <c r="F21">
        <f>IF(temperatury[[#This Row],[Temperatura]]&gt;20, F20+1, 0)</f>
        <v>3</v>
      </c>
      <c r="G21" t="str" cm="1">
        <f t="array" ref="G21">IF(temperatury[[#This Row],[Czy ostatni dzień]]=1,SUM($C$2:C21) -$G$2:G20, "")</f>
        <v/>
      </c>
      <c r="J21">
        <f>IF(MONTH(A22)&lt;&gt;MONTH(temperatury[[#This Row],[Data]]), 1, 0)</f>
        <v>0</v>
      </c>
      <c r="K21">
        <f>temperatury[[#This Row],[Hot-Dog]]*$Q$10+temperatury[[#This Row],[Lody]]*$Q$8+temperatury[[#This Row],[Kukurydza]]*$Q$9</f>
        <v>1946.46</v>
      </c>
      <c r="L21">
        <f>SUM($K$2:K21)</f>
        <v>39237.159999999996</v>
      </c>
    </row>
    <row r="22" spans="1:12" x14ac:dyDescent="0.25">
      <c r="A22" s="1">
        <v>44733</v>
      </c>
      <c r="B22">
        <v>22</v>
      </c>
      <c r="C22">
        <f t="shared" si="0"/>
        <v>83</v>
      </c>
      <c r="D22">
        <f t="shared" si="1"/>
        <v>111</v>
      </c>
      <c r="E22">
        <f t="shared" si="2"/>
        <v>75</v>
      </c>
      <c r="F22">
        <f>IF(temperatury[[#This Row],[Temperatura]]&gt;20, F21+1, 0)</f>
        <v>4</v>
      </c>
      <c r="G22" t="str" cm="1">
        <f t="array" ref="G22">IF(temperatury[[#This Row],[Czy ostatni dzień]]=1,SUM($C$2:C22) -$G$2:G21, "")</f>
        <v/>
      </c>
      <c r="J22">
        <f>IF(MONTH(A23)&lt;&gt;MONTH(temperatury[[#This Row],[Data]]), 1, 0)</f>
        <v>0</v>
      </c>
      <c r="K22">
        <f>temperatury[[#This Row],[Hot-Dog]]*$Q$10+temperatury[[#This Row],[Lody]]*$Q$8+temperatury[[#This Row],[Kukurydza]]*$Q$9</f>
        <v>1946.46</v>
      </c>
      <c r="L22">
        <f>SUM($K$2:K22)</f>
        <v>41183.619999999995</v>
      </c>
    </row>
    <row r="23" spans="1:12" x14ac:dyDescent="0.25">
      <c r="A23" s="1">
        <v>44734</v>
      </c>
      <c r="B23">
        <v>28</v>
      </c>
      <c r="C23">
        <f t="shared" si="0"/>
        <v>103</v>
      </c>
      <c r="D23">
        <f t="shared" si="1"/>
        <v>136</v>
      </c>
      <c r="E23">
        <f t="shared" si="2"/>
        <v>89</v>
      </c>
      <c r="F23">
        <f>IF(temperatury[[#This Row],[Temperatura]]&gt;20, F22+1, 0)</f>
        <v>5</v>
      </c>
      <c r="G23" t="str" cm="1">
        <f t="array" ref="G23">IF(temperatury[[#This Row],[Czy ostatni dzień]]=1,SUM($C$2:C23) -$G$2:G22, "")</f>
        <v/>
      </c>
      <c r="J23">
        <f>IF(MONTH(A24)&lt;&gt;MONTH(temperatury[[#This Row],[Data]]), 1, 0)</f>
        <v>0</v>
      </c>
      <c r="K23">
        <f>temperatury[[#This Row],[Hot-Dog]]*$Q$10+temperatury[[#This Row],[Lody]]*$Q$8+temperatury[[#This Row],[Kukurydza]]*$Q$9</f>
        <v>2374.52</v>
      </c>
      <c r="L23">
        <f>SUM($K$2:K23)</f>
        <v>43558.139999999992</v>
      </c>
    </row>
    <row r="24" spans="1:12" x14ac:dyDescent="0.25">
      <c r="A24" s="1">
        <v>44735</v>
      </c>
      <c r="B24">
        <v>31</v>
      </c>
      <c r="C24">
        <f t="shared" si="0"/>
        <v>114</v>
      </c>
      <c r="D24">
        <f t="shared" si="1"/>
        <v>148</v>
      </c>
      <c r="E24">
        <f t="shared" si="2"/>
        <v>96</v>
      </c>
      <c r="F24">
        <f>IF(temperatury[[#This Row],[Temperatura]]&gt;20, F23+1, 0)</f>
        <v>6</v>
      </c>
      <c r="G24" t="str" cm="1">
        <f t="array" ref="G24">IF(temperatury[[#This Row],[Czy ostatni dzień]]=1,SUM($C$2:C24) -$G$2:G23, "")</f>
        <v/>
      </c>
      <c r="J24">
        <f>IF(MONTH(A25)&lt;&gt;MONTH(temperatury[[#This Row],[Data]]), 1, 0)</f>
        <v>0</v>
      </c>
      <c r="K24">
        <f>temperatury[[#This Row],[Hot-Dog]]*$Q$10+temperatury[[#This Row],[Lody]]*$Q$8+temperatury[[#This Row],[Kukurydza]]*$Q$9</f>
        <v>2593.7199999999998</v>
      </c>
      <c r="L24">
        <f>SUM($K$2:K24)</f>
        <v>46151.859999999993</v>
      </c>
    </row>
    <row r="25" spans="1:12" x14ac:dyDescent="0.25">
      <c r="A25" s="1">
        <v>44736</v>
      </c>
      <c r="B25">
        <v>33</v>
      </c>
      <c r="C25">
        <f t="shared" si="0"/>
        <v>121</v>
      </c>
      <c r="D25">
        <f t="shared" si="1"/>
        <v>157</v>
      </c>
      <c r="E25">
        <f t="shared" si="2"/>
        <v>101</v>
      </c>
      <c r="F25">
        <f>IF(temperatury[[#This Row],[Temperatura]]&gt;20, F24+1, 0)</f>
        <v>7</v>
      </c>
      <c r="G25" t="str" cm="1">
        <f t="array" ref="G25">IF(temperatury[[#This Row],[Czy ostatni dzień]]=1,SUM($C$2:C25) -$G$2:G24, "")</f>
        <v/>
      </c>
      <c r="J25">
        <f>IF(MONTH(A26)&lt;&gt;MONTH(temperatury[[#This Row],[Data]]), 1, 0)</f>
        <v>0</v>
      </c>
      <c r="K25">
        <f>temperatury[[#This Row],[Hot-Dog]]*$Q$10+temperatury[[#This Row],[Lody]]*$Q$8+temperatury[[#This Row],[Kukurydza]]*$Q$9</f>
        <v>2745.86</v>
      </c>
      <c r="L25">
        <f>SUM($K$2:K25)</f>
        <v>48897.719999999994</v>
      </c>
    </row>
    <row r="26" spans="1:12" x14ac:dyDescent="0.25">
      <c r="A26" s="1">
        <v>44737</v>
      </c>
      <c r="B26">
        <v>33</v>
      </c>
      <c r="C26">
        <f t="shared" si="0"/>
        <v>121</v>
      </c>
      <c r="D26">
        <f t="shared" si="1"/>
        <v>157</v>
      </c>
      <c r="E26">
        <f t="shared" si="2"/>
        <v>101</v>
      </c>
      <c r="F26">
        <f>IF(temperatury[[#This Row],[Temperatura]]&gt;20, F25+1, 0)</f>
        <v>8</v>
      </c>
      <c r="G26" t="str" cm="1">
        <f t="array" ref="G26">IF(temperatury[[#This Row],[Czy ostatni dzień]]=1,SUM($C$2:C26) -$G$2:G25, "")</f>
        <v/>
      </c>
      <c r="J26">
        <f>IF(MONTH(A27)&lt;&gt;MONTH(temperatury[[#This Row],[Data]]), 1, 0)</f>
        <v>0</v>
      </c>
      <c r="K26">
        <f>temperatury[[#This Row],[Hot-Dog]]*$Q$10+temperatury[[#This Row],[Lody]]*$Q$8+temperatury[[#This Row],[Kukurydza]]*$Q$9</f>
        <v>2745.86</v>
      </c>
      <c r="L26">
        <f>SUM($K$2:K26)</f>
        <v>51643.579999999994</v>
      </c>
    </row>
    <row r="27" spans="1:12" x14ac:dyDescent="0.25">
      <c r="A27" s="1">
        <v>44738</v>
      </c>
      <c r="B27">
        <v>23</v>
      </c>
      <c r="C27">
        <f t="shared" si="0"/>
        <v>86</v>
      </c>
      <c r="D27">
        <f t="shared" si="1"/>
        <v>115</v>
      </c>
      <c r="E27">
        <f t="shared" si="2"/>
        <v>77</v>
      </c>
      <c r="F27">
        <f>IF(temperatury[[#This Row],[Temperatura]]&gt;20, F26+1, 0)</f>
        <v>9</v>
      </c>
      <c r="G27" t="str" cm="1">
        <f t="array" ref="G27">IF(temperatury[[#This Row],[Czy ostatni dzień]]=1,SUM($C$2:C27) -$G$2:G26, "")</f>
        <v/>
      </c>
      <c r="J27">
        <f>IF(MONTH(A28)&lt;&gt;MONTH(temperatury[[#This Row],[Data]]), 1, 0)</f>
        <v>0</v>
      </c>
      <c r="K27">
        <f>temperatury[[#This Row],[Hot-Dog]]*$Q$10+temperatury[[#This Row],[Lody]]*$Q$8+temperatury[[#This Row],[Kukurydza]]*$Q$9</f>
        <v>2011.52</v>
      </c>
      <c r="L27">
        <f>SUM($K$2:K27)</f>
        <v>53655.099999999991</v>
      </c>
    </row>
    <row r="28" spans="1:12" x14ac:dyDescent="0.25">
      <c r="A28" s="1">
        <v>44739</v>
      </c>
      <c r="B28">
        <v>23</v>
      </c>
      <c r="C28">
        <f t="shared" si="0"/>
        <v>86</v>
      </c>
      <c r="D28">
        <f t="shared" si="1"/>
        <v>115</v>
      </c>
      <c r="E28">
        <f t="shared" si="2"/>
        <v>77</v>
      </c>
      <c r="F28">
        <f>IF(temperatury[[#This Row],[Temperatura]]&gt;20, F27+1, 0)</f>
        <v>10</v>
      </c>
      <c r="G28" t="str" cm="1">
        <f t="array" ref="G28">IF(temperatury[[#This Row],[Czy ostatni dzień]]=1,SUM($C$2:C28) -$G$2:G27, "")</f>
        <v/>
      </c>
      <c r="J28">
        <f>IF(MONTH(A29)&lt;&gt;MONTH(temperatury[[#This Row],[Data]]), 1, 0)</f>
        <v>0</v>
      </c>
      <c r="K28">
        <f>temperatury[[#This Row],[Hot-Dog]]*$Q$10+temperatury[[#This Row],[Lody]]*$Q$8+temperatury[[#This Row],[Kukurydza]]*$Q$9</f>
        <v>2011.52</v>
      </c>
      <c r="L28">
        <f>SUM($K$2:K28)</f>
        <v>55666.619999999988</v>
      </c>
    </row>
    <row r="29" spans="1:12" x14ac:dyDescent="0.25">
      <c r="A29" s="1">
        <v>44740</v>
      </c>
      <c r="B29">
        <v>19</v>
      </c>
      <c r="C29">
        <f t="shared" si="0"/>
        <v>72</v>
      </c>
      <c r="D29">
        <f t="shared" si="1"/>
        <v>99</v>
      </c>
      <c r="E29">
        <f t="shared" si="2"/>
        <v>68</v>
      </c>
      <c r="F29">
        <f>IF(temperatury[[#This Row],[Temperatura]]&gt;20, F28+1, 0)</f>
        <v>0</v>
      </c>
      <c r="G29" t="str" cm="1">
        <f t="array" ref="G29">IF(temperatury[[#This Row],[Czy ostatni dzień]]=1,SUM($C$2:C29) -$G$2:G28, "")</f>
        <v/>
      </c>
      <c r="J29">
        <f>IF(MONTH(A30)&lt;&gt;MONTH(temperatury[[#This Row],[Data]]), 1, 0)</f>
        <v>0</v>
      </c>
      <c r="K29">
        <f>temperatury[[#This Row],[Hot-Dog]]*$Q$10+temperatury[[#This Row],[Lody]]*$Q$8+temperatury[[#This Row],[Kukurydza]]*$Q$9</f>
        <v>1727.2599999999998</v>
      </c>
      <c r="L29">
        <f>SUM($K$2:K29)</f>
        <v>57393.87999999999</v>
      </c>
    </row>
    <row r="30" spans="1:12" x14ac:dyDescent="0.25">
      <c r="A30" s="1">
        <v>44741</v>
      </c>
      <c r="B30">
        <v>24</v>
      </c>
      <c r="C30">
        <f t="shared" si="0"/>
        <v>90</v>
      </c>
      <c r="D30">
        <f t="shared" si="1"/>
        <v>120</v>
      </c>
      <c r="E30">
        <f t="shared" si="2"/>
        <v>80</v>
      </c>
      <c r="F30">
        <f>IF(temperatury[[#This Row],[Temperatura]]&gt;20, F29+1, 0)</f>
        <v>1</v>
      </c>
      <c r="G30" t="str" cm="1">
        <f t="array" ref="G30">IF(temperatury[[#This Row],[Czy ostatni dzień]]=1,SUM($C$2:C30) -$G$2:G29, "")</f>
        <v/>
      </c>
      <c r="J30">
        <f>IF(MONTH(A31)&lt;&gt;MONTH(temperatury[[#This Row],[Data]]), 1, 0)</f>
        <v>0</v>
      </c>
      <c r="K30">
        <f>temperatury[[#This Row],[Hot-Dog]]*$Q$10+temperatury[[#This Row],[Lody]]*$Q$8+temperatury[[#This Row],[Kukurydza]]*$Q$9</f>
        <v>2098.6000000000004</v>
      </c>
      <c r="L30">
        <f>SUM($K$2:K30)</f>
        <v>59492.479999999989</v>
      </c>
    </row>
    <row r="31" spans="1:12" x14ac:dyDescent="0.25">
      <c r="A31" s="1">
        <v>44742</v>
      </c>
      <c r="B31">
        <v>25</v>
      </c>
      <c r="C31">
        <f t="shared" si="0"/>
        <v>93</v>
      </c>
      <c r="D31">
        <f t="shared" si="1"/>
        <v>124</v>
      </c>
      <c r="E31">
        <f t="shared" si="2"/>
        <v>82</v>
      </c>
      <c r="F31">
        <f>IF(temperatury[[#This Row],[Temperatura]]&gt;20, F30+1, 0)</f>
        <v>2</v>
      </c>
      <c r="G31">
        <f>IF(temperatury[[#This Row],[Czy ostatni dzień]]&gt;=1, SUM($C$2:C31) - SUM($G$2:G30), "")</f>
        <v>2639</v>
      </c>
      <c r="H31">
        <f>IF(temperatury[[#This Row],[Czy ostatni dzień]]&gt;=1, SUM($D$2:D31) - SUM($H$2:H30), "")</f>
        <v>3527</v>
      </c>
      <c r="I31">
        <f>IF(temperatury[[#This Row],[Czy ostatni dzień]]&gt;=1, SUM($E$2:E31) - SUM($I$2:I30), "")</f>
        <v>2355</v>
      </c>
      <c r="J31">
        <f>IF(MONTH(A32)&lt;&gt;MONTH(temperatury[[#This Row],[Data]]), SUM($J$2:J30)+1, 0)</f>
        <v>1</v>
      </c>
      <c r="K31">
        <f>temperatury[[#This Row],[Hot-Dog]]*$Q$10+temperatury[[#This Row],[Lody]]*$Q$8+temperatury[[#This Row],[Kukurydza]]*$Q$9</f>
        <v>2163.66</v>
      </c>
      <c r="L31">
        <f>SUM($K$2:K31)</f>
        <v>61656.139999999985</v>
      </c>
    </row>
    <row r="32" spans="1:12" x14ac:dyDescent="0.25">
      <c r="A32" s="1">
        <v>44743</v>
      </c>
      <c r="B32">
        <v>27</v>
      </c>
      <c r="C32">
        <f t="shared" si="0"/>
        <v>100</v>
      </c>
      <c r="D32">
        <f t="shared" si="1"/>
        <v>132</v>
      </c>
      <c r="E32">
        <f t="shared" si="2"/>
        <v>87</v>
      </c>
      <c r="F32">
        <f>IF(temperatury[[#This Row],[Temperatura]]&gt;20, F31+1, 0)</f>
        <v>3</v>
      </c>
      <c r="G32" t="str">
        <f>IF(temperatury[[#This Row],[Czy ostatni dzień]]&gt;=1, SUM($C$2:C32) - SUM($G$2:G31), "")</f>
        <v/>
      </c>
      <c r="H32" t="str">
        <f>IF(temperatury[[#This Row],[Czy ostatni dzień]]&gt;=1, SUM($D$2:D32) - SUM($H$2:H31), "")</f>
        <v/>
      </c>
      <c r="I32" t="str">
        <f>IF(temperatury[[#This Row],[Czy ostatni dzień]]&gt;=1, SUM($E$2:E32) - SUM($I$2:I31), "")</f>
        <v/>
      </c>
      <c r="J32">
        <f>IF(MONTH(A33)&lt;&gt;MONTH(temperatury[[#This Row],[Data]]), SUM($J$2:J31)+1, 0)</f>
        <v>0</v>
      </c>
      <c r="K32">
        <f>temperatury[[#This Row],[Hot-Dog]]*$Q$10+temperatury[[#This Row],[Lody]]*$Q$8+temperatury[[#This Row],[Kukurydza]]*$Q$9</f>
        <v>2309.46</v>
      </c>
      <c r="L32">
        <f>SUM($K$2:K32)</f>
        <v>63965.599999999984</v>
      </c>
    </row>
    <row r="33" spans="1:12" x14ac:dyDescent="0.25">
      <c r="A33" s="1">
        <v>44744</v>
      </c>
      <c r="B33">
        <v>27</v>
      </c>
      <c r="C33">
        <f t="shared" si="0"/>
        <v>100</v>
      </c>
      <c r="D33">
        <f t="shared" si="1"/>
        <v>132</v>
      </c>
      <c r="E33">
        <f t="shared" si="2"/>
        <v>87</v>
      </c>
      <c r="F33">
        <f>IF(temperatury[[#This Row],[Temperatura]]&gt;20, F32+1, 0)</f>
        <v>4</v>
      </c>
      <c r="G33" t="str">
        <f>IF(temperatury[[#This Row],[Czy ostatni dzień]]&gt;=1, SUM($C$2:C33) - SUM($G$2:G32), "")</f>
        <v/>
      </c>
      <c r="H33" t="str">
        <f>IF(temperatury[[#This Row],[Czy ostatni dzień]]&gt;=1, SUM($D$2:D33) - SUM($H$2:H32), "")</f>
        <v/>
      </c>
      <c r="I33" t="str">
        <f>IF(temperatury[[#This Row],[Czy ostatni dzień]]&gt;=1, SUM($E$2:E33) - SUM($I$2:I32), "")</f>
        <v/>
      </c>
      <c r="J33">
        <f>IF(MONTH(A34)&lt;&gt;MONTH(temperatury[[#This Row],[Data]]), SUM($J$2:J32)+1, 0)</f>
        <v>0</v>
      </c>
      <c r="K33">
        <f>temperatury[[#This Row],[Hot-Dog]]*$Q$10+temperatury[[#This Row],[Lody]]*$Q$8+temperatury[[#This Row],[Kukurydza]]*$Q$9</f>
        <v>2309.46</v>
      </c>
      <c r="L33">
        <f>SUM($K$2:K33)</f>
        <v>66275.059999999983</v>
      </c>
    </row>
    <row r="34" spans="1:12" x14ac:dyDescent="0.25">
      <c r="A34" s="1">
        <v>44745</v>
      </c>
      <c r="B34">
        <v>21</v>
      </c>
      <c r="C34">
        <f t="shared" si="0"/>
        <v>79</v>
      </c>
      <c r="D34">
        <f t="shared" si="1"/>
        <v>107</v>
      </c>
      <c r="E34">
        <f t="shared" si="2"/>
        <v>72</v>
      </c>
      <c r="F34">
        <f>IF(temperatury[[#This Row],[Temperatura]]&gt;20, F33+1, 0)</f>
        <v>5</v>
      </c>
      <c r="G34" t="str">
        <f>IF(temperatury[[#This Row],[Czy ostatni dzień]]&gt;=1, SUM($C$2:C34) - SUM($G$2:G33), "")</f>
        <v/>
      </c>
      <c r="H34" t="str">
        <f>IF(temperatury[[#This Row],[Czy ostatni dzień]]&gt;=1, SUM($D$2:D34) - SUM($H$2:H33), "")</f>
        <v/>
      </c>
      <c r="I34" t="str">
        <f>IF(temperatury[[#This Row],[Czy ostatni dzień]]&gt;=1, SUM($E$2:E34) - SUM($I$2:I33), "")</f>
        <v/>
      </c>
      <c r="J34">
        <f>IF(MONTH(A35)&lt;&gt;MONTH(temperatury[[#This Row],[Data]]), SUM($J$2:J33)+1, 0)</f>
        <v>0</v>
      </c>
      <c r="K34">
        <f>temperatury[[#This Row],[Hot-Dog]]*$Q$10+temperatury[[#This Row],[Lody]]*$Q$8+temperatury[[#This Row],[Kukurydza]]*$Q$9</f>
        <v>1865.72</v>
      </c>
      <c r="L34">
        <f>SUM($K$2:K34)</f>
        <v>68140.779999999984</v>
      </c>
    </row>
    <row r="35" spans="1:12" x14ac:dyDescent="0.25">
      <c r="A35" s="1">
        <v>44746</v>
      </c>
      <c r="B35">
        <v>21</v>
      </c>
      <c r="C35">
        <f t="shared" si="0"/>
        <v>79</v>
      </c>
      <c r="D35">
        <f t="shared" si="1"/>
        <v>107</v>
      </c>
      <c r="E35">
        <f t="shared" si="2"/>
        <v>72</v>
      </c>
      <c r="F35">
        <f>IF(temperatury[[#This Row],[Temperatura]]&gt;20, F34+1, 0)</f>
        <v>6</v>
      </c>
      <c r="G35" t="str">
        <f>IF(temperatury[[#This Row],[Czy ostatni dzień]]&gt;=1, SUM($C$2:C35) - SUM($G$2:G34), "")</f>
        <v/>
      </c>
      <c r="H35" t="str">
        <f>IF(temperatury[[#This Row],[Czy ostatni dzień]]&gt;=1, SUM($D$2:D35) - SUM($H$2:H34), "")</f>
        <v/>
      </c>
      <c r="I35" t="str">
        <f>IF(temperatury[[#This Row],[Czy ostatni dzień]]&gt;=1, SUM($E$2:E35) - SUM($I$2:I34), "")</f>
        <v/>
      </c>
      <c r="J35">
        <f>IF(MONTH(A36)&lt;&gt;MONTH(temperatury[[#This Row],[Data]]), SUM($J$2:J34)+1, 0)</f>
        <v>0</v>
      </c>
      <c r="K35">
        <f>temperatury[[#This Row],[Hot-Dog]]*$Q$10+temperatury[[#This Row],[Lody]]*$Q$8+temperatury[[#This Row],[Kukurydza]]*$Q$9</f>
        <v>1865.72</v>
      </c>
      <c r="L35">
        <f>SUM($K$2:K35)</f>
        <v>70006.499999999985</v>
      </c>
    </row>
    <row r="36" spans="1:12" x14ac:dyDescent="0.25">
      <c r="A36" s="1">
        <v>44747</v>
      </c>
      <c r="B36">
        <v>25</v>
      </c>
      <c r="C36">
        <f t="shared" si="0"/>
        <v>93</v>
      </c>
      <c r="D36">
        <f t="shared" si="1"/>
        <v>124</v>
      </c>
      <c r="E36">
        <f t="shared" si="2"/>
        <v>82</v>
      </c>
      <c r="F36">
        <f>IF(temperatury[[#This Row],[Temperatura]]&gt;20, F35+1, 0)</f>
        <v>7</v>
      </c>
      <c r="G36" t="str">
        <f>IF(temperatury[[#This Row],[Czy ostatni dzień]]&gt;=1, SUM($C$2:C36) - SUM($G$2:G35), "")</f>
        <v/>
      </c>
      <c r="H36" t="str">
        <f>IF(temperatury[[#This Row],[Czy ostatni dzień]]&gt;=1, SUM($D$2:D36) - SUM($H$2:H35), "")</f>
        <v/>
      </c>
      <c r="I36" t="str">
        <f>IF(temperatury[[#This Row],[Czy ostatni dzień]]&gt;=1, SUM($E$2:E36) - SUM($I$2:I35), "")</f>
        <v/>
      </c>
      <c r="J36">
        <f>IF(MONTH(A37)&lt;&gt;MONTH(temperatury[[#This Row],[Data]]), SUM($J$2:J35)+1, 0)</f>
        <v>0</v>
      </c>
      <c r="K36">
        <f>temperatury[[#This Row],[Hot-Dog]]*$Q$10+temperatury[[#This Row],[Lody]]*$Q$8+temperatury[[#This Row],[Kukurydza]]*$Q$9</f>
        <v>2163.66</v>
      </c>
      <c r="L36">
        <f>SUM($K$2:K36)</f>
        <v>72170.159999999989</v>
      </c>
    </row>
    <row r="37" spans="1:12" x14ac:dyDescent="0.25">
      <c r="A37" s="1">
        <v>44748</v>
      </c>
      <c r="B37">
        <v>19</v>
      </c>
      <c r="C37">
        <f t="shared" si="0"/>
        <v>72</v>
      </c>
      <c r="D37">
        <f t="shared" si="1"/>
        <v>99</v>
      </c>
      <c r="E37">
        <f t="shared" si="2"/>
        <v>68</v>
      </c>
      <c r="F37">
        <f>IF(temperatury[[#This Row],[Temperatura]]&gt;20, F36+1, 0)</f>
        <v>0</v>
      </c>
      <c r="G37" t="str">
        <f>IF(temperatury[[#This Row],[Czy ostatni dzień]]&gt;=1, SUM($C$2:C37) - SUM($G$2:G36), "")</f>
        <v/>
      </c>
      <c r="H37" t="str">
        <f>IF(temperatury[[#This Row],[Czy ostatni dzień]]&gt;=1, SUM($D$2:D37) - SUM($H$2:H36), "")</f>
        <v/>
      </c>
      <c r="I37" t="str">
        <f>IF(temperatury[[#This Row],[Czy ostatni dzień]]&gt;=1, SUM($E$2:E37) - SUM($I$2:I36), "")</f>
        <v/>
      </c>
      <c r="J37">
        <f>IF(MONTH(A38)&lt;&gt;MONTH(temperatury[[#This Row],[Data]]), SUM($J$2:J36)+1, 0)</f>
        <v>0</v>
      </c>
      <c r="K37">
        <f>temperatury[[#This Row],[Hot-Dog]]*$Q$10+temperatury[[#This Row],[Lody]]*$Q$8+temperatury[[#This Row],[Kukurydza]]*$Q$9</f>
        <v>1727.2599999999998</v>
      </c>
      <c r="L37">
        <f>SUM($K$2:K37)</f>
        <v>73897.419999999984</v>
      </c>
    </row>
    <row r="38" spans="1:12" x14ac:dyDescent="0.25">
      <c r="A38" s="1">
        <v>44749</v>
      </c>
      <c r="B38">
        <v>21</v>
      </c>
      <c r="C38">
        <f t="shared" si="0"/>
        <v>79</v>
      </c>
      <c r="D38">
        <f t="shared" si="1"/>
        <v>107</v>
      </c>
      <c r="E38">
        <f t="shared" si="2"/>
        <v>72</v>
      </c>
      <c r="F38">
        <f>IF(temperatury[[#This Row],[Temperatura]]&gt;20, F37+1, 0)</f>
        <v>1</v>
      </c>
      <c r="G38" t="str">
        <f>IF(temperatury[[#This Row],[Czy ostatni dzień]]&gt;=1, SUM($C$2:C38) - SUM($G$2:G37), "")</f>
        <v/>
      </c>
      <c r="H38" t="str">
        <f>IF(temperatury[[#This Row],[Czy ostatni dzień]]&gt;=1, SUM($D$2:D38) - SUM($H$2:H37), "")</f>
        <v/>
      </c>
      <c r="I38" t="str">
        <f>IF(temperatury[[#This Row],[Czy ostatni dzień]]&gt;=1, SUM($E$2:E38) - SUM($I$2:I37), "")</f>
        <v/>
      </c>
      <c r="J38">
        <f>IF(MONTH(A39)&lt;&gt;MONTH(temperatury[[#This Row],[Data]]), SUM($J$2:J37)+1, 0)</f>
        <v>0</v>
      </c>
      <c r="K38">
        <f>temperatury[[#This Row],[Hot-Dog]]*$Q$10+temperatury[[#This Row],[Lody]]*$Q$8+temperatury[[#This Row],[Kukurydza]]*$Q$9</f>
        <v>1865.72</v>
      </c>
      <c r="L38">
        <f>SUM($K$2:K38)</f>
        <v>75763.139999999985</v>
      </c>
    </row>
    <row r="39" spans="1:12" x14ac:dyDescent="0.25">
      <c r="A39" s="1">
        <v>44750</v>
      </c>
      <c r="B39">
        <v>24</v>
      </c>
      <c r="C39">
        <f t="shared" si="0"/>
        <v>90</v>
      </c>
      <c r="D39">
        <f t="shared" si="1"/>
        <v>120</v>
      </c>
      <c r="E39">
        <f t="shared" si="2"/>
        <v>80</v>
      </c>
      <c r="F39">
        <f>IF(temperatury[[#This Row],[Temperatura]]&gt;20, F38+1, 0)</f>
        <v>2</v>
      </c>
      <c r="G39" t="str">
        <f>IF(temperatury[[#This Row],[Czy ostatni dzień]]&gt;=1, SUM($C$2:C39) - SUM($G$2:G38), "")</f>
        <v/>
      </c>
      <c r="H39" t="str">
        <f>IF(temperatury[[#This Row],[Czy ostatni dzień]]&gt;=1, SUM($D$2:D39) - SUM($H$2:H38), "")</f>
        <v/>
      </c>
      <c r="I39" t="str">
        <f>IF(temperatury[[#This Row],[Czy ostatni dzień]]&gt;=1, SUM($E$2:E39) - SUM($I$2:I38), "")</f>
        <v/>
      </c>
      <c r="J39">
        <f>IF(MONTH(A40)&lt;&gt;MONTH(temperatury[[#This Row],[Data]]), SUM($J$2:J38)+1, 0)</f>
        <v>0</v>
      </c>
      <c r="K39">
        <f>temperatury[[#This Row],[Hot-Dog]]*$Q$10+temperatury[[#This Row],[Lody]]*$Q$8+temperatury[[#This Row],[Kukurydza]]*$Q$9</f>
        <v>2098.6000000000004</v>
      </c>
      <c r="L39">
        <f>SUM($K$2:K39)</f>
        <v>77861.739999999991</v>
      </c>
    </row>
    <row r="40" spans="1:12" x14ac:dyDescent="0.25">
      <c r="A40" s="1">
        <v>44751</v>
      </c>
      <c r="B40">
        <v>19</v>
      </c>
      <c r="C40">
        <f t="shared" si="0"/>
        <v>72</v>
      </c>
      <c r="D40">
        <f t="shared" si="1"/>
        <v>99</v>
      </c>
      <c r="E40">
        <f t="shared" si="2"/>
        <v>68</v>
      </c>
      <c r="F40">
        <f>IF(temperatury[[#This Row],[Temperatura]]&gt;20, F39+1, 0)</f>
        <v>0</v>
      </c>
      <c r="G40" t="str">
        <f>IF(temperatury[[#This Row],[Czy ostatni dzień]]&gt;=1, SUM($C$2:C40) - SUM($G$2:G39), "")</f>
        <v/>
      </c>
      <c r="H40" t="str">
        <f>IF(temperatury[[#This Row],[Czy ostatni dzień]]&gt;=1, SUM($D$2:D40) - SUM($H$2:H39), "")</f>
        <v/>
      </c>
      <c r="I40" t="str">
        <f>IF(temperatury[[#This Row],[Czy ostatni dzień]]&gt;=1, SUM($E$2:E40) - SUM($I$2:I39), "")</f>
        <v/>
      </c>
      <c r="J40">
        <f>IF(MONTH(A41)&lt;&gt;MONTH(temperatury[[#This Row],[Data]]), SUM($J$2:J39)+1, 0)</f>
        <v>0</v>
      </c>
      <c r="K40">
        <f>temperatury[[#This Row],[Hot-Dog]]*$Q$10+temperatury[[#This Row],[Lody]]*$Q$8+temperatury[[#This Row],[Kukurydza]]*$Q$9</f>
        <v>1727.2599999999998</v>
      </c>
      <c r="L40">
        <f>SUM($K$2:K40)</f>
        <v>79588.999999999985</v>
      </c>
    </row>
    <row r="41" spans="1:12" x14ac:dyDescent="0.25">
      <c r="A41" s="1">
        <v>44752</v>
      </c>
      <c r="B41">
        <v>28</v>
      </c>
      <c r="C41">
        <f t="shared" si="0"/>
        <v>103</v>
      </c>
      <c r="D41">
        <f t="shared" si="1"/>
        <v>136</v>
      </c>
      <c r="E41">
        <f t="shared" si="2"/>
        <v>89</v>
      </c>
      <c r="F41">
        <f>IF(temperatury[[#This Row],[Temperatura]]&gt;20, F40+1, 0)</f>
        <v>1</v>
      </c>
      <c r="G41" t="str">
        <f>IF(temperatury[[#This Row],[Czy ostatni dzień]]&gt;=1, SUM($C$2:C41) - SUM($G$2:G40), "")</f>
        <v/>
      </c>
      <c r="H41" t="str">
        <f>IF(temperatury[[#This Row],[Czy ostatni dzień]]&gt;=1, SUM($D$2:D41) - SUM($H$2:H40), "")</f>
        <v/>
      </c>
      <c r="I41" t="str">
        <f>IF(temperatury[[#This Row],[Czy ostatni dzień]]&gt;=1, SUM($E$2:E41) - SUM($I$2:I40), "")</f>
        <v/>
      </c>
      <c r="J41">
        <f>IF(MONTH(A42)&lt;&gt;MONTH(temperatury[[#This Row],[Data]]), SUM($J$2:J40)+1, 0)</f>
        <v>0</v>
      </c>
      <c r="K41">
        <f>temperatury[[#This Row],[Hot-Dog]]*$Q$10+temperatury[[#This Row],[Lody]]*$Q$8+temperatury[[#This Row],[Kukurydza]]*$Q$9</f>
        <v>2374.52</v>
      </c>
      <c r="L41">
        <f>SUM($K$2:K41)</f>
        <v>81963.51999999999</v>
      </c>
    </row>
    <row r="42" spans="1:12" x14ac:dyDescent="0.25">
      <c r="A42" s="1">
        <v>44753</v>
      </c>
      <c r="B42">
        <v>27</v>
      </c>
      <c r="C42">
        <f t="shared" si="0"/>
        <v>100</v>
      </c>
      <c r="D42">
        <f t="shared" si="1"/>
        <v>132</v>
      </c>
      <c r="E42">
        <f t="shared" si="2"/>
        <v>87</v>
      </c>
      <c r="F42">
        <f>IF(temperatury[[#This Row],[Temperatura]]&gt;20, F41+1, 0)</f>
        <v>2</v>
      </c>
      <c r="G42" t="str">
        <f>IF(temperatury[[#This Row],[Czy ostatni dzień]]&gt;=1, SUM($C$2:C42) - SUM($G$2:G41), "")</f>
        <v/>
      </c>
      <c r="H42" t="str">
        <f>IF(temperatury[[#This Row],[Czy ostatni dzień]]&gt;=1, SUM($D$2:D42) - SUM($H$2:H41), "")</f>
        <v/>
      </c>
      <c r="I42" t="str">
        <f>IF(temperatury[[#This Row],[Czy ostatni dzień]]&gt;=1, SUM($E$2:E42) - SUM($I$2:I41), "")</f>
        <v/>
      </c>
      <c r="J42">
        <f>IF(MONTH(A43)&lt;&gt;MONTH(temperatury[[#This Row],[Data]]), SUM($J$2:J41)+1, 0)</f>
        <v>0</v>
      </c>
      <c r="K42">
        <f>temperatury[[#This Row],[Hot-Dog]]*$Q$10+temperatury[[#This Row],[Lody]]*$Q$8+temperatury[[#This Row],[Kukurydza]]*$Q$9</f>
        <v>2309.46</v>
      </c>
      <c r="L42">
        <f>SUM($K$2:K42)</f>
        <v>84272.98</v>
      </c>
    </row>
    <row r="43" spans="1:12" x14ac:dyDescent="0.25">
      <c r="A43" s="1">
        <v>44754</v>
      </c>
      <c r="B43">
        <v>24</v>
      </c>
      <c r="C43">
        <f t="shared" si="0"/>
        <v>90</v>
      </c>
      <c r="D43">
        <f t="shared" si="1"/>
        <v>120</v>
      </c>
      <c r="E43">
        <f t="shared" si="2"/>
        <v>80</v>
      </c>
      <c r="F43">
        <f>IF(temperatury[[#This Row],[Temperatura]]&gt;20, F42+1, 0)</f>
        <v>3</v>
      </c>
      <c r="G43" t="str">
        <f>IF(temperatury[[#This Row],[Czy ostatni dzień]]&gt;=1, SUM($C$2:C43) - SUM($G$2:G42), "")</f>
        <v/>
      </c>
      <c r="H43" t="str">
        <f>IF(temperatury[[#This Row],[Czy ostatni dzień]]&gt;=1, SUM($D$2:D43) - SUM($H$2:H42), "")</f>
        <v/>
      </c>
      <c r="I43" t="str">
        <f>IF(temperatury[[#This Row],[Czy ostatni dzień]]&gt;=1, SUM($E$2:E43) - SUM($I$2:I42), "")</f>
        <v/>
      </c>
      <c r="J43">
        <f>IF(MONTH(A44)&lt;&gt;MONTH(temperatury[[#This Row],[Data]]), SUM($J$2:J42)+1, 0)</f>
        <v>0</v>
      </c>
      <c r="K43">
        <f>temperatury[[#This Row],[Hot-Dog]]*$Q$10+temperatury[[#This Row],[Lody]]*$Q$8+temperatury[[#This Row],[Kukurydza]]*$Q$9</f>
        <v>2098.6000000000004</v>
      </c>
      <c r="L43">
        <f>SUM($K$2:K43)</f>
        <v>86371.58</v>
      </c>
    </row>
    <row r="44" spans="1:12" x14ac:dyDescent="0.25">
      <c r="A44" s="1">
        <v>44755</v>
      </c>
      <c r="B44">
        <v>22</v>
      </c>
      <c r="C44">
        <f t="shared" si="0"/>
        <v>83</v>
      </c>
      <c r="D44">
        <f t="shared" si="1"/>
        <v>111</v>
      </c>
      <c r="E44">
        <f t="shared" si="2"/>
        <v>75</v>
      </c>
      <c r="F44">
        <f>IF(temperatury[[#This Row],[Temperatura]]&gt;20, F43+1, 0)</f>
        <v>4</v>
      </c>
      <c r="G44" t="str">
        <f>IF(temperatury[[#This Row],[Czy ostatni dzień]]&gt;=1, SUM($C$2:C44) - SUM($G$2:G43), "")</f>
        <v/>
      </c>
      <c r="H44" t="str">
        <f>IF(temperatury[[#This Row],[Czy ostatni dzień]]&gt;=1, SUM($D$2:D44) - SUM($H$2:H43), "")</f>
        <v/>
      </c>
      <c r="I44" t="str">
        <f>IF(temperatury[[#This Row],[Czy ostatni dzień]]&gt;=1, SUM($E$2:E44) - SUM($I$2:I43), "")</f>
        <v/>
      </c>
      <c r="J44">
        <f>IF(MONTH(A45)&lt;&gt;MONTH(temperatury[[#This Row],[Data]]), SUM($J$2:J43)+1, 0)</f>
        <v>0</v>
      </c>
      <c r="K44">
        <f>temperatury[[#This Row],[Hot-Dog]]*$Q$10+temperatury[[#This Row],[Lody]]*$Q$8+temperatury[[#This Row],[Kukurydza]]*$Q$9</f>
        <v>1946.46</v>
      </c>
      <c r="L44">
        <f>SUM($K$2:K44)</f>
        <v>88318.040000000008</v>
      </c>
    </row>
    <row r="45" spans="1:12" x14ac:dyDescent="0.25">
      <c r="A45" s="1">
        <v>44756</v>
      </c>
      <c r="B45">
        <v>17</v>
      </c>
      <c r="C45">
        <f t="shared" si="0"/>
        <v>65</v>
      </c>
      <c r="D45">
        <f t="shared" si="1"/>
        <v>91</v>
      </c>
      <c r="E45">
        <f t="shared" si="2"/>
        <v>63</v>
      </c>
      <c r="F45">
        <f>IF(temperatury[[#This Row],[Temperatura]]&gt;20, F44+1, 0)</f>
        <v>0</v>
      </c>
      <c r="G45" t="str">
        <f>IF(temperatury[[#This Row],[Czy ostatni dzień]]&gt;=1, SUM($C$2:C45) - SUM($G$2:G44), "")</f>
        <v/>
      </c>
      <c r="H45" t="str">
        <f>IF(temperatury[[#This Row],[Czy ostatni dzień]]&gt;=1, SUM($D$2:D45) - SUM($H$2:H44), "")</f>
        <v/>
      </c>
      <c r="I45" t="str">
        <f>IF(temperatury[[#This Row],[Czy ostatni dzień]]&gt;=1, SUM($E$2:E45) - SUM($I$2:I44), "")</f>
        <v/>
      </c>
      <c r="J45">
        <f>IF(MONTH(A46)&lt;&gt;MONTH(temperatury[[#This Row],[Data]]), SUM($J$2:J44)+1, 0)</f>
        <v>0</v>
      </c>
      <c r="K45">
        <f>temperatury[[#This Row],[Hot-Dog]]*$Q$10+temperatury[[#This Row],[Lody]]*$Q$8+temperatury[[#This Row],[Kukurydza]]*$Q$9</f>
        <v>1581.46</v>
      </c>
      <c r="L45">
        <f>SUM($K$2:K45)</f>
        <v>89899.500000000015</v>
      </c>
    </row>
    <row r="46" spans="1:12" x14ac:dyDescent="0.25">
      <c r="A46" s="1">
        <v>44757</v>
      </c>
      <c r="B46">
        <v>18</v>
      </c>
      <c r="C46">
        <f t="shared" si="0"/>
        <v>69</v>
      </c>
      <c r="D46">
        <f t="shared" si="1"/>
        <v>95</v>
      </c>
      <c r="E46">
        <f t="shared" si="2"/>
        <v>65</v>
      </c>
      <c r="F46">
        <f>IF(temperatury[[#This Row],[Temperatura]]&gt;20, F45+1, 0)</f>
        <v>0</v>
      </c>
      <c r="G46" t="str">
        <f>IF(temperatury[[#This Row],[Czy ostatni dzień]]&gt;=1, SUM($C$2:C46) - SUM($G$2:G45), "")</f>
        <v/>
      </c>
      <c r="H46" t="str">
        <f>IF(temperatury[[#This Row],[Czy ostatni dzień]]&gt;=1, SUM($D$2:D46) - SUM($H$2:H45), "")</f>
        <v/>
      </c>
      <c r="I46" t="str">
        <f>IF(temperatury[[#This Row],[Czy ostatni dzień]]&gt;=1, SUM($E$2:E46) - SUM($I$2:I45), "")</f>
        <v/>
      </c>
      <c r="J46">
        <f>IF(MONTH(A47)&lt;&gt;MONTH(temperatury[[#This Row],[Data]]), SUM($J$2:J45)+1, 0)</f>
        <v>0</v>
      </c>
      <c r="K46">
        <f>temperatury[[#This Row],[Hot-Dog]]*$Q$10+temperatury[[#This Row],[Lody]]*$Q$8+temperatury[[#This Row],[Kukurydza]]*$Q$9</f>
        <v>1654.86</v>
      </c>
      <c r="L46">
        <f>SUM($K$2:K46)</f>
        <v>91554.360000000015</v>
      </c>
    </row>
    <row r="47" spans="1:12" x14ac:dyDescent="0.25">
      <c r="A47" s="1">
        <v>44758</v>
      </c>
      <c r="B47">
        <v>23</v>
      </c>
      <c r="C47">
        <f t="shared" si="0"/>
        <v>86</v>
      </c>
      <c r="D47">
        <f t="shared" si="1"/>
        <v>115</v>
      </c>
      <c r="E47">
        <f t="shared" si="2"/>
        <v>77</v>
      </c>
      <c r="F47">
        <f>IF(temperatury[[#This Row],[Temperatura]]&gt;20, F46+1, 0)</f>
        <v>1</v>
      </c>
      <c r="G47" t="str">
        <f>IF(temperatury[[#This Row],[Czy ostatni dzień]]&gt;=1, SUM($C$2:C47) - SUM($G$2:G46), "")</f>
        <v/>
      </c>
      <c r="H47" t="str">
        <f>IF(temperatury[[#This Row],[Czy ostatni dzień]]&gt;=1, SUM($D$2:D47) - SUM($H$2:H46), "")</f>
        <v/>
      </c>
      <c r="I47" t="str">
        <f>IF(temperatury[[#This Row],[Czy ostatni dzień]]&gt;=1, SUM($E$2:E47) - SUM($I$2:I46), "")</f>
        <v/>
      </c>
      <c r="J47">
        <f>IF(MONTH(A48)&lt;&gt;MONTH(temperatury[[#This Row],[Data]]), SUM($J$2:J46)+1, 0)</f>
        <v>0</v>
      </c>
      <c r="K47">
        <f>temperatury[[#This Row],[Hot-Dog]]*$Q$10+temperatury[[#This Row],[Lody]]*$Q$8+temperatury[[#This Row],[Kukurydza]]*$Q$9</f>
        <v>2011.52</v>
      </c>
      <c r="L47">
        <f>SUM($K$2:K47)</f>
        <v>93565.880000000019</v>
      </c>
    </row>
    <row r="48" spans="1:12" x14ac:dyDescent="0.25">
      <c r="A48" s="1">
        <v>44759</v>
      </c>
      <c r="B48">
        <v>23</v>
      </c>
      <c r="C48">
        <f t="shared" si="0"/>
        <v>86</v>
      </c>
      <c r="D48">
        <f t="shared" si="1"/>
        <v>115</v>
      </c>
      <c r="E48">
        <f t="shared" si="2"/>
        <v>77</v>
      </c>
      <c r="F48">
        <f>IF(temperatury[[#This Row],[Temperatura]]&gt;20, F47+1, 0)</f>
        <v>2</v>
      </c>
      <c r="G48" t="str">
        <f>IF(temperatury[[#This Row],[Czy ostatni dzień]]&gt;=1, SUM($C$2:C48) - SUM($G$2:G47), "")</f>
        <v/>
      </c>
      <c r="H48" t="str">
        <f>IF(temperatury[[#This Row],[Czy ostatni dzień]]&gt;=1, SUM($D$2:D48) - SUM($H$2:H47), "")</f>
        <v/>
      </c>
      <c r="I48" t="str">
        <f>IF(temperatury[[#This Row],[Czy ostatni dzień]]&gt;=1, SUM($E$2:E48) - SUM($I$2:I47), "")</f>
        <v/>
      </c>
      <c r="J48">
        <f>IF(MONTH(A49)&lt;&gt;MONTH(temperatury[[#This Row],[Data]]), SUM($J$2:J47)+1, 0)</f>
        <v>0</v>
      </c>
      <c r="K48">
        <f>temperatury[[#This Row],[Hot-Dog]]*$Q$10+temperatury[[#This Row],[Lody]]*$Q$8+temperatury[[#This Row],[Kukurydza]]*$Q$9</f>
        <v>2011.52</v>
      </c>
      <c r="L48">
        <f>SUM($K$2:K48)</f>
        <v>95577.400000000023</v>
      </c>
    </row>
    <row r="49" spans="1:12" x14ac:dyDescent="0.25">
      <c r="A49" s="1">
        <v>44760</v>
      </c>
      <c r="B49">
        <v>19</v>
      </c>
      <c r="C49">
        <f t="shared" si="0"/>
        <v>72</v>
      </c>
      <c r="D49">
        <f t="shared" si="1"/>
        <v>99</v>
      </c>
      <c r="E49">
        <f t="shared" si="2"/>
        <v>68</v>
      </c>
      <c r="F49">
        <f>IF(temperatury[[#This Row],[Temperatura]]&gt;20, F48+1, 0)</f>
        <v>0</v>
      </c>
      <c r="G49" t="str">
        <f>IF(temperatury[[#This Row],[Czy ostatni dzień]]&gt;=1, SUM($C$2:C49) - SUM($G$2:G48), "")</f>
        <v/>
      </c>
      <c r="H49" t="str">
        <f>IF(temperatury[[#This Row],[Czy ostatni dzień]]&gt;=1, SUM($D$2:D49) - SUM($H$2:H48), "")</f>
        <v/>
      </c>
      <c r="I49" t="str">
        <f>IF(temperatury[[#This Row],[Czy ostatni dzień]]&gt;=1, SUM($E$2:E49) - SUM($I$2:I48), "")</f>
        <v/>
      </c>
      <c r="J49">
        <f>IF(MONTH(A50)&lt;&gt;MONTH(temperatury[[#This Row],[Data]]), SUM($J$2:J48)+1, 0)</f>
        <v>0</v>
      </c>
      <c r="K49">
        <f>temperatury[[#This Row],[Hot-Dog]]*$Q$10+temperatury[[#This Row],[Lody]]*$Q$8+temperatury[[#This Row],[Kukurydza]]*$Q$9</f>
        <v>1727.2599999999998</v>
      </c>
      <c r="L49">
        <f>SUM($K$2:K49)</f>
        <v>97304.660000000018</v>
      </c>
    </row>
    <row r="50" spans="1:12" x14ac:dyDescent="0.25">
      <c r="A50" s="1">
        <v>44761</v>
      </c>
      <c r="B50">
        <v>21</v>
      </c>
      <c r="C50">
        <f t="shared" si="0"/>
        <v>79</v>
      </c>
      <c r="D50">
        <f t="shared" si="1"/>
        <v>107</v>
      </c>
      <c r="E50">
        <f t="shared" si="2"/>
        <v>72</v>
      </c>
      <c r="F50">
        <f>IF(temperatury[[#This Row],[Temperatura]]&gt;20, F49+1, 0)</f>
        <v>1</v>
      </c>
      <c r="G50" t="str">
        <f>IF(temperatury[[#This Row],[Czy ostatni dzień]]&gt;=1, SUM($C$2:C50) - SUM($G$2:G49), "")</f>
        <v/>
      </c>
      <c r="H50" t="str">
        <f>IF(temperatury[[#This Row],[Czy ostatni dzień]]&gt;=1, SUM($D$2:D50) - SUM($H$2:H49), "")</f>
        <v/>
      </c>
      <c r="I50" t="str">
        <f>IF(temperatury[[#This Row],[Czy ostatni dzień]]&gt;=1, SUM($E$2:E50) - SUM($I$2:I49), "")</f>
        <v/>
      </c>
      <c r="J50">
        <f>IF(MONTH(A51)&lt;&gt;MONTH(temperatury[[#This Row],[Data]]), SUM($J$2:J49)+1, 0)</f>
        <v>0</v>
      </c>
      <c r="K50">
        <f>temperatury[[#This Row],[Hot-Dog]]*$Q$10+temperatury[[#This Row],[Lody]]*$Q$8+temperatury[[#This Row],[Kukurydza]]*$Q$9</f>
        <v>1865.72</v>
      </c>
      <c r="L50">
        <f>SUM($K$2:K50)</f>
        <v>99170.380000000019</v>
      </c>
    </row>
    <row r="51" spans="1:12" x14ac:dyDescent="0.25">
      <c r="A51" s="1">
        <v>44762</v>
      </c>
      <c r="B51">
        <v>25</v>
      </c>
      <c r="C51">
        <f t="shared" si="0"/>
        <v>93</v>
      </c>
      <c r="D51">
        <f t="shared" si="1"/>
        <v>124</v>
      </c>
      <c r="E51">
        <f t="shared" si="2"/>
        <v>82</v>
      </c>
      <c r="F51">
        <f>IF(temperatury[[#This Row],[Temperatura]]&gt;20, F50+1, 0)</f>
        <v>2</v>
      </c>
      <c r="G51" t="str">
        <f>IF(temperatury[[#This Row],[Czy ostatni dzień]]&gt;=1, SUM($C$2:C51) - SUM($G$2:G50), "")</f>
        <v/>
      </c>
      <c r="H51" t="str">
        <f>IF(temperatury[[#This Row],[Czy ostatni dzień]]&gt;=1, SUM($D$2:D51) - SUM($H$2:H50), "")</f>
        <v/>
      </c>
      <c r="I51" t="str">
        <f>IF(temperatury[[#This Row],[Czy ostatni dzień]]&gt;=1, SUM($E$2:E51) - SUM($I$2:I50), "")</f>
        <v/>
      </c>
      <c r="J51">
        <f>IF(MONTH(A52)&lt;&gt;MONTH(temperatury[[#This Row],[Data]]), SUM($J$2:J50)+1, 0)</f>
        <v>0</v>
      </c>
      <c r="K51">
        <f>temperatury[[#This Row],[Hot-Dog]]*$Q$10+temperatury[[#This Row],[Lody]]*$Q$8+temperatury[[#This Row],[Kukurydza]]*$Q$9</f>
        <v>2163.66</v>
      </c>
      <c r="L51">
        <f>SUM($K$2:K51)</f>
        <v>101334.04000000002</v>
      </c>
    </row>
    <row r="52" spans="1:12" x14ac:dyDescent="0.25">
      <c r="A52" s="1">
        <v>44763</v>
      </c>
      <c r="B52">
        <v>28</v>
      </c>
      <c r="C52">
        <f t="shared" si="0"/>
        <v>103</v>
      </c>
      <c r="D52">
        <f t="shared" si="1"/>
        <v>136</v>
      </c>
      <c r="E52">
        <f t="shared" si="2"/>
        <v>89</v>
      </c>
      <c r="F52">
        <f>IF(temperatury[[#This Row],[Temperatura]]&gt;20, F51+1, 0)</f>
        <v>3</v>
      </c>
      <c r="G52" t="str">
        <f>IF(temperatury[[#This Row],[Czy ostatni dzień]]&gt;=1, SUM($C$2:C52) - SUM($G$2:G51), "")</f>
        <v/>
      </c>
      <c r="H52" t="str">
        <f>IF(temperatury[[#This Row],[Czy ostatni dzień]]&gt;=1, SUM($D$2:D52) - SUM($H$2:H51), "")</f>
        <v/>
      </c>
      <c r="I52" t="str">
        <f>IF(temperatury[[#This Row],[Czy ostatni dzień]]&gt;=1, SUM($E$2:E52) - SUM($I$2:I51), "")</f>
        <v/>
      </c>
      <c r="J52">
        <f>IF(MONTH(A53)&lt;&gt;MONTH(temperatury[[#This Row],[Data]]), SUM($J$2:J51)+1, 0)</f>
        <v>0</v>
      </c>
      <c r="K52">
        <f>temperatury[[#This Row],[Hot-Dog]]*$Q$10+temperatury[[#This Row],[Lody]]*$Q$8+temperatury[[#This Row],[Kukurydza]]*$Q$9</f>
        <v>2374.52</v>
      </c>
      <c r="L52">
        <f>SUM($K$2:K52)</f>
        <v>103708.56000000003</v>
      </c>
    </row>
    <row r="53" spans="1:12" x14ac:dyDescent="0.25">
      <c r="A53" s="1">
        <v>44764</v>
      </c>
      <c r="B53">
        <v>27</v>
      </c>
      <c r="C53">
        <f t="shared" si="0"/>
        <v>100</v>
      </c>
      <c r="D53">
        <f t="shared" si="1"/>
        <v>132</v>
      </c>
      <c r="E53">
        <f t="shared" si="2"/>
        <v>87</v>
      </c>
      <c r="F53">
        <f>IF(temperatury[[#This Row],[Temperatura]]&gt;20, F52+1, 0)</f>
        <v>4</v>
      </c>
      <c r="G53" t="str">
        <f>IF(temperatury[[#This Row],[Czy ostatni dzień]]&gt;=1, SUM($C$2:C53) - SUM($G$2:G52), "")</f>
        <v/>
      </c>
      <c r="H53" t="str">
        <f>IF(temperatury[[#This Row],[Czy ostatni dzień]]&gt;=1, SUM($D$2:D53) - SUM($H$2:H52), "")</f>
        <v/>
      </c>
      <c r="I53" t="str">
        <f>IF(temperatury[[#This Row],[Czy ostatni dzień]]&gt;=1, SUM($E$2:E53) - SUM($I$2:I52), "")</f>
        <v/>
      </c>
      <c r="J53">
        <f>IF(MONTH(A54)&lt;&gt;MONTH(temperatury[[#This Row],[Data]]), SUM($J$2:J52)+1, 0)</f>
        <v>0</v>
      </c>
      <c r="K53">
        <f>temperatury[[#This Row],[Hot-Dog]]*$Q$10+temperatury[[#This Row],[Lody]]*$Q$8+temperatury[[#This Row],[Kukurydza]]*$Q$9</f>
        <v>2309.46</v>
      </c>
      <c r="L53">
        <f>SUM($K$2:K53)</f>
        <v>106018.02000000003</v>
      </c>
    </row>
    <row r="54" spans="1:12" x14ac:dyDescent="0.25">
      <c r="A54" s="1">
        <v>44765</v>
      </c>
      <c r="B54">
        <v>23</v>
      </c>
      <c r="C54">
        <f t="shared" si="0"/>
        <v>86</v>
      </c>
      <c r="D54">
        <f t="shared" si="1"/>
        <v>115</v>
      </c>
      <c r="E54">
        <f t="shared" si="2"/>
        <v>77</v>
      </c>
      <c r="F54">
        <f>IF(temperatury[[#This Row],[Temperatura]]&gt;20, F53+1, 0)</f>
        <v>5</v>
      </c>
      <c r="G54" t="str">
        <f>IF(temperatury[[#This Row],[Czy ostatni dzień]]&gt;=1, SUM($C$2:C54) - SUM($G$2:G53), "")</f>
        <v/>
      </c>
      <c r="H54" t="str">
        <f>IF(temperatury[[#This Row],[Czy ostatni dzień]]&gt;=1, SUM($D$2:D54) - SUM($H$2:H53), "")</f>
        <v/>
      </c>
      <c r="I54" t="str">
        <f>IF(temperatury[[#This Row],[Czy ostatni dzień]]&gt;=1, SUM($E$2:E54) - SUM($I$2:I53), "")</f>
        <v/>
      </c>
      <c r="J54">
        <f>IF(MONTH(A55)&lt;&gt;MONTH(temperatury[[#This Row],[Data]]), SUM($J$2:J53)+1, 0)</f>
        <v>0</v>
      </c>
      <c r="K54">
        <f>temperatury[[#This Row],[Hot-Dog]]*$Q$10+temperatury[[#This Row],[Lody]]*$Q$8+temperatury[[#This Row],[Kukurydza]]*$Q$9</f>
        <v>2011.52</v>
      </c>
      <c r="L54">
        <f>SUM($K$2:K54)</f>
        <v>108029.54000000004</v>
      </c>
    </row>
    <row r="55" spans="1:12" x14ac:dyDescent="0.25">
      <c r="A55" s="1">
        <v>44766</v>
      </c>
      <c r="B55">
        <v>26</v>
      </c>
      <c r="C55">
        <f t="shared" si="0"/>
        <v>96</v>
      </c>
      <c r="D55">
        <f t="shared" si="1"/>
        <v>128</v>
      </c>
      <c r="E55">
        <f t="shared" si="2"/>
        <v>84</v>
      </c>
      <c r="F55">
        <f>IF(temperatury[[#This Row],[Temperatura]]&gt;20, F54+1, 0)</f>
        <v>6</v>
      </c>
      <c r="G55" t="str">
        <f>IF(temperatury[[#This Row],[Czy ostatni dzień]]&gt;=1, SUM($C$2:C55) - SUM($G$2:G54), "")</f>
        <v/>
      </c>
      <c r="H55" t="str">
        <f>IF(temperatury[[#This Row],[Czy ostatni dzień]]&gt;=1, SUM($D$2:D55) - SUM($H$2:H54), "")</f>
        <v/>
      </c>
      <c r="I55" t="str">
        <f>IF(temperatury[[#This Row],[Czy ostatni dzień]]&gt;=1, SUM($E$2:E55) - SUM($I$2:I54), "")</f>
        <v/>
      </c>
      <c r="J55">
        <f>IF(MONTH(A56)&lt;&gt;MONTH(temperatury[[#This Row],[Data]]), SUM($J$2:J54)+1, 0)</f>
        <v>0</v>
      </c>
      <c r="K55">
        <f>temperatury[[#This Row],[Hot-Dog]]*$Q$10+temperatury[[#This Row],[Lody]]*$Q$8+temperatury[[#This Row],[Kukurydza]]*$Q$9</f>
        <v>2228.7199999999998</v>
      </c>
      <c r="L55">
        <f>SUM($K$2:K55)</f>
        <v>110258.26000000004</v>
      </c>
    </row>
    <row r="56" spans="1:12" x14ac:dyDescent="0.25">
      <c r="A56" s="1">
        <v>44767</v>
      </c>
      <c r="B56">
        <v>29</v>
      </c>
      <c r="C56">
        <f t="shared" si="0"/>
        <v>107</v>
      </c>
      <c r="D56">
        <f t="shared" si="1"/>
        <v>140</v>
      </c>
      <c r="E56">
        <f t="shared" si="2"/>
        <v>91</v>
      </c>
      <c r="F56">
        <f>IF(temperatury[[#This Row],[Temperatura]]&gt;20, F55+1, 0)</f>
        <v>7</v>
      </c>
      <c r="G56" t="str">
        <f>IF(temperatury[[#This Row],[Czy ostatni dzień]]&gt;=1, SUM($C$2:C56) - SUM($G$2:G55), "")</f>
        <v/>
      </c>
      <c r="H56" t="str">
        <f>IF(temperatury[[#This Row],[Czy ostatni dzień]]&gt;=1, SUM($D$2:D56) - SUM($H$2:H55), "")</f>
        <v/>
      </c>
      <c r="I56" t="str">
        <f>IF(temperatury[[#This Row],[Czy ostatni dzień]]&gt;=1, SUM($E$2:E56) - SUM($I$2:I55), "")</f>
        <v/>
      </c>
      <c r="J56">
        <f>IF(MONTH(A57)&lt;&gt;MONTH(temperatury[[#This Row],[Data]]), SUM($J$2:J55)+1, 0)</f>
        <v>0</v>
      </c>
      <c r="K56">
        <f>temperatury[[#This Row],[Hot-Dog]]*$Q$10+temperatury[[#This Row],[Lody]]*$Q$8+temperatury[[#This Row],[Kukurydza]]*$Q$9</f>
        <v>2447.92</v>
      </c>
      <c r="L56">
        <f>SUM($K$2:K56)</f>
        <v>112706.18000000004</v>
      </c>
    </row>
    <row r="57" spans="1:12" x14ac:dyDescent="0.25">
      <c r="A57" s="1">
        <v>44768</v>
      </c>
      <c r="B57">
        <v>26</v>
      </c>
      <c r="C57">
        <f t="shared" si="0"/>
        <v>96</v>
      </c>
      <c r="D57">
        <f t="shared" si="1"/>
        <v>128</v>
      </c>
      <c r="E57">
        <f t="shared" si="2"/>
        <v>84</v>
      </c>
      <c r="F57">
        <f>IF(temperatury[[#This Row],[Temperatura]]&gt;20, F56+1, 0)</f>
        <v>8</v>
      </c>
      <c r="G57" t="str">
        <f>IF(temperatury[[#This Row],[Czy ostatni dzień]]&gt;=1, SUM($C$2:C57) - SUM($G$2:G56), "")</f>
        <v/>
      </c>
      <c r="H57" t="str">
        <f>IF(temperatury[[#This Row],[Czy ostatni dzień]]&gt;=1, SUM($D$2:D57) - SUM($H$2:H56), "")</f>
        <v/>
      </c>
      <c r="I57" t="str">
        <f>IF(temperatury[[#This Row],[Czy ostatni dzień]]&gt;=1, SUM($E$2:E57) - SUM($I$2:I56), "")</f>
        <v/>
      </c>
      <c r="J57">
        <f>IF(MONTH(A58)&lt;&gt;MONTH(temperatury[[#This Row],[Data]]), SUM($J$2:J56)+1, 0)</f>
        <v>0</v>
      </c>
      <c r="K57">
        <f>temperatury[[#This Row],[Hot-Dog]]*$Q$10+temperatury[[#This Row],[Lody]]*$Q$8+temperatury[[#This Row],[Kukurydza]]*$Q$9</f>
        <v>2228.7199999999998</v>
      </c>
      <c r="L57">
        <f>SUM($K$2:K57)</f>
        <v>114934.90000000004</v>
      </c>
    </row>
    <row r="58" spans="1:12" x14ac:dyDescent="0.25">
      <c r="A58" s="1">
        <v>44769</v>
      </c>
      <c r="B58">
        <v>27</v>
      </c>
      <c r="C58">
        <f t="shared" si="0"/>
        <v>100</v>
      </c>
      <c r="D58">
        <f t="shared" si="1"/>
        <v>132</v>
      </c>
      <c r="E58">
        <f t="shared" si="2"/>
        <v>87</v>
      </c>
      <c r="F58">
        <f>IF(temperatury[[#This Row],[Temperatura]]&gt;20, F57+1, 0)</f>
        <v>9</v>
      </c>
      <c r="G58" t="str">
        <f>IF(temperatury[[#This Row],[Czy ostatni dzień]]&gt;=1, SUM($C$2:C58) - SUM($G$2:G57), "")</f>
        <v/>
      </c>
      <c r="H58" t="str">
        <f>IF(temperatury[[#This Row],[Czy ostatni dzień]]&gt;=1, SUM($D$2:D58) - SUM($H$2:H57), "")</f>
        <v/>
      </c>
      <c r="I58" t="str">
        <f>IF(temperatury[[#This Row],[Czy ostatni dzień]]&gt;=1, SUM($E$2:E58) - SUM($I$2:I57), "")</f>
        <v/>
      </c>
      <c r="J58">
        <f>IF(MONTH(A59)&lt;&gt;MONTH(temperatury[[#This Row],[Data]]), SUM($J$2:J57)+1, 0)</f>
        <v>0</v>
      </c>
      <c r="K58">
        <f>temperatury[[#This Row],[Hot-Dog]]*$Q$10+temperatury[[#This Row],[Lody]]*$Q$8+temperatury[[#This Row],[Kukurydza]]*$Q$9</f>
        <v>2309.46</v>
      </c>
      <c r="L58">
        <f>SUM($K$2:K58)</f>
        <v>117244.36000000004</v>
      </c>
    </row>
    <row r="59" spans="1:12" x14ac:dyDescent="0.25">
      <c r="A59" s="1">
        <v>44770</v>
      </c>
      <c r="B59">
        <v>24</v>
      </c>
      <c r="C59">
        <f t="shared" si="0"/>
        <v>90</v>
      </c>
      <c r="D59">
        <f t="shared" si="1"/>
        <v>120</v>
      </c>
      <c r="E59">
        <f t="shared" si="2"/>
        <v>80</v>
      </c>
      <c r="F59">
        <f>IF(temperatury[[#This Row],[Temperatura]]&gt;20, F58+1, 0)</f>
        <v>10</v>
      </c>
      <c r="G59" t="str">
        <f>IF(temperatury[[#This Row],[Czy ostatni dzień]]&gt;=1, SUM($C$2:C59) - SUM($G$2:G58), "")</f>
        <v/>
      </c>
      <c r="H59" t="str">
        <f>IF(temperatury[[#This Row],[Czy ostatni dzień]]&gt;=1, SUM($D$2:D59) - SUM($H$2:H58), "")</f>
        <v/>
      </c>
      <c r="I59" t="str">
        <f>IF(temperatury[[#This Row],[Czy ostatni dzień]]&gt;=1, SUM($E$2:E59) - SUM($I$2:I58), "")</f>
        <v/>
      </c>
      <c r="J59">
        <f>IF(MONTH(A60)&lt;&gt;MONTH(temperatury[[#This Row],[Data]]), SUM($J$2:J58)+1, 0)</f>
        <v>0</v>
      </c>
      <c r="K59">
        <f>temperatury[[#This Row],[Hot-Dog]]*$Q$10+temperatury[[#This Row],[Lody]]*$Q$8+temperatury[[#This Row],[Kukurydza]]*$Q$9</f>
        <v>2098.6000000000004</v>
      </c>
      <c r="L59">
        <f>SUM($K$2:K59)</f>
        <v>119342.96000000005</v>
      </c>
    </row>
    <row r="60" spans="1:12" x14ac:dyDescent="0.25">
      <c r="A60" s="1">
        <v>44771</v>
      </c>
      <c r="B60">
        <v>26</v>
      </c>
      <c r="C60">
        <f t="shared" si="0"/>
        <v>96</v>
      </c>
      <c r="D60">
        <f t="shared" si="1"/>
        <v>128</v>
      </c>
      <c r="E60">
        <f t="shared" si="2"/>
        <v>84</v>
      </c>
      <c r="F60">
        <f>IF(temperatury[[#This Row],[Temperatura]]&gt;20, F59+1, 0)</f>
        <v>11</v>
      </c>
      <c r="G60" t="str">
        <f>IF(temperatury[[#This Row],[Czy ostatni dzień]]&gt;=1, SUM($C$2:C60) - SUM($G$2:G59), "")</f>
        <v/>
      </c>
      <c r="H60" t="str">
        <f>IF(temperatury[[#This Row],[Czy ostatni dzień]]&gt;=1, SUM($D$2:D60) - SUM($H$2:H59), "")</f>
        <v/>
      </c>
      <c r="I60" t="str">
        <f>IF(temperatury[[#This Row],[Czy ostatni dzień]]&gt;=1, SUM($E$2:E60) - SUM($I$2:I59), "")</f>
        <v/>
      </c>
      <c r="J60">
        <f>IF(MONTH(A61)&lt;&gt;MONTH(temperatury[[#This Row],[Data]]), SUM($J$2:J59)+1, 0)</f>
        <v>0</v>
      </c>
      <c r="K60">
        <f>temperatury[[#This Row],[Hot-Dog]]*$Q$10+temperatury[[#This Row],[Lody]]*$Q$8+temperatury[[#This Row],[Kukurydza]]*$Q$9</f>
        <v>2228.7199999999998</v>
      </c>
      <c r="L60">
        <f>SUM($K$2:K60)</f>
        <v>121571.68000000005</v>
      </c>
    </row>
    <row r="61" spans="1:12" x14ac:dyDescent="0.25">
      <c r="A61" s="1">
        <v>44772</v>
      </c>
      <c r="B61">
        <v>25</v>
      </c>
      <c r="C61">
        <f t="shared" si="0"/>
        <v>93</v>
      </c>
      <c r="D61">
        <f t="shared" si="1"/>
        <v>124</v>
      </c>
      <c r="E61">
        <f t="shared" si="2"/>
        <v>82</v>
      </c>
      <c r="F61">
        <f>IF(temperatury[[#This Row],[Temperatura]]&gt;20, F60+1, 0)</f>
        <v>12</v>
      </c>
      <c r="G61" t="str">
        <f>IF(temperatury[[#This Row],[Czy ostatni dzień]]&gt;=1, SUM($C$2:C61) - SUM($G$2:G60), "")</f>
        <v/>
      </c>
      <c r="H61" t="str">
        <f>IF(temperatury[[#This Row],[Czy ostatni dzień]]&gt;=1, SUM($D$2:D61) - SUM($H$2:H60), "")</f>
        <v/>
      </c>
      <c r="I61" t="str">
        <f>IF(temperatury[[#This Row],[Czy ostatni dzień]]&gt;=1, SUM($E$2:E61) - SUM($I$2:I60), "")</f>
        <v/>
      </c>
      <c r="J61">
        <f>IF(MONTH(A62)&lt;&gt;MONTH(temperatury[[#This Row],[Data]]), SUM($J$2:J60)+1, 0)</f>
        <v>0</v>
      </c>
      <c r="K61">
        <f>temperatury[[#This Row],[Hot-Dog]]*$Q$10+temperatury[[#This Row],[Lody]]*$Q$8+temperatury[[#This Row],[Kukurydza]]*$Q$9</f>
        <v>2163.66</v>
      </c>
      <c r="L61">
        <f>SUM($K$2:K61)</f>
        <v>123735.34000000005</v>
      </c>
    </row>
    <row r="62" spans="1:12" x14ac:dyDescent="0.25">
      <c r="A62" s="1">
        <v>44773</v>
      </c>
      <c r="B62">
        <v>24</v>
      </c>
      <c r="C62">
        <f t="shared" si="0"/>
        <v>90</v>
      </c>
      <c r="D62">
        <f t="shared" si="1"/>
        <v>120</v>
      </c>
      <c r="E62">
        <f t="shared" si="2"/>
        <v>80</v>
      </c>
      <c r="F62">
        <f>IF(temperatury[[#This Row],[Temperatura]]&gt;20, F61+1, 0)</f>
        <v>13</v>
      </c>
      <c r="G62">
        <f>IF(temperatury[[#This Row],[Czy ostatni dzień]]&gt;=1, SUM($C$2:C62) - SUM($G$2:G61), "")</f>
        <v>2747</v>
      </c>
      <c r="H62">
        <f>IF(temperatury[[#This Row],[Czy ostatni dzień]]&gt;=1, SUM($D$2:D62) - SUM($H$2:H61), "")</f>
        <v>3675</v>
      </c>
      <c r="I62">
        <f>IF(temperatury[[#This Row],[Czy ostatni dzień]]&gt;=1, SUM($E$2:E62) - SUM($I$2:I61), "")</f>
        <v>2448</v>
      </c>
      <c r="J62">
        <f>IF(MONTH(A63)&lt;&gt;MONTH(temperatury[[#This Row],[Data]]), SUM($J$2:J61)+1, 0)</f>
        <v>2</v>
      </c>
      <c r="K62">
        <f>temperatury[[#This Row],[Hot-Dog]]*$Q$10+temperatury[[#This Row],[Lody]]*$Q$8+temperatury[[#This Row],[Kukurydza]]*$Q$9</f>
        <v>2098.6000000000004</v>
      </c>
      <c r="L62">
        <f>SUM($K$2:K62)</f>
        <v>125833.94000000006</v>
      </c>
    </row>
    <row r="63" spans="1:12" x14ac:dyDescent="0.25">
      <c r="A63" s="1">
        <v>44774</v>
      </c>
      <c r="B63">
        <v>22</v>
      </c>
      <c r="C63">
        <f t="shared" si="0"/>
        <v>83</v>
      </c>
      <c r="D63">
        <f t="shared" si="1"/>
        <v>111</v>
      </c>
      <c r="E63">
        <f t="shared" si="2"/>
        <v>75</v>
      </c>
      <c r="F63">
        <f>IF(temperatury[[#This Row],[Temperatura]]&gt;20, F62+1, 0)</f>
        <v>14</v>
      </c>
      <c r="G63" t="str">
        <f>IF(temperatury[[#This Row],[Czy ostatni dzień]]&gt;=1, SUM($C$2:C63) - SUM($G$2:G62), "")</f>
        <v/>
      </c>
      <c r="H63" t="str">
        <f>IF(temperatury[[#This Row],[Czy ostatni dzień]]&gt;=1, SUM($D$2:D63) - SUM($H$2:H62), "")</f>
        <v/>
      </c>
      <c r="I63" t="str">
        <f>IF(temperatury[[#This Row],[Czy ostatni dzień]]&gt;=1, SUM($E$2:E63) - SUM($I$2:I62), "")</f>
        <v/>
      </c>
      <c r="J63">
        <f>IF(MONTH(A64)&lt;&gt;MONTH(temperatury[[#This Row],[Data]]), SUM($J$2:J62)+1, 0)</f>
        <v>0</v>
      </c>
      <c r="K63">
        <f>temperatury[[#This Row],[Hot-Dog]]*$Q$10+temperatury[[#This Row],[Lody]]*$Q$8+temperatury[[#This Row],[Kukurydza]]*$Q$9</f>
        <v>1946.46</v>
      </c>
      <c r="L63">
        <f>SUM($K$2:K63)</f>
        <v>127780.40000000007</v>
      </c>
    </row>
    <row r="64" spans="1:12" x14ac:dyDescent="0.25">
      <c r="A64" s="1">
        <v>44775</v>
      </c>
      <c r="B64">
        <v>19</v>
      </c>
      <c r="C64">
        <f t="shared" si="0"/>
        <v>72</v>
      </c>
      <c r="D64">
        <f t="shared" si="1"/>
        <v>99</v>
      </c>
      <c r="E64">
        <f t="shared" si="2"/>
        <v>68</v>
      </c>
      <c r="F64">
        <f>IF(temperatury[[#This Row],[Temperatura]]&gt;20, F63+1, 0)</f>
        <v>0</v>
      </c>
      <c r="G64" t="str">
        <f>IF(temperatury[[#This Row],[Czy ostatni dzień]]&gt;=1, SUM($C$2:C64) - SUM($G$2:G63), "")</f>
        <v/>
      </c>
      <c r="H64" t="str">
        <f>IF(temperatury[[#This Row],[Czy ostatni dzień]]&gt;=1, SUM($D$2:D64) - SUM($H$2:H63), "")</f>
        <v/>
      </c>
      <c r="I64" t="str">
        <f>IF(temperatury[[#This Row],[Czy ostatni dzień]]&gt;=1, SUM($E$2:E64) - SUM($I$2:I63), "")</f>
        <v/>
      </c>
      <c r="J64">
        <f>IF(MONTH(A65)&lt;&gt;MONTH(temperatury[[#This Row],[Data]]), SUM($J$2:J63)+1, 0)</f>
        <v>0</v>
      </c>
      <c r="K64">
        <f>temperatury[[#This Row],[Hot-Dog]]*$Q$10+temperatury[[#This Row],[Lody]]*$Q$8+temperatury[[#This Row],[Kukurydza]]*$Q$9</f>
        <v>1727.2599999999998</v>
      </c>
      <c r="L64">
        <f>SUM($K$2:K64)</f>
        <v>129507.66000000006</v>
      </c>
    </row>
    <row r="65" spans="1:12" x14ac:dyDescent="0.25">
      <c r="A65" s="1">
        <v>44776</v>
      </c>
      <c r="B65">
        <v>21</v>
      </c>
      <c r="C65">
        <f t="shared" si="0"/>
        <v>79</v>
      </c>
      <c r="D65">
        <f t="shared" si="1"/>
        <v>107</v>
      </c>
      <c r="E65">
        <f t="shared" si="2"/>
        <v>72</v>
      </c>
      <c r="F65">
        <f>IF(temperatury[[#This Row],[Temperatura]]&gt;20, F64+1, 0)</f>
        <v>1</v>
      </c>
      <c r="G65" t="str">
        <f>IF(temperatury[[#This Row],[Czy ostatni dzień]]&gt;=1, SUM($C$2:C65) - SUM($G$2:G64), "")</f>
        <v/>
      </c>
      <c r="H65" t="str">
        <f>IF(temperatury[[#This Row],[Czy ostatni dzień]]&gt;=1, SUM($D$2:D65) - SUM($H$2:H64), "")</f>
        <v/>
      </c>
      <c r="I65" t="str">
        <f>IF(temperatury[[#This Row],[Czy ostatni dzień]]&gt;=1, SUM($E$2:E65) - SUM($I$2:I64), "")</f>
        <v/>
      </c>
      <c r="J65">
        <f>IF(MONTH(A66)&lt;&gt;MONTH(temperatury[[#This Row],[Data]]), SUM($J$2:J64)+1, 0)</f>
        <v>0</v>
      </c>
      <c r="K65">
        <f>temperatury[[#This Row],[Hot-Dog]]*$Q$10+temperatury[[#This Row],[Lody]]*$Q$8+temperatury[[#This Row],[Kukurydza]]*$Q$9</f>
        <v>1865.72</v>
      </c>
      <c r="L65">
        <f>SUM($K$2:K65)</f>
        <v>131373.38000000006</v>
      </c>
    </row>
    <row r="66" spans="1:12" x14ac:dyDescent="0.25">
      <c r="A66" s="1">
        <v>44777</v>
      </c>
      <c r="B66">
        <v>26</v>
      </c>
      <c r="C66">
        <f t="shared" si="0"/>
        <v>96</v>
      </c>
      <c r="D66">
        <f t="shared" si="1"/>
        <v>128</v>
      </c>
      <c r="E66">
        <f t="shared" si="2"/>
        <v>84</v>
      </c>
      <c r="F66">
        <f>IF(temperatury[[#This Row],[Temperatura]]&gt;20, F65+1, 0)</f>
        <v>2</v>
      </c>
      <c r="G66" t="str">
        <f>IF(temperatury[[#This Row],[Czy ostatni dzień]]&gt;=1, SUM($C$2:C66) - SUM($G$2:G65), "")</f>
        <v/>
      </c>
      <c r="H66" t="str">
        <f>IF(temperatury[[#This Row],[Czy ostatni dzień]]&gt;=1, SUM($D$2:D66) - SUM($H$2:H65), "")</f>
        <v/>
      </c>
      <c r="I66" t="str">
        <f>IF(temperatury[[#This Row],[Czy ostatni dzień]]&gt;=1, SUM($E$2:E66) - SUM($I$2:I65), "")</f>
        <v/>
      </c>
      <c r="J66">
        <f>IF(MONTH(A67)&lt;&gt;MONTH(temperatury[[#This Row],[Data]]), SUM($J$2:J65)+1, 0)</f>
        <v>0</v>
      </c>
      <c r="K66">
        <f>temperatury[[#This Row],[Hot-Dog]]*$Q$10+temperatury[[#This Row],[Lody]]*$Q$8+temperatury[[#This Row],[Kukurydza]]*$Q$9</f>
        <v>2228.7199999999998</v>
      </c>
      <c r="L66">
        <f>SUM($K$2:K66)</f>
        <v>133602.10000000006</v>
      </c>
    </row>
    <row r="67" spans="1:12" x14ac:dyDescent="0.25">
      <c r="A67" s="1">
        <v>44778</v>
      </c>
      <c r="B67">
        <v>19</v>
      </c>
      <c r="C67">
        <f t="shared" si="0"/>
        <v>72</v>
      </c>
      <c r="D67">
        <f t="shared" si="1"/>
        <v>99</v>
      </c>
      <c r="E67">
        <f t="shared" si="2"/>
        <v>68</v>
      </c>
      <c r="F67">
        <f>IF(temperatury[[#This Row],[Temperatura]]&gt;20, F66+1, 0)</f>
        <v>0</v>
      </c>
      <c r="G67" t="str">
        <f>IF(temperatury[[#This Row],[Czy ostatni dzień]]&gt;=1, SUM($C$2:C67) - SUM($G$2:G66), "")</f>
        <v/>
      </c>
      <c r="H67" t="str">
        <f>IF(temperatury[[#This Row],[Czy ostatni dzień]]&gt;=1, SUM($D$2:D67) - SUM($H$2:H66), "")</f>
        <v/>
      </c>
      <c r="I67" t="str">
        <f>IF(temperatury[[#This Row],[Czy ostatni dzień]]&gt;=1, SUM($E$2:E67) - SUM($I$2:I66), "")</f>
        <v/>
      </c>
      <c r="J67">
        <f>IF(MONTH(A68)&lt;&gt;MONTH(temperatury[[#This Row],[Data]]), SUM($J$2:J66)+1, 0)</f>
        <v>0</v>
      </c>
      <c r="K67">
        <f>temperatury[[#This Row],[Hot-Dog]]*$Q$10+temperatury[[#This Row],[Lody]]*$Q$8+temperatury[[#This Row],[Kukurydza]]*$Q$9</f>
        <v>1727.2599999999998</v>
      </c>
      <c r="L67">
        <f>SUM($K$2:K67)</f>
        <v>135329.36000000007</v>
      </c>
    </row>
    <row r="68" spans="1:12" x14ac:dyDescent="0.25">
      <c r="A68" s="1">
        <v>44779</v>
      </c>
      <c r="B68">
        <v>21</v>
      </c>
      <c r="C68">
        <f t="shared" ref="C68:C123" si="3">ROUNDDOWN($C$2*(1+1/13*((B68-24)/2)),0)</f>
        <v>79</v>
      </c>
      <c r="D68">
        <f t="shared" ref="D68:D123" si="4">ROUNDDOWN($D$2*(1+2/29*((B68-24)/2)),0)</f>
        <v>107</v>
      </c>
      <c r="E68">
        <f t="shared" ref="E68:E123" si="5">ROUNDDOWN($E$2*(1+1/17*((B68-24)/2)),0)</f>
        <v>72</v>
      </c>
      <c r="F68">
        <f>IF(temperatury[[#This Row],[Temperatura]]&gt;20, F67+1, 0)</f>
        <v>1</v>
      </c>
      <c r="G68" t="str">
        <f>IF(temperatury[[#This Row],[Czy ostatni dzień]]&gt;=1, SUM($C$2:C68) - SUM($G$2:G67), "")</f>
        <v/>
      </c>
      <c r="H68" t="str">
        <f>IF(temperatury[[#This Row],[Czy ostatni dzień]]&gt;=1, SUM($D$2:D68) - SUM($H$2:H67), "")</f>
        <v/>
      </c>
      <c r="I68" t="str">
        <f>IF(temperatury[[#This Row],[Czy ostatni dzień]]&gt;=1, SUM($E$2:E68) - SUM($I$2:I67), "")</f>
        <v/>
      </c>
      <c r="J68">
        <f>IF(MONTH(A69)&lt;&gt;MONTH(temperatury[[#This Row],[Data]]), SUM($J$2:J67)+1, 0)</f>
        <v>0</v>
      </c>
      <c r="K68">
        <f>temperatury[[#This Row],[Hot-Dog]]*$Q$10+temperatury[[#This Row],[Lody]]*$Q$8+temperatury[[#This Row],[Kukurydza]]*$Q$9</f>
        <v>1865.72</v>
      </c>
      <c r="L68">
        <f>SUM($K$2:K68)</f>
        <v>137195.08000000007</v>
      </c>
    </row>
    <row r="69" spans="1:12" x14ac:dyDescent="0.25">
      <c r="A69" s="1">
        <v>44780</v>
      </c>
      <c r="B69">
        <v>23</v>
      </c>
      <c r="C69">
        <f t="shared" si="3"/>
        <v>86</v>
      </c>
      <c r="D69">
        <f t="shared" si="4"/>
        <v>115</v>
      </c>
      <c r="E69">
        <f t="shared" si="5"/>
        <v>77</v>
      </c>
      <c r="F69">
        <f>IF(temperatury[[#This Row],[Temperatura]]&gt;20, F68+1, 0)</f>
        <v>2</v>
      </c>
      <c r="G69" t="str">
        <f>IF(temperatury[[#This Row],[Czy ostatni dzień]]&gt;=1, SUM($C$2:C69) - SUM($G$2:G68), "")</f>
        <v/>
      </c>
      <c r="H69" t="str">
        <f>IF(temperatury[[#This Row],[Czy ostatni dzień]]&gt;=1, SUM($D$2:D69) - SUM($H$2:H68), "")</f>
        <v/>
      </c>
      <c r="I69" t="str">
        <f>IF(temperatury[[#This Row],[Czy ostatni dzień]]&gt;=1, SUM($E$2:E69) - SUM($I$2:I68), "")</f>
        <v/>
      </c>
      <c r="J69">
        <f>IF(MONTH(A70)&lt;&gt;MONTH(temperatury[[#This Row],[Data]]), SUM($J$2:J68)+1, 0)</f>
        <v>0</v>
      </c>
      <c r="K69">
        <f>temperatury[[#This Row],[Hot-Dog]]*$Q$10+temperatury[[#This Row],[Lody]]*$Q$8+temperatury[[#This Row],[Kukurydza]]*$Q$9</f>
        <v>2011.52</v>
      </c>
      <c r="L69">
        <f>SUM($K$2:K69)</f>
        <v>139206.60000000006</v>
      </c>
    </row>
    <row r="70" spans="1:12" x14ac:dyDescent="0.25">
      <c r="A70" s="1">
        <v>44781</v>
      </c>
      <c r="B70">
        <v>27</v>
      </c>
      <c r="C70">
        <f t="shared" si="3"/>
        <v>100</v>
      </c>
      <c r="D70">
        <f t="shared" si="4"/>
        <v>132</v>
      </c>
      <c r="E70">
        <f t="shared" si="5"/>
        <v>87</v>
      </c>
      <c r="F70">
        <f>IF(temperatury[[#This Row],[Temperatura]]&gt;20, F69+1, 0)</f>
        <v>3</v>
      </c>
      <c r="G70" t="str">
        <f>IF(temperatury[[#This Row],[Czy ostatni dzień]]&gt;=1, SUM($C$2:C70) - SUM($G$2:G69), "")</f>
        <v/>
      </c>
      <c r="H70" t="str">
        <f>IF(temperatury[[#This Row],[Czy ostatni dzień]]&gt;=1, SUM($D$2:D70) - SUM($H$2:H69), "")</f>
        <v/>
      </c>
      <c r="I70" t="str">
        <f>IF(temperatury[[#This Row],[Czy ostatni dzień]]&gt;=1, SUM($E$2:E70) - SUM($I$2:I69), "")</f>
        <v/>
      </c>
      <c r="J70">
        <f>IF(MONTH(A71)&lt;&gt;MONTH(temperatury[[#This Row],[Data]]), SUM($J$2:J69)+1, 0)</f>
        <v>0</v>
      </c>
      <c r="K70">
        <f>temperatury[[#This Row],[Hot-Dog]]*$Q$10+temperatury[[#This Row],[Lody]]*$Q$8+temperatury[[#This Row],[Kukurydza]]*$Q$9</f>
        <v>2309.46</v>
      </c>
      <c r="L70">
        <f>SUM($K$2:K70)</f>
        <v>141516.06000000006</v>
      </c>
    </row>
    <row r="71" spans="1:12" x14ac:dyDescent="0.25">
      <c r="A71" s="1">
        <v>44782</v>
      </c>
      <c r="B71">
        <v>20</v>
      </c>
      <c r="C71">
        <f t="shared" si="3"/>
        <v>76</v>
      </c>
      <c r="D71">
        <f t="shared" si="4"/>
        <v>103</v>
      </c>
      <c r="E71">
        <f t="shared" si="5"/>
        <v>70</v>
      </c>
      <c r="F71">
        <f>IF(temperatury[[#This Row],[Temperatura]]&gt;20, F70+1, 0)</f>
        <v>0</v>
      </c>
      <c r="G71" t="str">
        <f>IF(temperatury[[#This Row],[Czy ostatni dzień]]&gt;=1, SUM($C$2:C71) - SUM($G$2:G70), "")</f>
        <v/>
      </c>
      <c r="H71" t="str">
        <f>IF(temperatury[[#This Row],[Czy ostatni dzień]]&gt;=1, SUM($D$2:D71) - SUM($H$2:H70), "")</f>
        <v/>
      </c>
      <c r="I71" t="str">
        <f>IF(temperatury[[#This Row],[Czy ostatni dzień]]&gt;=1, SUM($E$2:E71) - SUM($I$2:I70), "")</f>
        <v/>
      </c>
      <c r="J71">
        <f>IF(MONTH(A72)&lt;&gt;MONTH(temperatury[[#This Row],[Data]]), SUM($J$2:J70)+1, 0)</f>
        <v>0</v>
      </c>
      <c r="K71">
        <f>temperatury[[#This Row],[Hot-Dog]]*$Q$10+temperatury[[#This Row],[Lody]]*$Q$8+temperatury[[#This Row],[Kukurydza]]*$Q$9</f>
        <v>1800.66</v>
      </c>
      <c r="L71">
        <f>SUM($K$2:K71)</f>
        <v>143316.72000000006</v>
      </c>
    </row>
    <row r="72" spans="1:12" x14ac:dyDescent="0.25">
      <c r="A72" s="1">
        <v>44783</v>
      </c>
      <c r="B72">
        <v>18</v>
      </c>
      <c r="C72">
        <f t="shared" si="3"/>
        <v>69</v>
      </c>
      <c r="D72">
        <f t="shared" si="4"/>
        <v>95</v>
      </c>
      <c r="E72">
        <f t="shared" si="5"/>
        <v>65</v>
      </c>
      <c r="F72">
        <f>IF(temperatury[[#This Row],[Temperatura]]&gt;20, F71+1, 0)</f>
        <v>0</v>
      </c>
      <c r="G72" t="str">
        <f>IF(temperatury[[#This Row],[Czy ostatni dzień]]&gt;=1, SUM($C$2:C72) - SUM($G$2:G71), "")</f>
        <v/>
      </c>
      <c r="H72" t="str">
        <f>IF(temperatury[[#This Row],[Czy ostatni dzień]]&gt;=1, SUM($D$2:D72) - SUM($H$2:H71), "")</f>
        <v/>
      </c>
      <c r="I72" t="str">
        <f>IF(temperatury[[#This Row],[Czy ostatni dzień]]&gt;=1, SUM($E$2:E72) - SUM($I$2:I71), "")</f>
        <v/>
      </c>
      <c r="J72">
        <f>IF(MONTH(A73)&lt;&gt;MONTH(temperatury[[#This Row],[Data]]), SUM($J$2:J71)+1, 0)</f>
        <v>0</v>
      </c>
      <c r="K72">
        <f>temperatury[[#This Row],[Hot-Dog]]*$Q$10+temperatury[[#This Row],[Lody]]*$Q$8+temperatury[[#This Row],[Kukurydza]]*$Q$9</f>
        <v>1654.86</v>
      </c>
      <c r="L72">
        <f>SUM($K$2:K72)</f>
        <v>144971.58000000005</v>
      </c>
    </row>
    <row r="73" spans="1:12" x14ac:dyDescent="0.25">
      <c r="A73" s="1">
        <v>44784</v>
      </c>
      <c r="B73">
        <v>17</v>
      </c>
      <c r="C73">
        <f t="shared" si="3"/>
        <v>65</v>
      </c>
      <c r="D73">
        <f t="shared" si="4"/>
        <v>91</v>
      </c>
      <c r="E73">
        <f t="shared" si="5"/>
        <v>63</v>
      </c>
      <c r="F73">
        <f>IF(temperatury[[#This Row],[Temperatura]]&gt;20, F72+1, 0)</f>
        <v>0</v>
      </c>
      <c r="G73" t="str">
        <f>IF(temperatury[[#This Row],[Czy ostatni dzień]]&gt;=1, SUM($C$2:C73) - SUM($G$2:G72), "")</f>
        <v/>
      </c>
      <c r="H73" t="str">
        <f>IF(temperatury[[#This Row],[Czy ostatni dzień]]&gt;=1, SUM($D$2:D73) - SUM($H$2:H72), "")</f>
        <v/>
      </c>
      <c r="I73" t="str">
        <f>IF(temperatury[[#This Row],[Czy ostatni dzień]]&gt;=1, SUM($E$2:E73) - SUM($I$2:I72), "")</f>
        <v/>
      </c>
      <c r="J73">
        <f>IF(MONTH(A74)&lt;&gt;MONTH(temperatury[[#This Row],[Data]]), SUM($J$2:J72)+1, 0)</f>
        <v>0</v>
      </c>
      <c r="K73">
        <f>temperatury[[#This Row],[Hot-Dog]]*$Q$10+temperatury[[#This Row],[Lody]]*$Q$8+temperatury[[#This Row],[Kukurydza]]*$Q$9</f>
        <v>1581.46</v>
      </c>
      <c r="L73">
        <f>SUM($K$2:K73)</f>
        <v>146553.04000000004</v>
      </c>
    </row>
    <row r="74" spans="1:12" x14ac:dyDescent="0.25">
      <c r="A74" s="1">
        <v>44785</v>
      </c>
      <c r="B74">
        <v>19</v>
      </c>
      <c r="C74">
        <f t="shared" si="3"/>
        <v>72</v>
      </c>
      <c r="D74">
        <f t="shared" si="4"/>
        <v>99</v>
      </c>
      <c r="E74">
        <f t="shared" si="5"/>
        <v>68</v>
      </c>
      <c r="F74">
        <f>IF(temperatury[[#This Row],[Temperatura]]&gt;20, F73+1, 0)</f>
        <v>0</v>
      </c>
      <c r="G74" t="str">
        <f>IF(temperatury[[#This Row],[Czy ostatni dzień]]&gt;=1, SUM($C$2:C74) - SUM($G$2:G73), "")</f>
        <v/>
      </c>
      <c r="H74" t="str">
        <f>IF(temperatury[[#This Row],[Czy ostatni dzień]]&gt;=1, SUM($D$2:D74) - SUM($H$2:H73), "")</f>
        <v/>
      </c>
      <c r="I74" t="str">
        <f>IF(temperatury[[#This Row],[Czy ostatni dzień]]&gt;=1, SUM($E$2:E74) - SUM($I$2:I73), "")</f>
        <v/>
      </c>
      <c r="J74">
        <f>IF(MONTH(A75)&lt;&gt;MONTH(temperatury[[#This Row],[Data]]), SUM($J$2:J73)+1, 0)</f>
        <v>0</v>
      </c>
      <c r="K74">
        <f>temperatury[[#This Row],[Hot-Dog]]*$Q$10+temperatury[[#This Row],[Lody]]*$Q$8+temperatury[[#This Row],[Kukurydza]]*$Q$9</f>
        <v>1727.2599999999998</v>
      </c>
      <c r="L74">
        <f>SUM($K$2:K74)</f>
        <v>148280.30000000005</v>
      </c>
    </row>
    <row r="75" spans="1:12" x14ac:dyDescent="0.25">
      <c r="A75" s="1">
        <v>44786</v>
      </c>
      <c r="B75">
        <v>26</v>
      </c>
      <c r="C75">
        <f t="shared" si="3"/>
        <v>96</v>
      </c>
      <c r="D75">
        <f t="shared" si="4"/>
        <v>128</v>
      </c>
      <c r="E75">
        <f t="shared" si="5"/>
        <v>84</v>
      </c>
      <c r="F75">
        <f>IF(temperatury[[#This Row],[Temperatura]]&gt;20, F74+1, 0)</f>
        <v>1</v>
      </c>
      <c r="G75" t="str">
        <f>IF(temperatury[[#This Row],[Czy ostatni dzień]]&gt;=1, SUM($C$2:C75) - SUM($G$2:G74), "")</f>
        <v/>
      </c>
      <c r="H75" t="str">
        <f>IF(temperatury[[#This Row],[Czy ostatni dzień]]&gt;=1, SUM($D$2:D75) - SUM($H$2:H74), "")</f>
        <v/>
      </c>
      <c r="I75" t="str">
        <f>IF(temperatury[[#This Row],[Czy ostatni dzień]]&gt;=1, SUM($E$2:E75) - SUM($I$2:I74), "")</f>
        <v/>
      </c>
      <c r="J75">
        <f>IF(MONTH(A76)&lt;&gt;MONTH(temperatury[[#This Row],[Data]]), SUM($J$2:J74)+1, 0)</f>
        <v>0</v>
      </c>
      <c r="K75">
        <f>temperatury[[#This Row],[Hot-Dog]]*$Q$10+temperatury[[#This Row],[Lody]]*$Q$8+temperatury[[#This Row],[Kukurydza]]*$Q$9</f>
        <v>2228.7199999999998</v>
      </c>
      <c r="L75">
        <f>SUM($K$2:K75)</f>
        <v>150509.02000000005</v>
      </c>
    </row>
    <row r="76" spans="1:12" x14ac:dyDescent="0.25">
      <c r="A76" s="1">
        <v>44787</v>
      </c>
      <c r="B76">
        <v>21</v>
      </c>
      <c r="C76">
        <f t="shared" si="3"/>
        <v>79</v>
      </c>
      <c r="D76">
        <f t="shared" si="4"/>
        <v>107</v>
      </c>
      <c r="E76">
        <f t="shared" si="5"/>
        <v>72</v>
      </c>
      <c r="F76">
        <f>IF(temperatury[[#This Row],[Temperatura]]&gt;20, F75+1, 0)</f>
        <v>2</v>
      </c>
      <c r="G76" t="str">
        <f>IF(temperatury[[#This Row],[Czy ostatni dzień]]&gt;=1, SUM($C$2:C76) - SUM($G$2:G75), "")</f>
        <v/>
      </c>
      <c r="H76" t="str">
        <f>IF(temperatury[[#This Row],[Czy ostatni dzień]]&gt;=1, SUM($D$2:D76) - SUM($H$2:H75), "")</f>
        <v/>
      </c>
      <c r="I76" t="str">
        <f>IF(temperatury[[#This Row],[Czy ostatni dzień]]&gt;=1, SUM($E$2:E76) - SUM($I$2:I75), "")</f>
        <v/>
      </c>
      <c r="J76">
        <f>IF(MONTH(A77)&lt;&gt;MONTH(temperatury[[#This Row],[Data]]), SUM($J$2:J75)+1, 0)</f>
        <v>0</v>
      </c>
      <c r="K76">
        <f>temperatury[[#This Row],[Hot-Dog]]*$Q$10+temperatury[[#This Row],[Lody]]*$Q$8+temperatury[[#This Row],[Kukurydza]]*$Q$9</f>
        <v>1865.72</v>
      </c>
      <c r="L76">
        <f>SUM($K$2:K76)</f>
        <v>152374.74000000005</v>
      </c>
    </row>
    <row r="77" spans="1:12" x14ac:dyDescent="0.25">
      <c r="A77" s="1">
        <v>44788</v>
      </c>
      <c r="B77">
        <v>19</v>
      </c>
      <c r="C77">
        <f t="shared" si="3"/>
        <v>72</v>
      </c>
      <c r="D77">
        <f t="shared" si="4"/>
        <v>99</v>
      </c>
      <c r="E77">
        <f t="shared" si="5"/>
        <v>68</v>
      </c>
      <c r="F77">
        <f>IF(temperatury[[#This Row],[Temperatura]]&gt;20, F76+1, 0)</f>
        <v>0</v>
      </c>
      <c r="G77" t="str">
        <f>IF(temperatury[[#This Row],[Czy ostatni dzień]]&gt;=1, SUM($C$2:C77) - SUM($G$2:G76), "")</f>
        <v/>
      </c>
      <c r="H77" t="str">
        <f>IF(temperatury[[#This Row],[Czy ostatni dzień]]&gt;=1, SUM($D$2:D77) - SUM($H$2:H76), "")</f>
        <v/>
      </c>
      <c r="I77" t="str">
        <f>IF(temperatury[[#This Row],[Czy ostatni dzień]]&gt;=1, SUM($E$2:E77) - SUM($I$2:I76), "")</f>
        <v/>
      </c>
      <c r="J77">
        <f>IF(MONTH(A78)&lt;&gt;MONTH(temperatury[[#This Row],[Data]]), SUM($J$2:J76)+1, 0)</f>
        <v>0</v>
      </c>
      <c r="K77">
        <f>temperatury[[#This Row],[Hot-Dog]]*$Q$10+temperatury[[#This Row],[Lody]]*$Q$8+temperatury[[#This Row],[Kukurydza]]*$Q$9</f>
        <v>1727.2599999999998</v>
      </c>
      <c r="L77">
        <f>SUM($K$2:K77)</f>
        <v>154102.00000000006</v>
      </c>
    </row>
    <row r="78" spans="1:12" x14ac:dyDescent="0.25">
      <c r="A78" s="1">
        <v>44789</v>
      </c>
      <c r="B78">
        <v>19</v>
      </c>
      <c r="C78">
        <f t="shared" si="3"/>
        <v>72</v>
      </c>
      <c r="D78">
        <f t="shared" si="4"/>
        <v>99</v>
      </c>
      <c r="E78">
        <f t="shared" si="5"/>
        <v>68</v>
      </c>
      <c r="F78">
        <f>IF(temperatury[[#This Row],[Temperatura]]&gt;20, F77+1, 0)</f>
        <v>0</v>
      </c>
      <c r="G78" t="str">
        <f>IF(temperatury[[#This Row],[Czy ostatni dzień]]&gt;=1, SUM($C$2:C78) - SUM($G$2:G77), "")</f>
        <v/>
      </c>
      <c r="H78" t="str">
        <f>IF(temperatury[[#This Row],[Czy ostatni dzień]]&gt;=1, SUM($D$2:D78) - SUM($H$2:H77), "")</f>
        <v/>
      </c>
      <c r="I78" t="str">
        <f>IF(temperatury[[#This Row],[Czy ostatni dzień]]&gt;=1, SUM($E$2:E78) - SUM($I$2:I77), "")</f>
        <v/>
      </c>
      <c r="J78">
        <f>IF(MONTH(A79)&lt;&gt;MONTH(temperatury[[#This Row],[Data]]), SUM($J$2:J77)+1, 0)</f>
        <v>0</v>
      </c>
      <c r="K78">
        <f>temperatury[[#This Row],[Hot-Dog]]*$Q$10+temperatury[[#This Row],[Lody]]*$Q$8+temperatury[[#This Row],[Kukurydza]]*$Q$9</f>
        <v>1727.2599999999998</v>
      </c>
      <c r="L78">
        <f>SUM($K$2:K78)</f>
        <v>155829.26000000007</v>
      </c>
    </row>
    <row r="79" spans="1:12" x14ac:dyDescent="0.25">
      <c r="A79" s="1">
        <v>44790</v>
      </c>
      <c r="B79">
        <v>21</v>
      </c>
      <c r="C79">
        <f t="shared" si="3"/>
        <v>79</v>
      </c>
      <c r="D79">
        <f t="shared" si="4"/>
        <v>107</v>
      </c>
      <c r="E79">
        <f t="shared" si="5"/>
        <v>72</v>
      </c>
      <c r="F79">
        <f>IF(temperatury[[#This Row],[Temperatura]]&gt;20, F78+1, 0)</f>
        <v>1</v>
      </c>
      <c r="G79" t="str">
        <f>IF(temperatury[[#This Row],[Czy ostatni dzień]]&gt;=1, SUM($C$2:C79) - SUM($G$2:G78), "")</f>
        <v/>
      </c>
      <c r="H79" t="str">
        <f>IF(temperatury[[#This Row],[Czy ostatni dzień]]&gt;=1, SUM($D$2:D79) - SUM($H$2:H78), "")</f>
        <v/>
      </c>
      <c r="I79" t="str">
        <f>IF(temperatury[[#This Row],[Czy ostatni dzień]]&gt;=1, SUM($E$2:E79) - SUM($I$2:I78), "")</f>
        <v/>
      </c>
      <c r="J79">
        <f>IF(MONTH(A80)&lt;&gt;MONTH(temperatury[[#This Row],[Data]]), SUM($J$2:J78)+1, 0)</f>
        <v>0</v>
      </c>
      <c r="K79">
        <f>temperatury[[#This Row],[Hot-Dog]]*$Q$10+temperatury[[#This Row],[Lody]]*$Q$8+temperatury[[#This Row],[Kukurydza]]*$Q$9</f>
        <v>1865.72</v>
      </c>
      <c r="L79">
        <f>SUM($K$2:K79)</f>
        <v>157694.98000000007</v>
      </c>
    </row>
    <row r="80" spans="1:12" x14ac:dyDescent="0.25">
      <c r="A80" s="1">
        <v>44791</v>
      </c>
      <c r="B80">
        <v>21</v>
      </c>
      <c r="C80">
        <f t="shared" si="3"/>
        <v>79</v>
      </c>
      <c r="D80">
        <f t="shared" si="4"/>
        <v>107</v>
      </c>
      <c r="E80">
        <f t="shared" si="5"/>
        <v>72</v>
      </c>
      <c r="F80">
        <f>IF(temperatury[[#This Row],[Temperatura]]&gt;20, F79+1, 0)</f>
        <v>2</v>
      </c>
      <c r="G80" t="str">
        <f>IF(temperatury[[#This Row],[Czy ostatni dzień]]&gt;=1, SUM($C$2:C80) - SUM($G$2:G79), "")</f>
        <v/>
      </c>
      <c r="H80" t="str">
        <f>IF(temperatury[[#This Row],[Czy ostatni dzień]]&gt;=1, SUM($D$2:D80) - SUM($H$2:H79), "")</f>
        <v/>
      </c>
      <c r="I80" t="str">
        <f>IF(temperatury[[#This Row],[Czy ostatni dzień]]&gt;=1, SUM($E$2:E80) - SUM($I$2:I79), "")</f>
        <v/>
      </c>
      <c r="J80">
        <f>IF(MONTH(A81)&lt;&gt;MONTH(temperatury[[#This Row],[Data]]), SUM($J$2:J79)+1, 0)</f>
        <v>0</v>
      </c>
      <c r="K80">
        <f>temperatury[[#This Row],[Hot-Dog]]*$Q$10+temperatury[[#This Row],[Lody]]*$Q$8+temperatury[[#This Row],[Kukurydza]]*$Q$9</f>
        <v>1865.72</v>
      </c>
      <c r="L80">
        <f>SUM($K$2:K80)</f>
        <v>159560.70000000007</v>
      </c>
    </row>
    <row r="81" spans="1:13" x14ac:dyDescent="0.25">
      <c r="A81" s="1">
        <v>44792</v>
      </c>
      <c r="B81">
        <v>24</v>
      </c>
      <c r="C81">
        <f t="shared" si="3"/>
        <v>90</v>
      </c>
      <c r="D81">
        <f t="shared" si="4"/>
        <v>120</v>
      </c>
      <c r="E81">
        <f t="shared" si="5"/>
        <v>80</v>
      </c>
      <c r="F81">
        <f>IF(temperatury[[#This Row],[Temperatura]]&gt;20, F80+1, 0)</f>
        <v>3</v>
      </c>
      <c r="G81" t="str">
        <f>IF(temperatury[[#This Row],[Czy ostatni dzień]]&gt;=1, SUM($C$2:C81) - SUM($G$2:G80), "")</f>
        <v/>
      </c>
      <c r="H81" t="str">
        <f>IF(temperatury[[#This Row],[Czy ostatni dzień]]&gt;=1, SUM($D$2:D81) - SUM($H$2:H80), "")</f>
        <v/>
      </c>
      <c r="I81" t="str">
        <f>IF(temperatury[[#This Row],[Czy ostatni dzień]]&gt;=1, SUM($E$2:E81) - SUM($I$2:I80), "")</f>
        <v/>
      </c>
      <c r="J81">
        <f>IF(MONTH(A82)&lt;&gt;MONTH(temperatury[[#This Row],[Data]]), SUM($J$2:J80)+1, 0)</f>
        <v>0</v>
      </c>
      <c r="K81">
        <f>temperatury[[#This Row],[Hot-Dog]]*$Q$10+temperatury[[#This Row],[Lody]]*$Q$8+temperatury[[#This Row],[Kukurydza]]*$Q$9</f>
        <v>2098.6000000000004</v>
      </c>
      <c r="L81">
        <f>SUM($K$2:K81)</f>
        <v>161659.30000000008</v>
      </c>
    </row>
    <row r="82" spans="1:13" x14ac:dyDescent="0.25">
      <c r="A82" s="1">
        <v>44793</v>
      </c>
      <c r="B82">
        <v>26</v>
      </c>
      <c r="C82">
        <f t="shared" si="3"/>
        <v>96</v>
      </c>
      <c r="D82">
        <f t="shared" si="4"/>
        <v>128</v>
      </c>
      <c r="E82">
        <f t="shared" si="5"/>
        <v>84</v>
      </c>
      <c r="F82">
        <f>IF(temperatury[[#This Row],[Temperatura]]&gt;20, F81+1, 0)</f>
        <v>4</v>
      </c>
      <c r="G82" t="str">
        <f>IF(temperatury[[#This Row],[Czy ostatni dzień]]&gt;=1, SUM($C$2:C82) - SUM($G$2:G81), "")</f>
        <v/>
      </c>
      <c r="H82" t="str">
        <f>IF(temperatury[[#This Row],[Czy ostatni dzień]]&gt;=1, SUM($D$2:D82) - SUM($H$2:H81), "")</f>
        <v/>
      </c>
      <c r="I82" t="str">
        <f>IF(temperatury[[#This Row],[Czy ostatni dzień]]&gt;=1, SUM($E$2:E82) - SUM($I$2:I81), "")</f>
        <v/>
      </c>
      <c r="J82">
        <f>IF(MONTH(A83)&lt;&gt;MONTH(temperatury[[#This Row],[Data]]), SUM($J$2:J81)+1, 0)</f>
        <v>0</v>
      </c>
      <c r="K82">
        <f>temperatury[[#This Row],[Hot-Dog]]*$Q$10+temperatury[[#This Row],[Lody]]*$Q$8+temperatury[[#This Row],[Kukurydza]]*$Q$9</f>
        <v>2228.7199999999998</v>
      </c>
      <c r="L82">
        <f>SUM($K$2:K82)</f>
        <v>163888.02000000008</v>
      </c>
    </row>
    <row r="83" spans="1:13" x14ac:dyDescent="0.25">
      <c r="A83" s="1">
        <v>44794</v>
      </c>
      <c r="B83">
        <v>23</v>
      </c>
      <c r="C83">
        <f t="shared" si="3"/>
        <v>86</v>
      </c>
      <c r="D83">
        <f t="shared" si="4"/>
        <v>115</v>
      </c>
      <c r="E83">
        <f t="shared" si="5"/>
        <v>77</v>
      </c>
      <c r="F83">
        <f>IF(temperatury[[#This Row],[Temperatura]]&gt;20, F82+1, 0)</f>
        <v>5</v>
      </c>
      <c r="G83" t="str">
        <f>IF(temperatury[[#This Row],[Czy ostatni dzień]]&gt;=1, SUM($C$2:C83) - SUM($G$2:G82), "")</f>
        <v/>
      </c>
      <c r="H83" t="str">
        <f>IF(temperatury[[#This Row],[Czy ostatni dzień]]&gt;=1, SUM($D$2:D83) - SUM($H$2:H82), "")</f>
        <v/>
      </c>
      <c r="I83" t="str">
        <f>IF(temperatury[[#This Row],[Czy ostatni dzień]]&gt;=1, SUM($E$2:E83) - SUM($I$2:I82), "")</f>
        <v/>
      </c>
      <c r="J83">
        <f>IF(MONTH(A84)&lt;&gt;MONTH(temperatury[[#This Row],[Data]]), SUM($J$2:J82)+1, 0)</f>
        <v>0</v>
      </c>
      <c r="K83">
        <f>temperatury[[#This Row],[Hot-Dog]]*$Q$10+temperatury[[#This Row],[Lody]]*$Q$8+temperatury[[#This Row],[Kukurydza]]*$Q$9</f>
        <v>2011.52</v>
      </c>
      <c r="L83">
        <f>SUM($K$2:K83)</f>
        <v>165899.54000000007</v>
      </c>
    </row>
    <row r="84" spans="1:13" x14ac:dyDescent="0.25">
      <c r="A84" s="1">
        <v>44795</v>
      </c>
      <c r="B84">
        <v>23</v>
      </c>
      <c r="C84">
        <f t="shared" si="3"/>
        <v>86</v>
      </c>
      <c r="D84">
        <f t="shared" si="4"/>
        <v>115</v>
      </c>
      <c r="E84">
        <f t="shared" si="5"/>
        <v>77</v>
      </c>
      <c r="F84">
        <f>IF(temperatury[[#This Row],[Temperatura]]&gt;20, F83+1, 0)</f>
        <v>6</v>
      </c>
      <c r="G84" t="str">
        <f>IF(temperatury[[#This Row],[Czy ostatni dzień]]&gt;=1, SUM($C$2:C84) - SUM($G$2:G83), "")</f>
        <v/>
      </c>
      <c r="H84" t="str">
        <f>IF(temperatury[[#This Row],[Czy ostatni dzień]]&gt;=1, SUM($D$2:D84) - SUM($H$2:H83), "")</f>
        <v/>
      </c>
      <c r="I84" t="str">
        <f>IF(temperatury[[#This Row],[Czy ostatni dzień]]&gt;=1, SUM($E$2:E84) - SUM($I$2:I83), "")</f>
        <v/>
      </c>
      <c r="J84">
        <f>IF(MONTH(A85)&lt;&gt;MONTH(temperatury[[#This Row],[Data]]), SUM($J$2:J83)+1, 0)</f>
        <v>0</v>
      </c>
      <c r="K84">
        <f>temperatury[[#This Row],[Hot-Dog]]*$Q$10+temperatury[[#This Row],[Lody]]*$Q$8+temperatury[[#This Row],[Kukurydza]]*$Q$9</f>
        <v>2011.52</v>
      </c>
      <c r="L84">
        <f>SUM($K$2:K84)</f>
        <v>167911.06000000006</v>
      </c>
    </row>
    <row r="85" spans="1:13" x14ac:dyDescent="0.25">
      <c r="A85" s="1">
        <v>44796</v>
      </c>
      <c r="B85">
        <v>24</v>
      </c>
      <c r="C85">
        <f t="shared" si="3"/>
        <v>90</v>
      </c>
      <c r="D85">
        <f t="shared" si="4"/>
        <v>120</v>
      </c>
      <c r="E85">
        <f t="shared" si="5"/>
        <v>80</v>
      </c>
      <c r="F85">
        <f>IF(temperatury[[#This Row],[Temperatura]]&gt;20, F84+1, 0)</f>
        <v>7</v>
      </c>
      <c r="G85" t="str">
        <f>IF(temperatury[[#This Row],[Czy ostatni dzień]]&gt;=1, SUM($C$2:C85) - SUM($G$2:G84), "")</f>
        <v/>
      </c>
      <c r="H85" t="str">
        <f>IF(temperatury[[#This Row],[Czy ostatni dzień]]&gt;=1, SUM($D$2:D85) - SUM($H$2:H84), "")</f>
        <v/>
      </c>
      <c r="I85" t="str">
        <f>IF(temperatury[[#This Row],[Czy ostatni dzień]]&gt;=1, SUM($E$2:E85) - SUM($I$2:I84), "")</f>
        <v/>
      </c>
      <c r="J85">
        <f>IF(MONTH(A86)&lt;&gt;MONTH(temperatury[[#This Row],[Data]]), SUM($J$2:J84)+1, 0)</f>
        <v>0</v>
      </c>
      <c r="K85">
        <f>temperatury[[#This Row],[Hot-Dog]]*$Q$10+temperatury[[#This Row],[Lody]]*$Q$8+temperatury[[#This Row],[Kukurydza]]*$Q$9</f>
        <v>2098.6000000000004</v>
      </c>
      <c r="L85">
        <f>SUM($K$2:K85)</f>
        <v>170009.66000000006</v>
      </c>
    </row>
    <row r="86" spans="1:13" x14ac:dyDescent="0.25">
      <c r="A86" s="1">
        <v>44797</v>
      </c>
      <c r="B86">
        <v>26</v>
      </c>
      <c r="C86">
        <f t="shared" si="3"/>
        <v>96</v>
      </c>
      <c r="D86">
        <f t="shared" si="4"/>
        <v>128</v>
      </c>
      <c r="E86">
        <f t="shared" si="5"/>
        <v>84</v>
      </c>
      <c r="F86">
        <f>IF(temperatury[[#This Row],[Temperatura]]&gt;20, F85+1, 0)</f>
        <v>8</v>
      </c>
      <c r="G86" t="str">
        <f>IF(temperatury[[#This Row],[Czy ostatni dzień]]&gt;=1, SUM($C$2:C86) - SUM($G$2:G85), "")</f>
        <v/>
      </c>
      <c r="H86" t="str">
        <f>IF(temperatury[[#This Row],[Czy ostatni dzień]]&gt;=1, SUM($D$2:D86) - SUM($H$2:H85), "")</f>
        <v/>
      </c>
      <c r="I86" t="str">
        <f>IF(temperatury[[#This Row],[Czy ostatni dzień]]&gt;=1, SUM($E$2:E86) - SUM($I$2:I85), "")</f>
        <v/>
      </c>
      <c r="J86">
        <f>IF(MONTH(A87)&lt;&gt;MONTH(temperatury[[#This Row],[Data]]), SUM($J$2:J85)+1, 0)</f>
        <v>0</v>
      </c>
      <c r="K86">
        <f>temperatury[[#This Row],[Hot-Dog]]*$Q$10+temperatury[[#This Row],[Lody]]*$Q$8+temperatury[[#This Row],[Kukurydza]]*$Q$9</f>
        <v>2228.7199999999998</v>
      </c>
      <c r="L86">
        <f>SUM($K$2:K86)</f>
        <v>172238.38000000006</v>
      </c>
    </row>
    <row r="87" spans="1:13" x14ac:dyDescent="0.25">
      <c r="A87" s="1">
        <v>44798</v>
      </c>
      <c r="B87">
        <v>28</v>
      </c>
      <c r="C87">
        <f t="shared" si="3"/>
        <v>103</v>
      </c>
      <c r="D87">
        <f t="shared" si="4"/>
        <v>136</v>
      </c>
      <c r="E87">
        <f t="shared" si="5"/>
        <v>89</v>
      </c>
      <c r="F87">
        <f>IF(temperatury[[#This Row],[Temperatura]]&gt;20, F86+1, 0)</f>
        <v>9</v>
      </c>
      <c r="G87" t="str">
        <f>IF(temperatury[[#This Row],[Czy ostatni dzień]]&gt;=1, SUM($C$2:C87) - SUM($G$2:G86), "")</f>
        <v/>
      </c>
      <c r="H87" t="str">
        <f>IF(temperatury[[#This Row],[Czy ostatni dzień]]&gt;=1, SUM($D$2:D87) - SUM($H$2:H86), "")</f>
        <v/>
      </c>
      <c r="I87" t="str">
        <f>IF(temperatury[[#This Row],[Czy ostatni dzień]]&gt;=1, SUM($E$2:E87) - SUM($I$2:I86), "")</f>
        <v/>
      </c>
      <c r="J87">
        <f>IF(MONTH(A88)&lt;&gt;MONTH(temperatury[[#This Row],[Data]]), SUM($J$2:J86)+1, 0)</f>
        <v>0</v>
      </c>
      <c r="K87">
        <f>temperatury[[#This Row],[Hot-Dog]]*$Q$10+temperatury[[#This Row],[Lody]]*$Q$8+temperatury[[#This Row],[Kukurydza]]*$Q$9</f>
        <v>2374.52</v>
      </c>
      <c r="L87">
        <f>SUM($K$2:K87)</f>
        <v>174612.90000000005</v>
      </c>
    </row>
    <row r="88" spans="1:13" x14ac:dyDescent="0.25">
      <c r="A88" s="1">
        <v>44799</v>
      </c>
      <c r="B88">
        <v>32</v>
      </c>
      <c r="C88">
        <f t="shared" si="3"/>
        <v>117</v>
      </c>
      <c r="D88">
        <f t="shared" si="4"/>
        <v>153</v>
      </c>
      <c r="E88">
        <f t="shared" si="5"/>
        <v>98</v>
      </c>
      <c r="F88">
        <f>IF(temperatury[[#This Row],[Temperatura]]&gt;20, F87+1, 0)</f>
        <v>10</v>
      </c>
      <c r="G88" t="str">
        <f>IF(temperatury[[#This Row],[Czy ostatni dzień]]&gt;=1, SUM($C$2:C88) - SUM($G$2:G87), "")</f>
        <v/>
      </c>
      <c r="H88" t="str">
        <f>IF(temperatury[[#This Row],[Czy ostatni dzień]]&gt;=1, SUM($D$2:D88) - SUM($H$2:H87), "")</f>
        <v/>
      </c>
      <c r="I88" t="str">
        <f>IF(temperatury[[#This Row],[Czy ostatni dzień]]&gt;=1, SUM($E$2:E88) - SUM($I$2:I87), "")</f>
        <v/>
      </c>
      <c r="J88">
        <f>IF(MONTH(A89)&lt;&gt;MONTH(temperatury[[#This Row],[Data]]), SUM($J$2:J87)+1, 0)</f>
        <v>0</v>
      </c>
      <c r="K88">
        <f>temperatury[[#This Row],[Hot-Dog]]*$Q$10+temperatury[[#This Row],[Lody]]*$Q$8+temperatury[[#This Row],[Kukurydza]]*$Q$9</f>
        <v>2665.12</v>
      </c>
      <c r="L88">
        <f>SUM($K$2:K88)</f>
        <v>177278.02000000005</v>
      </c>
    </row>
    <row r="89" spans="1:13" x14ac:dyDescent="0.25">
      <c r="A89" s="1">
        <v>44800</v>
      </c>
      <c r="B89">
        <v>26</v>
      </c>
      <c r="C89">
        <f t="shared" si="3"/>
        <v>96</v>
      </c>
      <c r="D89">
        <f t="shared" si="4"/>
        <v>128</v>
      </c>
      <c r="E89">
        <f t="shared" si="5"/>
        <v>84</v>
      </c>
      <c r="F89">
        <f>IF(temperatury[[#This Row],[Temperatura]]&gt;20, F88+1, 0)</f>
        <v>11</v>
      </c>
      <c r="G89" t="str">
        <f>IF(temperatury[[#This Row],[Czy ostatni dzień]]&gt;=1, SUM($C$2:C89) - SUM($G$2:G88), "")</f>
        <v/>
      </c>
      <c r="H89" t="str">
        <f>IF(temperatury[[#This Row],[Czy ostatni dzień]]&gt;=1, SUM($D$2:D89) - SUM($H$2:H88), "")</f>
        <v/>
      </c>
      <c r="I89" t="str">
        <f>IF(temperatury[[#This Row],[Czy ostatni dzień]]&gt;=1, SUM($E$2:E89) - SUM($I$2:I88), "")</f>
        <v/>
      </c>
      <c r="J89">
        <f>IF(MONTH(A90)&lt;&gt;MONTH(temperatury[[#This Row],[Data]]), SUM($J$2:J88)+1, 0)</f>
        <v>0</v>
      </c>
      <c r="K89">
        <f>temperatury[[#This Row],[Hot-Dog]]*$Q$10+temperatury[[#This Row],[Lody]]*$Q$8+temperatury[[#This Row],[Kukurydza]]*$Q$9</f>
        <v>2228.7199999999998</v>
      </c>
      <c r="L89">
        <f>SUM($K$2:K89)</f>
        <v>179506.74000000005</v>
      </c>
    </row>
    <row r="90" spans="1:13" x14ac:dyDescent="0.25">
      <c r="A90" s="1">
        <v>44801</v>
      </c>
      <c r="B90">
        <v>32</v>
      </c>
      <c r="C90">
        <f t="shared" si="3"/>
        <v>117</v>
      </c>
      <c r="D90">
        <f t="shared" si="4"/>
        <v>153</v>
      </c>
      <c r="E90">
        <f t="shared" si="5"/>
        <v>98</v>
      </c>
      <c r="F90">
        <f>IF(temperatury[[#This Row],[Temperatura]]&gt;20, F89+1, 0)</f>
        <v>12</v>
      </c>
      <c r="G90" t="str">
        <f>IF(temperatury[[#This Row],[Czy ostatni dzień]]&gt;=1, SUM($C$2:C90) - SUM($G$2:G89), "")</f>
        <v/>
      </c>
      <c r="H90" t="str">
        <f>IF(temperatury[[#This Row],[Czy ostatni dzień]]&gt;=1, SUM($D$2:D90) - SUM($H$2:H89), "")</f>
        <v/>
      </c>
      <c r="I90" t="str">
        <f>IF(temperatury[[#This Row],[Czy ostatni dzień]]&gt;=1, SUM($E$2:E90) - SUM($I$2:I89), "")</f>
        <v/>
      </c>
      <c r="J90">
        <f>IF(MONTH(A91)&lt;&gt;MONTH(temperatury[[#This Row],[Data]]), SUM($J$2:J89)+1, 0)</f>
        <v>0</v>
      </c>
      <c r="K90">
        <f>temperatury[[#This Row],[Hot-Dog]]*$Q$10+temperatury[[#This Row],[Lody]]*$Q$8+temperatury[[#This Row],[Kukurydza]]*$Q$9</f>
        <v>2665.12</v>
      </c>
      <c r="L90">
        <f>SUM($K$2:K90)</f>
        <v>182171.86000000004</v>
      </c>
    </row>
    <row r="91" spans="1:13" x14ac:dyDescent="0.25">
      <c r="A91" s="1">
        <v>44802</v>
      </c>
      <c r="B91">
        <v>23</v>
      </c>
      <c r="C91">
        <f t="shared" si="3"/>
        <v>86</v>
      </c>
      <c r="D91">
        <f t="shared" si="4"/>
        <v>115</v>
      </c>
      <c r="E91">
        <f t="shared" si="5"/>
        <v>77</v>
      </c>
      <c r="F91">
        <f>IF(temperatury[[#This Row],[Temperatura]]&gt;20, F90+1, 0)</f>
        <v>13</v>
      </c>
      <c r="G91" t="str">
        <f>IF(temperatury[[#This Row],[Czy ostatni dzień]]&gt;=1, SUM($C$2:C91) - SUM($G$2:G90), "")</f>
        <v/>
      </c>
      <c r="H91" t="str">
        <f>IF(temperatury[[#This Row],[Czy ostatni dzień]]&gt;=1, SUM($D$2:D91) - SUM($H$2:H90), "")</f>
        <v/>
      </c>
      <c r="I91" t="str">
        <f>IF(temperatury[[#This Row],[Czy ostatni dzień]]&gt;=1, SUM($E$2:E91) - SUM($I$2:I90), "")</f>
        <v/>
      </c>
      <c r="J91">
        <f>IF(MONTH(A92)&lt;&gt;MONTH(temperatury[[#This Row],[Data]]), SUM($J$2:J90)+1, 0)</f>
        <v>0</v>
      </c>
      <c r="K91">
        <f>temperatury[[#This Row],[Hot-Dog]]*$Q$10+temperatury[[#This Row],[Lody]]*$Q$8+temperatury[[#This Row],[Kukurydza]]*$Q$9</f>
        <v>2011.52</v>
      </c>
      <c r="L91">
        <f>SUM($K$2:K91)</f>
        <v>184183.38000000003</v>
      </c>
    </row>
    <row r="92" spans="1:13" x14ac:dyDescent="0.25">
      <c r="A92" s="1">
        <v>44803</v>
      </c>
      <c r="B92">
        <v>22</v>
      </c>
      <c r="C92">
        <f t="shared" si="3"/>
        <v>83</v>
      </c>
      <c r="D92">
        <f t="shared" si="4"/>
        <v>111</v>
      </c>
      <c r="E92">
        <f t="shared" si="5"/>
        <v>75</v>
      </c>
      <c r="F92">
        <f>IF(temperatury[[#This Row],[Temperatura]]&gt;20, F91+1, 0)</f>
        <v>14</v>
      </c>
      <c r="G92" t="str">
        <f>IF(temperatury[[#This Row],[Czy ostatni dzień]]&gt;=1, SUM($C$2:C92) - SUM($G$2:G91), "")</f>
        <v/>
      </c>
      <c r="H92" t="str">
        <f>IF(temperatury[[#This Row],[Czy ostatni dzień]]&gt;=1, SUM($D$2:D92) - SUM($H$2:H91), "")</f>
        <v/>
      </c>
      <c r="I92" t="str">
        <f>IF(temperatury[[#This Row],[Czy ostatni dzień]]&gt;=1, SUM($E$2:E92) - SUM($I$2:I91), "")</f>
        <v/>
      </c>
      <c r="J92">
        <f>IF(MONTH(A93)&lt;&gt;MONTH(temperatury[[#This Row],[Data]]), SUM($J$2:J91)+1, 0)</f>
        <v>0</v>
      </c>
      <c r="K92">
        <f>temperatury[[#This Row],[Hot-Dog]]*$Q$10+temperatury[[#This Row],[Lody]]*$Q$8+temperatury[[#This Row],[Kukurydza]]*$Q$9</f>
        <v>1946.46</v>
      </c>
      <c r="L92">
        <f>SUM($K$2:K92)</f>
        <v>186129.84000000003</v>
      </c>
    </row>
    <row r="93" spans="1:13" x14ac:dyDescent="0.25">
      <c r="A93" s="1">
        <v>44804</v>
      </c>
      <c r="B93">
        <v>25</v>
      </c>
      <c r="C93">
        <f t="shared" si="3"/>
        <v>93</v>
      </c>
      <c r="D93">
        <f t="shared" si="4"/>
        <v>124</v>
      </c>
      <c r="E93">
        <f t="shared" si="5"/>
        <v>82</v>
      </c>
      <c r="F93">
        <f>IF(temperatury[[#This Row],[Temperatura]]&gt;20, F92+1, 0)</f>
        <v>15</v>
      </c>
      <c r="G93">
        <f>IF(temperatury[[#This Row],[Czy ostatni dzień]]&gt;=1, SUM($C$2:C93) - SUM($G$2:G92), "")</f>
        <v>2665</v>
      </c>
      <c r="H93">
        <f>IF(temperatury[[#This Row],[Czy ostatni dzień]]&gt;=1, SUM($D$2:D123) - SUM($H$2:H92), "")</f>
        <v>6171</v>
      </c>
      <c r="I93">
        <f>IF(temperatury[[#This Row],[Czy ostatni dzień]]&gt;=1, SUM($E$2:E123) - SUM($I$2:I92), "")</f>
        <v>4210</v>
      </c>
      <c r="J93">
        <v>3</v>
      </c>
      <c r="K93">
        <f>temperatury[[#This Row],[Hot-Dog]]*$Q$10+temperatury[[#This Row],[Lody]]*$Q$8+temperatury[[#This Row],[Kukurydza]]*$Q$9</f>
        <v>2163.66</v>
      </c>
      <c r="L93">
        <f>SUM($K$2:K123)</f>
        <v>233564.61999999997</v>
      </c>
      <c r="M93" t="s">
        <v>26</v>
      </c>
    </row>
    <row r="94" spans="1:13" x14ac:dyDescent="0.25">
      <c r="A94" s="1">
        <v>44805</v>
      </c>
      <c r="B94">
        <v>23</v>
      </c>
      <c r="C94">
        <f t="shared" si="3"/>
        <v>86</v>
      </c>
      <c r="D94">
        <f t="shared" si="4"/>
        <v>115</v>
      </c>
      <c r="E94">
        <f t="shared" si="5"/>
        <v>77</v>
      </c>
      <c r="F94">
        <f>IF(temperatury[[#This Row],[Temperatura]]&gt;20, F93+1, 0)</f>
        <v>16</v>
      </c>
      <c r="G94" t="str">
        <f>IF(temperatury[[#This Row],[Czy ostatni dzień]]&gt;=1, SUM($C$2:C124) - SUM($G$2:G93), "")</f>
        <v/>
      </c>
      <c r="H94" t="str">
        <f>IF(temperatury[[#This Row],[Czy ostatni dzień]]&gt;=1, SUM($D$2:D124) - SUM($H$2:H93), "")</f>
        <v/>
      </c>
      <c r="I94" t="str">
        <f>IF(temperatury[[#This Row],[Czy ostatni dzień]]&gt;=1, SUM($E$2:E124) - SUM($I$2:I93), "")</f>
        <v/>
      </c>
      <c r="J94">
        <f>IF(MONTH(A95)&lt;&gt;MONTH(temperatury[[#This Row],[Data]]), 1, 0)</f>
        <v>0</v>
      </c>
      <c r="K94">
        <f>temperatury[[#This Row],[Hot-Dog]]*$Q$10+temperatury[[#This Row],[Lody]]*$Q$8+temperatury[[#This Row],[Kukurydza]]*$Q$9</f>
        <v>2011.52</v>
      </c>
      <c r="L94">
        <f>SUM($K$2:K124)</f>
        <v>233564.61999999997</v>
      </c>
      <c r="M94">
        <f>IF(MOD(DAY(temperatury[[#This Row],[Data]])-1, 2) = 0, 1, 0)</f>
        <v>1</v>
      </c>
    </row>
    <row r="95" spans="1:13" x14ac:dyDescent="0.25">
      <c r="A95" s="1">
        <v>44806</v>
      </c>
      <c r="B95">
        <v>23</v>
      </c>
      <c r="C95">
        <f t="shared" si="3"/>
        <v>86</v>
      </c>
      <c r="D95">
        <f t="shared" si="4"/>
        <v>115</v>
      </c>
      <c r="E95">
        <f t="shared" si="5"/>
        <v>77</v>
      </c>
      <c r="F95">
        <f>IF(temperatury[[#This Row],[Temperatura]]&gt;20, F94+1, 0)</f>
        <v>17</v>
      </c>
      <c r="G95" t="str">
        <f>IF(temperatury[[#This Row],[Czy ostatni dzień]]&gt;=1, SUM($C$2:C125) - SUM($G$2:G94), "")</f>
        <v/>
      </c>
      <c r="H95" t="str">
        <f>IF(temperatury[[#This Row],[Czy ostatni dzień]]&gt;=1, SUM($D$2:D125) - SUM($H$2:H94), "")</f>
        <v/>
      </c>
      <c r="I95" t="str">
        <f>IF(temperatury[[#This Row],[Czy ostatni dzień]]&gt;=1, SUM($E$2:E125) - SUM($I$2:I94), "")</f>
        <v/>
      </c>
      <c r="J95">
        <f>IF(MONTH(A96)&lt;&gt;MONTH(temperatury[[#This Row],[Data]]), 1, 0)</f>
        <v>0</v>
      </c>
      <c r="K95">
        <f>temperatury[[#This Row],[Hot-Dog]]*$Q$10+temperatury[[#This Row],[Lody]]*$Q$8+temperatury[[#This Row],[Kukurydza]]*$Q$9</f>
        <v>2011.52</v>
      </c>
      <c r="L95">
        <f>SUM($K$2:K125)</f>
        <v>233564.61999999997</v>
      </c>
      <c r="M95">
        <f>IF(MOD(DAY(temperatury[[#This Row],[Data]])-1, 2) = 0, 1, 0)</f>
        <v>0</v>
      </c>
    </row>
    <row r="96" spans="1:13" x14ac:dyDescent="0.25">
      <c r="A96" s="1">
        <v>44807</v>
      </c>
      <c r="B96">
        <f>IF(temperatury[[#This Row],[Kolumna1]]=1, B95-1, B95)</f>
        <v>22</v>
      </c>
      <c r="C96">
        <f t="shared" si="3"/>
        <v>83</v>
      </c>
      <c r="D96">
        <f t="shared" si="4"/>
        <v>111</v>
      </c>
      <c r="E96">
        <f t="shared" si="5"/>
        <v>75</v>
      </c>
      <c r="F96">
        <f>IF(temperatury[[#This Row],[Temperatura]]&gt;20, F95+1, 0)</f>
        <v>18</v>
      </c>
      <c r="G96" t="str">
        <f>IF(temperatury[[#This Row],[Czy ostatni dzień]]&gt;=1, SUM($C$2:C126) - SUM($G$2:G95), "")</f>
        <v/>
      </c>
      <c r="H96" t="str">
        <f>IF(temperatury[[#This Row],[Czy ostatni dzień]]&gt;=1, SUM($D$2:D126) - SUM($H$2:H95), "")</f>
        <v/>
      </c>
      <c r="I96" t="str">
        <f>IF(temperatury[[#This Row],[Czy ostatni dzień]]&gt;=1, SUM($E$2:E126) - SUM($I$2:I95), "")</f>
        <v/>
      </c>
      <c r="J96">
        <f>IF(MONTH(A97)&lt;&gt;MONTH(temperatury[[#This Row],[Data]]), 1, 0)</f>
        <v>0</v>
      </c>
      <c r="K96">
        <f>temperatury[[#This Row],[Hot-Dog]]*$Q$10+temperatury[[#This Row],[Lody]]*$Q$8+temperatury[[#This Row],[Kukurydza]]*$Q$9</f>
        <v>1946.46</v>
      </c>
      <c r="L96">
        <f>SUM($K$2:K126)</f>
        <v>233564.61999999997</v>
      </c>
      <c r="M96">
        <f>IF(MOD(DAY(temperatury[[#This Row],[Data]])-1, 2) = 0, 1, 0)</f>
        <v>1</v>
      </c>
    </row>
    <row r="97" spans="1:13" x14ac:dyDescent="0.25">
      <c r="A97" s="1">
        <v>44808</v>
      </c>
      <c r="B97">
        <f>IF(temperatury[[#This Row],[Kolumna1]]=1, B96-1, B96)</f>
        <v>22</v>
      </c>
      <c r="C97">
        <f t="shared" si="3"/>
        <v>83</v>
      </c>
      <c r="D97">
        <f t="shared" si="4"/>
        <v>111</v>
      </c>
      <c r="E97">
        <f t="shared" si="5"/>
        <v>75</v>
      </c>
      <c r="F97">
        <f>IF(temperatury[[#This Row],[Temperatura]]&gt;20, F96+1, 0)</f>
        <v>19</v>
      </c>
      <c r="G97" t="str">
        <f>IF(temperatury[[#This Row],[Czy ostatni dzień]]&gt;=1, SUM($C$2:C127) - SUM($G$2:G96), "")</f>
        <v/>
      </c>
      <c r="H97" t="str">
        <f>IF(temperatury[[#This Row],[Czy ostatni dzień]]&gt;=1, SUM($D$2:D127) - SUM($H$2:H96), "")</f>
        <v/>
      </c>
      <c r="I97" t="str">
        <f>IF(temperatury[[#This Row],[Czy ostatni dzień]]&gt;=1, SUM($E$2:E127) - SUM($I$2:I96), "")</f>
        <v/>
      </c>
      <c r="J97">
        <f>IF(MONTH(A98)&lt;&gt;MONTH(temperatury[[#This Row],[Data]]), 1, 0)</f>
        <v>0</v>
      </c>
      <c r="K97">
        <f>temperatury[[#This Row],[Hot-Dog]]*$Q$10+temperatury[[#This Row],[Lody]]*$Q$8+temperatury[[#This Row],[Kukurydza]]*$Q$9</f>
        <v>1946.46</v>
      </c>
      <c r="L97">
        <f>SUM($K$2:K127)</f>
        <v>233564.61999999997</v>
      </c>
      <c r="M97">
        <f>IF(MOD(DAY(temperatury[[#This Row],[Data]])-1, 2) = 0, 1, 0)</f>
        <v>0</v>
      </c>
    </row>
    <row r="98" spans="1:13" x14ac:dyDescent="0.25">
      <c r="A98" s="1">
        <v>44809</v>
      </c>
      <c r="B98">
        <f>IF(temperatury[[#This Row],[Kolumna1]]=1, B97-1, B97)</f>
        <v>21</v>
      </c>
      <c r="C98">
        <f t="shared" si="3"/>
        <v>79</v>
      </c>
      <c r="D98">
        <f t="shared" si="4"/>
        <v>107</v>
      </c>
      <c r="E98">
        <f t="shared" si="5"/>
        <v>72</v>
      </c>
      <c r="F98">
        <f>IF(temperatury[[#This Row],[Temperatura]]&gt;20, F97+1, 0)</f>
        <v>20</v>
      </c>
      <c r="G98" t="str">
        <f>IF(temperatury[[#This Row],[Czy ostatni dzień]]&gt;=1, SUM($C$2:C128) - SUM($G$2:G97), "")</f>
        <v/>
      </c>
      <c r="H98" t="str">
        <f>IF(temperatury[[#This Row],[Czy ostatni dzień]]&gt;=1, SUM($D$2:D128) - SUM($H$2:H97), "")</f>
        <v/>
      </c>
      <c r="I98" t="str">
        <f>IF(temperatury[[#This Row],[Czy ostatni dzień]]&gt;=1, SUM($E$2:E128) - SUM($I$2:I97), "")</f>
        <v/>
      </c>
      <c r="J98">
        <f>IF(MONTH(A99)&lt;&gt;MONTH(temperatury[[#This Row],[Data]]), 1, 0)</f>
        <v>0</v>
      </c>
      <c r="K98">
        <f>temperatury[[#This Row],[Hot-Dog]]*$Q$10+temperatury[[#This Row],[Lody]]*$Q$8+temperatury[[#This Row],[Kukurydza]]*$Q$9</f>
        <v>1865.72</v>
      </c>
      <c r="L98">
        <f>SUM($K$2:K128)</f>
        <v>233564.61999999997</v>
      </c>
      <c r="M98">
        <f>IF(MOD(DAY(temperatury[[#This Row],[Data]])-1, 2) = 0, 1, 0)</f>
        <v>1</v>
      </c>
    </row>
    <row r="99" spans="1:13" x14ac:dyDescent="0.25">
      <c r="A99" s="1">
        <v>44810</v>
      </c>
      <c r="B99">
        <f>IF(temperatury[[#This Row],[Kolumna1]]=1, B98-1, B98)</f>
        <v>21</v>
      </c>
      <c r="C99">
        <f t="shared" si="3"/>
        <v>79</v>
      </c>
      <c r="D99">
        <f t="shared" si="4"/>
        <v>107</v>
      </c>
      <c r="E99">
        <f t="shared" si="5"/>
        <v>72</v>
      </c>
      <c r="F99">
        <f>IF(temperatury[[#This Row],[Temperatura]]&gt;20, F98+1, 0)</f>
        <v>21</v>
      </c>
      <c r="G99" t="str">
        <f>IF(temperatury[[#This Row],[Czy ostatni dzień]]&gt;=1, SUM($C$2:C129) - SUM($G$2:G98), "")</f>
        <v/>
      </c>
      <c r="H99" t="str">
        <f>IF(temperatury[[#This Row],[Czy ostatni dzień]]&gt;=1, SUM($D$2:D129) - SUM($H$2:H98), "")</f>
        <v/>
      </c>
      <c r="I99" t="str">
        <f>IF(temperatury[[#This Row],[Czy ostatni dzień]]&gt;=1, SUM($E$2:E129) - SUM($I$2:I98), "")</f>
        <v/>
      </c>
      <c r="J99">
        <f>IF(MONTH(A100)&lt;&gt;MONTH(temperatury[[#This Row],[Data]]), 1, 0)</f>
        <v>0</v>
      </c>
      <c r="K99">
        <f>temperatury[[#This Row],[Hot-Dog]]*$Q$10+temperatury[[#This Row],[Lody]]*$Q$8+temperatury[[#This Row],[Kukurydza]]*$Q$9</f>
        <v>1865.72</v>
      </c>
      <c r="L99">
        <f>SUM($K$2:K129)</f>
        <v>233564.61999999997</v>
      </c>
      <c r="M99">
        <f>IF(MOD(DAY(temperatury[[#This Row],[Data]])-1, 2) = 0, 1, 0)</f>
        <v>0</v>
      </c>
    </row>
    <row r="100" spans="1:13" x14ac:dyDescent="0.25">
      <c r="A100" s="1">
        <v>44811</v>
      </c>
      <c r="B100">
        <f>IF(temperatury[[#This Row],[Kolumna1]]=1, B99-1, B99)</f>
        <v>20</v>
      </c>
      <c r="C100">
        <f t="shared" si="3"/>
        <v>76</v>
      </c>
      <c r="D100">
        <f t="shared" si="4"/>
        <v>103</v>
      </c>
      <c r="E100">
        <f t="shared" si="5"/>
        <v>70</v>
      </c>
      <c r="F100">
        <f>IF(temperatury[[#This Row],[Temperatura]]&gt;20, F99+1, 0)</f>
        <v>0</v>
      </c>
      <c r="G100" t="str">
        <f>IF(temperatury[[#This Row],[Czy ostatni dzień]]&gt;=1, SUM($C$2:C130) - SUM($G$2:G99), "")</f>
        <v/>
      </c>
      <c r="H100" t="str">
        <f>IF(temperatury[[#This Row],[Czy ostatni dzień]]&gt;=1, SUM($D$2:D130) - SUM($H$2:H99), "")</f>
        <v/>
      </c>
      <c r="I100" t="str">
        <f>IF(temperatury[[#This Row],[Czy ostatni dzień]]&gt;=1, SUM($E$2:E130) - SUM($I$2:I99), "")</f>
        <v/>
      </c>
      <c r="J100">
        <f>IF(MONTH(A101)&lt;&gt;MONTH(temperatury[[#This Row],[Data]]), 1, 0)</f>
        <v>0</v>
      </c>
      <c r="K100">
        <f>temperatury[[#This Row],[Hot-Dog]]*$Q$10+temperatury[[#This Row],[Lody]]*$Q$8+temperatury[[#This Row],[Kukurydza]]*$Q$9</f>
        <v>1800.66</v>
      </c>
      <c r="L100">
        <f>SUM($K$2:K130)</f>
        <v>233564.61999999997</v>
      </c>
      <c r="M100">
        <f>IF(MOD(DAY(temperatury[[#This Row],[Data]])-1, 2) = 0, 1, 0)</f>
        <v>1</v>
      </c>
    </row>
    <row r="101" spans="1:13" x14ac:dyDescent="0.25">
      <c r="A101" s="1">
        <v>44812</v>
      </c>
      <c r="B101">
        <f>IF(temperatury[[#This Row],[Kolumna1]]=1, B100-1, B100)</f>
        <v>20</v>
      </c>
      <c r="C101">
        <f t="shared" si="3"/>
        <v>76</v>
      </c>
      <c r="D101">
        <f t="shared" si="4"/>
        <v>103</v>
      </c>
      <c r="E101">
        <f t="shared" si="5"/>
        <v>70</v>
      </c>
      <c r="F101">
        <f>IF(temperatury[[#This Row],[Temperatura]]&gt;20, F100+1, 0)</f>
        <v>0</v>
      </c>
      <c r="G101" t="str">
        <f>IF(temperatury[[#This Row],[Czy ostatni dzień]]&gt;=1, SUM($C$2:C131) - SUM($G$2:G100), "")</f>
        <v/>
      </c>
      <c r="H101" t="str">
        <f>IF(temperatury[[#This Row],[Czy ostatni dzień]]&gt;=1, SUM($D$2:D131) - SUM($H$2:H100), "")</f>
        <v/>
      </c>
      <c r="I101" t="str">
        <f>IF(temperatury[[#This Row],[Czy ostatni dzień]]&gt;=1, SUM($E$2:E131) - SUM($I$2:I100), "")</f>
        <v/>
      </c>
      <c r="J101">
        <f>IF(MONTH(A102)&lt;&gt;MONTH(temperatury[[#This Row],[Data]]), 1, 0)</f>
        <v>0</v>
      </c>
      <c r="K101">
        <f>temperatury[[#This Row],[Hot-Dog]]*$Q$10+temperatury[[#This Row],[Lody]]*$Q$8+temperatury[[#This Row],[Kukurydza]]*$Q$9</f>
        <v>1800.66</v>
      </c>
      <c r="L101">
        <f>SUM($K$2:K131)</f>
        <v>233564.61999999997</v>
      </c>
      <c r="M101">
        <f>IF(MOD(DAY(temperatury[[#This Row],[Data]])-1, 2) = 0, 1, 0)</f>
        <v>0</v>
      </c>
    </row>
    <row r="102" spans="1:13" x14ac:dyDescent="0.25">
      <c r="A102" s="1">
        <v>44813</v>
      </c>
      <c r="B102">
        <f>IF(temperatury[[#This Row],[Kolumna1]]=1, B101-1, B101)</f>
        <v>19</v>
      </c>
      <c r="C102">
        <f t="shared" si="3"/>
        <v>72</v>
      </c>
      <c r="D102">
        <f t="shared" si="4"/>
        <v>99</v>
      </c>
      <c r="E102">
        <f t="shared" si="5"/>
        <v>68</v>
      </c>
      <c r="F102">
        <f>IF(temperatury[[#This Row],[Temperatura]]&gt;20, F101+1, 0)</f>
        <v>0</v>
      </c>
      <c r="G102" t="str">
        <f>IF(temperatury[[#This Row],[Czy ostatni dzień]]&gt;=1, SUM($C$2:C132) - SUM($G$2:G101), "")</f>
        <v/>
      </c>
      <c r="H102" t="str">
        <f>IF(temperatury[[#This Row],[Czy ostatni dzień]]&gt;=1, SUM($D$2:D132) - SUM($H$2:H101), "")</f>
        <v/>
      </c>
      <c r="I102" t="str">
        <f>IF(temperatury[[#This Row],[Czy ostatni dzień]]&gt;=1, SUM($E$2:E132) - SUM($I$2:I101), "")</f>
        <v/>
      </c>
      <c r="J102">
        <f>IF(MONTH(A103)&lt;&gt;MONTH(temperatury[[#This Row],[Data]]), 1, 0)</f>
        <v>0</v>
      </c>
      <c r="K102">
        <f>temperatury[[#This Row],[Hot-Dog]]*$Q$10+temperatury[[#This Row],[Lody]]*$Q$8+temperatury[[#This Row],[Kukurydza]]*$Q$9</f>
        <v>1727.2599999999998</v>
      </c>
      <c r="L102">
        <f>SUM($K$2:K132)</f>
        <v>233564.61999999997</v>
      </c>
      <c r="M102">
        <f>IF(MOD(DAY(temperatury[[#This Row],[Data]])-1, 2) = 0, 1, 0)</f>
        <v>1</v>
      </c>
    </row>
    <row r="103" spans="1:13" x14ac:dyDescent="0.25">
      <c r="A103" s="1">
        <v>44814</v>
      </c>
      <c r="B103">
        <f>IF(temperatury[[#This Row],[Kolumna1]]=1, B102-1, B102)</f>
        <v>19</v>
      </c>
      <c r="C103">
        <f t="shared" si="3"/>
        <v>72</v>
      </c>
      <c r="D103">
        <f t="shared" si="4"/>
        <v>99</v>
      </c>
      <c r="E103">
        <f t="shared" si="5"/>
        <v>68</v>
      </c>
      <c r="F103">
        <f>IF(temperatury[[#This Row],[Temperatura]]&gt;20, F102+1, 0)</f>
        <v>0</v>
      </c>
      <c r="G103" t="str">
        <f>IF(temperatury[[#This Row],[Czy ostatni dzień]]&gt;=1, SUM($C$2:C133) - SUM($G$2:G102), "")</f>
        <v/>
      </c>
      <c r="H103" t="str">
        <f>IF(temperatury[[#This Row],[Czy ostatni dzień]]&gt;=1, SUM($D$2:D133) - SUM($H$2:H102), "")</f>
        <v/>
      </c>
      <c r="I103" t="str">
        <f>IF(temperatury[[#This Row],[Czy ostatni dzień]]&gt;=1, SUM($E$2:E133) - SUM($I$2:I102), "")</f>
        <v/>
      </c>
      <c r="J103">
        <f>IF(MONTH(A104)&lt;&gt;MONTH(temperatury[[#This Row],[Data]]), 1, 0)</f>
        <v>0</v>
      </c>
      <c r="K103">
        <f>temperatury[[#This Row],[Hot-Dog]]*$Q$10+temperatury[[#This Row],[Lody]]*$Q$8+temperatury[[#This Row],[Kukurydza]]*$Q$9</f>
        <v>1727.2599999999998</v>
      </c>
      <c r="L103">
        <f>SUM($K$2:K133)</f>
        <v>233564.61999999997</v>
      </c>
      <c r="M103">
        <f>IF(MOD(DAY(temperatury[[#This Row],[Data]])-1, 2) = 0, 1, 0)</f>
        <v>0</v>
      </c>
    </row>
    <row r="104" spans="1:13" x14ac:dyDescent="0.25">
      <c r="A104" s="1">
        <v>44815</v>
      </c>
      <c r="B104">
        <f>IF(temperatury[[#This Row],[Kolumna1]]=1, B103-1, B103)</f>
        <v>18</v>
      </c>
      <c r="C104">
        <f t="shared" si="3"/>
        <v>69</v>
      </c>
      <c r="D104">
        <f t="shared" si="4"/>
        <v>95</v>
      </c>
      <c r="E104">
        <f t="shared" si="5"/>
        <v>65</v>
      </c>
      <c r="F104">
        <f>IF(temperatury[[#This Row],[Temperatura]]&gt;20, F103+1, 0)</f>
        <v>0</v>
      </c>
      <c r="G104" t="str">
        <f>IF(temperatury[[#This Row],[Czy ostatni dzień]]&gt;=1, SUM($C$2:C134) - SUM($G$2:G103), "")</f>
        <v/>
      </c>
      <c r="H104" t="str">
        <f>IF(temperatury[[#This Row],[Czy ostatni dzień]]&gt;=1, SUM($D$2:D134) - SUM($H$2:H103), "")</f>
        <v/>
      </c>
      <c r="I104" t="str">
        <f>IF(temperatury[[#This Row],[Czy ostatni dzień]]&gt;=1, SUM($E$2:E134) - SUM($I$2:I103), "")</f>
        <v/>
      </c>
      <c r="J104">
        <f>IF(MONTH(A105)&lt;&gt;MONTH(temperatury[[#This Row],[Data]]), 1, 0)</f>
        <v>0</v>
      </c>
      <c r="K104">
        <f>temperatury[[#This Row],[Hot-Dog]]*$Q$10+temperatury[[#This Row],[Lody]]*$Q$8+temperatury[[#This Row],[Kukurydza]]*$Q$9</f>
        <v>1654.86</v>
      </c>
      <c r="L104">
        <f>SUM($K$2:K134)</f>
        <v>233564.61999999997</v>
      </c>
      <c r="M104">
        <f>IF(MOD(DAY(temperatury[[#This Row],[Data]])-1, 2) = 0, 1, 0)</f>
        <v>1</v>
      </c>
    </row>
    <row r="105" spans="1:13" x14ac:dyDescent="0.25">
      <c r="A105" s="1">
        <v>44816</v>
      </c>
      <c r="B105">
        <f>IF(temperatury[[#This Row],[Kolumna1]]=1, B104-1, B104)</f>
        <v>18</v>
      </c>
      <c r="C105">
        <f t="shared" si="3"/>
        <v>69</v>
      </c>
      <c r="D105">
        <f t="shared" si="4"/>
        <v>95</v>
      </c>
      <c r="E105">
        <f t="shared" si="5"/>
        <v>65</v>
      </c>
      <c r="F105">
        <f>IF(temperatury[[#This Row],[Temperatura]]&gt;20, F104+1, 0)</f>
        <v>0</v>
      </c>
      <c r="G105" t="str">
        <f>IF(temperatury[[#This Row],[Czy ostatni dzień]]&gt;=1, SUM($C$2:C135) - SUM($G$2:G104), "")</f>
        <v/>
      </c>
      <c r="H105" t="str">
        <f>IF(temperatury[[#This Row],[Czy ostatni dzień]]&gt;=1, SUM($D$2:D135) - SUM($H$2:H104), "")</f>
        <v/>
      </c>
      <c r="I105" t="str">
        <f>IF(temperatury[[#This Row],[Czy ostatni dzień]]&gt;=1, SUM($E$2:E135) - SUM($I$2:I104), "")</f>
        <v/>
      </c>
      <c r="J105">
        <f>IF(MONTH(A106)&lt;&gt;MONTH(temperatury[[#This Row],[Data]]), 1, 0)</f>
        <v>0</v>
      </c>
      <c r="K105">
        <f>temperatury[[#This Row],[Hot-Dog]]*$Q$10+temperatury[[#This Row],[Lody]]*$Q$8+temperatury[[#This Row],[Kukurydza]]*$Q$9</f>
        <v>1654.86</v>
      </c>
      <c r="L105">
        <f>SUM($K$2:K135)</f>
        <v>233564.61999999997</v>
      </c>
      <c r="M105">
        <f>IF(MOD(DAY(temperatury[[#This Row],[Data]])-1, 2) = 0, 1, 0)</f>
        <v>0</v>
      </c>
    </row>
    <row r="106" spans="1:13" x14ac:dyDescent="0.25">
      <c r="A106" s="1">
        <v>44817</v>
      </c>
      <c r="B106">
        <f>IF(temperatury[[#This Row],[Kolumna1]]=1, B105-1, B105)</f>
        <v>17</v>
      </c>
      <c r="C106">
        <f t="shared" si="3"/>
        <v>65</v>
      </c>
      <c r="D106">
        <f t="shared" si="4"/>
        <v>91</v>
      </c>
      <c r="E106">
        <f t="shared" si="5"/>
        <v>63</v>
      </c>
      <c r="F106">
        <f>IF(temperatury[[#This Row],[Temperatura]]&gt;20, F105+1, 0)</f>
        <v>0</v>
      </c>
      <c r="G106" t="str">
        <f>IF(temperatury[[#This Row],[Czy ostatni dzień]]&gt;=1, SUM($C$2:C136) - SUM($G$2:G105), "")</f>
        <v/>
      </c>
      <c r="H106" t="str">
        <f>IF(temperatury[[#This Row],[Czy ostatni dzień]]&gt;=1, SUM($D$2:D136) - SUM($H$2:H105), "")</f>
        <v/>
      </c>
      <c r="I106" t="str">
        <f>IF(temperatury[[#This Row],[Czy ostatni dzień]]&gt;=1, SUM($E$2:E136) - SUM($I$2:I105), "")</f>
        <v/>
      </c>
      <c r="J106">
        <f>IF(MONTH(A107)&lt;&gt;MONTH(temperatury[[#This Row],[Data]]), 1, 0)</f>
        <v>0</v>
      </c>
      <c r="K106">
        <f>temperatury[[#This Row],[Hot-Dog]]*$Q$10+temperatury[[#This Row],[Lody]]*$Q$8+temperatury[[#This Row],[Kukurydza]]*$Q$9</f>
        <v>1581.46</v>
      </c>
      <c r="L106">
        <f>SUM($K$2:K136)</f>
        <v>233564.61999999997</v>
      </c>
      <c r="M106">
        <f>IF(MOD(DAY(temperatury[[#This Row],[Data]])-1, 2) = 0, 1, 0)</f>
        <v>1</v>
      </c>
    </row>
    <row r="107" spans="1:13" x14ac:dyDescent="0.25">
      <c r="A107" s="1">
        <v>44818</v>
      </c>
      <c r="B107">
        <f>IF(temperatury[[#This Row],[Kolumna1]]=1, B106-1, B106)</f>
        <v>17</v>
      </c>
      <c r="C107">
        <f t="shared" si="3"/>
        <v>65</v>
      </c>
      <c r="D107">
        <f t="shared" si="4"/>
        <v>91</v>
      </c>
      <c r="E107">
        <f t="shared" si="5"/>
        <v>63</v>
      </c>
      <c r="F107">
        <f>IF(temperatury[[#This Row],[Temperatura]]&gt;20, F106+1, 0)</f>
        <v>0</v>
      </c>
      <c r="G107" t="str">
        <f>IF(temperatury[[#This Row],[Czy ostatni dzień]]&gt;=1, SUM($C$2:C137) - SUM($G$2:G106), "")</f>
        <v/>
      </c>
      <c r="H107" t="str">
        <f>IF(temperatury[[#This Row],[Czy ostatni dzień]]&gt;=1, SUM($D$2:D137) - SUM($H$2:H106), "")</f>
        <v/>
      </c>
      <c r="I107" t="str">
        <f>IF(temperatury[[#This Row],[Czy ostatni dzień]]&gt;=1, SUM($E$2:E137) - SUM($I$2:I106), "")</f>
        <v/>
      </c>
      <c r="J107">
        <f>IF(MONTH(A108)&lt;&gt;MONTH(temperatury[[#This Row],[Data]]), 1, 0)</f>
        <v>0</v>
      </c>
      <c r="K107">
        <f>temperatury[[#This Row],[Hot-Dog]]*$Q$10+temperatury[[#This Row],[Lody]]*$Q$8+temperatury[[#This Row],[Kukurydza]]*$Q$9</f>
        <v>1581.46</v>
      </c>
      <c r="L107">
        <f>SUM($K$2:K137)</f>
        <v>233564.61999999997</v>
      </c>
      <c r="M107">
        <f>IF(MOD(DAY(temperatury[[#This Row],[Data]])-1, 2) = 0, 1, 0)</f>
        <v>0</v>
      </c>
    </row>
    <row r="108" spans="1:13" x14ac:dyDescent="0.25">
      <c r="A108" s="1">
        <v>44819</v>
      </c>
      <c r="B108">
        <f>IF(temperatury[[#This Row],[Kolumna1]]=1, B107-1, B107)</f>
        <v>16</v>
      </c>
      <c r="C108">
        <f t="shared" si="3"/>
        <v>62</v>
      </c>
      <c r="D108">
        <f t="shared" si="4"/>
        <v>86</v>
      </c>
      <c r="E108">
        <f t="shared" si="5"/>
        <v>61</v>
      </c>
      <c r="F108">
        <f>IF(temperatury[[#This Row],[Temperatura]]&gt;20, F107+1, 0)</f>
        <v>0</v>
      </c>
      <c r="G108" t="str">
        <f>IF(temperatury[[#This Row],[Czy ostatni dzień]]&gt;=1, SUM($C$2:C138) - SUM($G$2:G107), "")</f>
        <v/>
      </c>
      <c r="H108" t="str">
        <f>IF(temperatury[[#This Row],[Czy ostatni dzień]]&gt;=1, SUM($D$2:D138) - SUM($H$2:H107), "")</f>
        <v/>
      </c>
      <c r="I108" t="str">
        <f>IF(temperatury[[#This Row],[Czy ostatni dzień]]&gt;=1, SUM($E$2:E138) - SUM($I$2:I107), "")</f>
        <v/>
      </c>
      <c r="J108">
        <f>IF(MONTH(A109)&lt;&gt;MONTH(temperatury[[#This Row],[Data]]), 1, 0)</f>
        <v>0</v>
      </c>
      <c r="K108">
        <f>temperatury[[#This Row],[Hot-Dog]]*$Q$10+temperatury[[#This Row],[Lody]]*$Q$8+temperatury[[#This Row],[Kukurydza]]*$Q$9</f>
        <v>1510.0600000000002</v>
      </c>
      <c r="L108">
        <f>SUM($K$2:K138)</f>
        <v>233564.61999999997</v>
      </c>
      <c r="M108">
        <f>IF(MOD(DAY(temperatury[[#This Row],[Data]])-1, 2) = 0, 1, 0)</f>
        <v>1</v>
      </c>
    </row>
    <row r="109" spans="1:13" x14ac:dyDescent="0.25">
      <c r="A109" s="1">
        <v>44820</v>
      </c>
      <c r="B109">
        <f>IF(temperatury[[#This Row],[Kolumna1]]=1, B108-1, B108)</f>
        <v>16</v>
      </c>
      <c r="C109">
        <f t="shared" si="3"/>
        <v>62</v>
      </c>
      <c r="D109">
        <f t="shared" si="4"/>
        <v>86</v>
      </c>
      <c r="E109">
        <f t="shared" si="5"/>
        <v>61</v>
      </c>
      <c r="F109">
        <f>IF(temperatury[[#This Row],[Temperatura]]&gt;20, F108+1, 0)</f>
        <v>0</v>
      </c>
      <c r="G109" t="str">
        <f>IF(temperatury[[#This Row],[Czy ostatni dzień]]&gt;=1, SUM($C$2:C139) - SUM($G$2:G108), "")</f>
        <v/>
      </c>
      <c r="H109" t="str">
        <f>IF(temperatury[[#This Row],[Czy ostatni dzień]]&gt;=1, SUM($D$2:D139) - SUM($H$2:H108), "")</f>
        <v/>
      </c>
      <c r="I109" t="str">
        <f>IF(temperatury[[#This Row],[Czy ostatni dzień]]&gt;=1, SUM($E$2:E139) - SUM($I$2:I108), "")</f>
        <v/>
      </c>
      <c r="J109">
        <f>IF(MONTH(A110)&lt;&gt;MONTH(temperatury[[#This Row],[Data]]), 1, 0)</f>
        <v>0</v>
      </c>
      <c r="K109">
        <f>temperatury[[#This Row],[Hot-Dog]]*$Q$10+temperatury[[#This Row],[Lody]]*$Q$8+temperatury[[#This Row],[Kukurydza]]*$Q$9</f>
        <v>1510.0600000000002</v>
      </c>
      <c r="L109">
        <f>SUM($K$2:K139)</f>
        <v>233564.61999999997</v>
      </c>
      <c r="M109">
        <f>IF(MOD(DAY(temperatury[[#This Row],[Data]])-1, 2) = 0, 1, 0)</f>
        <v>0</v>
      </c>
    </row>
    <row r="110" spans="1:13" x14ac:dyDescent="0.25">
      <c r="A110" s="1">
        <v>44821</v>
      </c>
      <c r="B110">
        <f>IF(temperatury[[#This Row],[Kolumna1]]=1, B109-1, B109)</f>
        <v>15</v>
      </c>
      <c r="C110">
        <f t="shared" si="3"/>
        <v>58</v>
      </c>
      <c r="D110">
        <f t="shared" si="4"/>
        <v>82</v>
      </c>
      <c r="E110">
        <f t="shared" si="5"/>
        <v>58</v>
      </c>
      <c r="F110">
        <f>IF(temperatury[[#This Row],[Temperatura]]&gt;20, F109+1, 0)</f>
        <v>0</v>
      </c>
      <c r="G110" t="str">
        <f>IF(temperatury[[#This Row],[Czy ostatni dzień]]&gt;=1, SUM($C$2:C140) - SUM($G$2:G109), "")</f>
        <v/>
      </c>
      <c r="H110" t="str">
        <f>IF(temperatury[[#This Row],[Czy ostatni dzień]]&gt;=1, SUM($D$2:D140) - SUM($H$2:H109), "")</f>
        <v/>
      </c>
      <c r="I110" t="str">
        <f>IF(temperatury[[#This Row],[Czy ostatni dzień]]&gt;=1, SUM($E$2:E140) - SUM($I$2:I109), "")</f>
        <v/>
      </c>
      <c r="J110">
        <f>IF(MONTH(A111)&lt;&gt;MONTH(temperatury[[#This Row],[Data]]), 1, 0)</f>
        <v>0</v>
      </c>
      <c r="K110">
        <f>temperatury[[#This Row],[Hot-Dog]]*$Q$10+temperatury[[#This Row],[Lody]]*$Q$8+temperatury[[#This Row],[Kukurydza]]*$Q$9</f>
        <v>1429.32</v>
      </c>
      <c r="L110">
        <f>SUM($K$2:K140)</f>
        <v>233564.61999999997</v>
      </c>
      <c r="M110">
        <f>IF(MOD(DAY(temperatury[[#This Row],[Data]])-1, 2) = 0, 1, 0)</f>
        <v>1</v>
      </c>
    </row>
    <row r="111" spans="1:13" x14ac:dyDescent="0.25">
      <c r="A111" s="1">
        <v>44822</v>
      </c>
      <c r="B111">
        <f>IF(temperatury[[#This Row],[Kolumna1]]=1, B110-1, B110)</f>
        <v>15</v>
      </c>
      <c r="C111">
        <f t="shared" si="3"/>
        <v>58</v>
      </c>
      <c r="D111">
        <f t="shared" si="4"/>
        <v>82</v>
      </c>
      <c r="E111">
        <f t="shared" si="5"/>
        <v>58</v>
      </c>
      <c r="F111">
        <f>IF(temperatury[[#This Row],[Temperatura]]&gt;20, F110+1, 0)</f>
        <v>0</v>
      </c>
      <c r="G111" t="str">
        <f>IF(temperatury[[#This Row],[Czy ostatni dzień]]&gt;=1, SUM($C$2:C141) - SUM($G$2:G110), "")</f>
        <v/>
      </c>
      <c r="H111" t="str">
        <f>IF(temperatury[[#This Row],[Czy ostatni dzień]]&gt;=1, SUM($D$2:D141) - SUM($H$2:H110), "")</f>
        <v/>
      </c>
      <c r="I111" t="str">
        <f>IF(temperatury[[#This Row],[Czy ostatni dzień]]&gt;=1, SUM($E$2:E141) - SUM($I$2:I110), "")</f>
        <v/>
      </c>
      <c r="J111">
        <f>IF(MONTH(A112)&lt;&gt;MONTH(temperatury[[#This Row],[Data]]), 1, 0)</f>
        <v>0</v>
      </c>
      <c r="K111">
        <f>temperatury[[#This Row],[Hot-Dog]]*$Q$10+temperatury[[#This Row],[Lody]]*$Q$8+temperatury[[#This Row],[Kukurydza]]*$Q$9</f>
        <v>1429.32</v>
      </c>
      <c r="L111">
        <f>SUM($K$2:K141)</f>
        <v>233564.61999999997</v>
      </c>
      <c r="M111">
        <f>IF(MOD(DAY(temperatury[[#This Row],[Data]])-1, 2) = 0, 1, 0)</f>
        <v>0</v>
      </c>
    </row>
    <row r="112" spans="1:13" x14ac:dyDescent="0.25">
      <c r="A112" s="1">
        <v>44823</v>
      </c>
      <c r="B112">
        <f>IF(temperatury[[#This Row],[Kolumna1]]=1, B111-1, B111)</f>
        <v>14</v>
      </c>
      <c r="C112">
        <f t="shared" si="3"/>
        <v>55</v>
      </c>
      <c r="D112">
        <f t="shared" si="4"/>
        <v>78</v>
      </c>
      <c r="E112">
        <f t="shared" si="5"/>
        <v>56</v>
      </c>
      <c r="F112">
        <f>IF(temperatury[[#This Row],[Temperatura]]&gt;20, F111+1, 0)</f>
        <v>0</v>
      </c>
      <c r="G112" t="str">
        <f>IF(temperatury[[#This Row],[Czy ostatni dzień]]&gt;=1, SUM($C$2:C142) - SUM($G$2:G111), "")</f>
        <v/>
      </c>
      <c r="H112" t="str">
        <f>IF(temperatury[[#This Row],[Czy ostatni dzień]]&gt;=1, SUM($D$2:D142) - SUM($H$2:H111), "")</f>
        <v/>
      </c>
      <c r="I112" t="str">
        <f>IF(temperatury[[#This Row],[Czy ostatni dzień]]&gt;=1, SUM($E$2:E142) - SUM($I$2:I111), "")</f>
        <v/>
      </c>
      <c r="J112">
        <f>IF(MONTH(A113)&lt;&gt;MONTH(temperatury[[#This Row],[Data]]), 1, 0)</f>
        <v>0</v>
      </c>
      <c r="K112">
        <f>temperatury[[#This Row],[Hot-Dog]]*$Q$10+temperatury[[#This Row],[Lody]]*$Q$8+temperatury[[#This Row],[Kukurydza]]*$Q$9</f>
        <v>1364.26</v>
      </c>
      <c r="L112">
        <f>SUM($K$2:K142)</f>
        <v>233564.61999999997</v>
      </c>
      <c r="M112">
        <f>IF(MOD(DAY(temperatury[[#This Row],[Data]])-1, 2) = 0, 1, 0)</f>
        <v>1</v>
      </c>
    </row>
    <row r="113" spans="1:15" x14ac:dyDescent="0.25">
      <c r="A113" s="1">
        <v>44824</v>
      </c>
      <c r="B113">
        <f>IF(temperatury[[#This Row],[Kolumna1]]=1, B112-1, B112)</f>
        <v>14</v>
      </c>
      <c r="C113">
        <f t="shared" si="3"/>
        <v>55</v>
      </c>
      <c r="D113">
        <f t="shared" si="4"/>
        <v>78</v>
      </c>
      <c r="E113">
        <f t="shared" si="5"/>
        <v>56</v>
      </c>
      <c r="F113">
        <f>IF(temperatury[[#This Row],[Temperatura]]&gt;20, F112+1, 0)</f>
        <v>0</v>
      </c>
      <c r="G113" t="str">
        <f>IF(temperatury[[#This Row],[Czy ostatni dzień]]&gt;=1, SUM($C$2:C143) - SUM($G$2:G112), "")</f>
        <v/>
      </c>
      <c r="H113" t="str">
        <f>IF(temperatury[[#This Row],[Czy ostatni dzień]]&gt;=1, SUM($D$2:D143) - SUM($H$2:H112), "")</f>
        <v/>
      </c>
      <c r="I113" t="str">
        <f>IF(temperatury[[#This Row],[Czy ostatni dzień]]&gt;=1, SUM($E$2:E143) - SUM($I$2:I112), "")</f>
        <v/>
      </c>
      <c r="J113">
        <f>IF(MONTH(A114)&lt;&gt;MONTH(temperatury[[#This Row],[Data]]), 1, 0)</f>
        <v>0</v>
      </c>
      <c r="K113">
        <f>temperatury[[#This Row],[Hot-Dog]]*$Q$10+temperatury[[#This Row],[Lody]]*$Q$8+temperatury[[#This Row],[Kukurydza]]*$Q$9</f>
        <v>1364.26</v>
      </c>
      <c r="L113">
        <f>SUM($K$2:K143)</f>
        <v>233564.61999999997</v>
      </c>
      <c r="M113">
        <f>IF(MOD(DAY(temperatury[[#This Row],[Data]])-1, 2) = 0, 1, 0)</f>
        <v>0</v>
      </c>
    </row>
    <row r="114" spans="1:15" x14ac:dyDescent="0.25">
      <c r="A114" s="1">
        <v>44825</v>
      </c>
      <c r="B114">
        <f>IF(temperatury[[#This Row],[Kolumna1]]=1, B113-1, B113)</f>
        <v>13</v>
      </c>
      <c r="C114">
        <f t="shared" si="3"/>
        <v>51</v>
      </c>
      <c r="D114">
        <f t="shared" si="4"/>
        <v>74</v>
      </c>
      <c r="E114">
        <f t="shared" si="5"/>
        <v>54</v>
      </c>
      <c r="F114">
        <f>IF(temperatury[[#This Row],[Temperatura]]&gt;20, F113+1, 0)</f>
        <v>0</v>
      </c>
      <c r="G114" t="str">
        <f>IF(temperatury[[#This Row],[Czy ostatni dzień]]&gt;=1, SUM($C$2:C144) - SUM($G$2:G113), "")</f>
        <v/>
      </c>
      <c r="H114" t="str">
        <f>IF(temperatury[[#This Row],[Czy ostatni dzień]]&gt;=1, SUM($D$2:D144) - SUM($H$2:H113), "")</f>
        <v/>
      </c>
      <c r="I114" t="str">
        <f>IF(temperatury[[#This Row],[Czy ostatni dzień]]&gt;=1, SUM($E$2:E144) - SUM($I$2:I113), "")</f>
        <v/>
      </c>
      <c r="J114">
        <f>IF(MONTH(A115)&lt;&gt;MONTH(temperatury[[#This Row],[Data]]), 1, 0)</f>
        <v>0</v>
      </c>
      <c r="K114">
        <f>temperatury[[#This Row],[Hot-Dog]]*$Q$10+temperatury[[#This Row],[Lody]]*$Q$8+temperatury[[#This Row],[Kukurydza]]*$Q$9</f>
        <v>1290.8600000000001</v>
      </c>
      <c r="L114">
        <f>SUM($K$2:K144)</f>
        <v>233564.61999999997</v>
      </c>
      <c r="M114">
        <f>IF(MOD(DAY(temperatury[[#This Row],[Data]])-1, 2) = 0, 1, 0)</f>
        <v>1</v>
      </c>
    </row>
    <row r="115" spans="1:15" x14ac:dyDescent="0.25">
      <c r="A115" s="1">
        <v>44826</v>
      </c>
      <c r="B115">
        <f>IF(temperatury[[#This Row],[Kolumna1]]=1, B114-1, B114)</f>
        <v>13</v>
      </c>
      <c r="C115">
        <f t="shared" si="3"/>
        <v>51</v>
      </c>
      <c r="D115">
        <f t="shared" si="4"/>
        <v>74</v>
      </c>
      <c r="E115">
        <f t="shared" si="5"/>
        <v>54</v>
      </c>
      <c r="F115">
        <f>IF(temperatury[[#This Row],[Temperatura]]&gt;20, F114+1, 0)</f>
        <v>0</v>
      </c>
      <c r="G115" t="str">
        <f>IF(temperatury[[#This Row],[Czy ostatni dzień]]&gt;=1, SUM($C$2:C145) - SUM($G$2:G114), "")</f>
        <v/>
      </c>
      <c r="H115" t="str">
        <f>IF(temperatury[[#This Row],[Czy ostatni dzień]]&gt;=1, SUM($D$2:D145) - SUM($H$2:H114), "")</f>
        <v/>
      </c>
      <c r="I115" t="str">
        <f>IF(temperatury[[#This Row],[Czy ostatni dzień]]&gt;=1, SUM($E$2:E145) - SUM($I$2:I114), "")</f>
        <v/>
      </c>
      <c r="J115">
        <f>IF(MONTH(A116)&lt;&gt;MONTH(temperatury[[#This Row],[Data]]), 1, 0)</f>
        <v>0</v>
      </c>
      <c r="K115">
        <f>temperatury[[#This Row],[Hot-Dog]]*$Q$10+temperatury[[#This Row],[Lody]]*$Q$8+temperatury[[#This Row],[Kukurydza]]*$Q$9</f>
        <v>1290.8600000000001</v>
      </c>
      <c r="L115">
        <f>SUM($K$2:K145)</f>
        <v>233564.61999999997</v>
      </c>
      <c r="M115">
        <f>IF(MOD(DAY(temperatury[[#This Row],[Data]])-1, 2) = 0, 1, 0)</f>
        <v>0</v>
      </c>
    </row>
    <row r="116" spans="1:15" x14ac:dyDescent="0.25">
      <c r="A116" s="7">
        <v>44827</v>
      </c>
      <c r="B116" s="8">
        <f>IF(temperatury[[#This Row],[Kolumna1]]=1, B115-1, B115)</f>
        <v>12</v>
      </c>
      <c r="C116" s="8">
        <f t="shared" si="3"/>
        <v>48</v>
      </c>
      <c r="D116" s="8">
        <f t="shared" si="4"/>
        <v>70</v>
      </c>
      <c r="E116" s="8">
        <f t="shared" si="5"/>
        <v>51</v>
      </c>
      <c r="F116" s="8">
        <f>IF(temperatury[[#This Row],[Temperatura]]&gt;20, F115+1, 0)</f>
        <v>0</v>
      </c>
      <c r="G116" s="8" t="str">
        <f>IF(temperatury[[#This Row],[Czy ostatni dzień]]&gt;=1, SUM($C$2:C146) - SUM($G$2:G115), "")</f>
        <v/>
      </c>
      <c r="H116" s="8" t="str">
        <f>IF(temperatury[[#This Row],[Czy ostatni dzień]]&gt;=1, SUM($D$2:D146) - SUM($H$2:H115), "")</f>
        <v/>
      </c>
      <c r="I116" s="8" t="str">
        <f>IF(temperatury[[#This Row],[Czy ostatni dzień]]&gt;=1, SUM($E$2:E146) - SUM($I$2:I115), "")</f>
        <v/>
      </c>
      <c r="J116" s="8">
        <f>IF(MONTH(A117)&lt;&gt;MONTH(temperatury[[#This Row],[Data]]), 1, 0)</f>
        <v>0</v>
      </c>
      <c r="K116" s="8">
        <f>temperatury[[#This Row],[Hot-Dog]]*$Q$10+temperatury[[#This Row],[Lody]]*$Q$8+temperatury[[#This Row],[Kukurydza]]*$Q$9</f>
        <v>1218.46</v>
      </c>
      <c r="L116">
        <f>SUM($K$2:K146)</f>
        <v>233564.61999999997</v>
      </c>
      <c r="M116">
        <f>IF(MOD(DAY(temperatury[[#This Row],[Data]])-1, 2) = 0, 1, 0)</f>
        <v>1</v>
      </c>
    </row>
    <row r="117" spans="1:15" x14ac:dyDescent="0.25">
      <c r="A117" s="1">
        <v>44828</v>
      </c>
      <c r="B117">
        <f>IF(temperatury[[#This Row],[Kolumna1]]=1, B116-1, B116)</f>
        <v>12</v>
      </c>
      <c r="C117">
        <f t="shared" si="3"/>
        <v>48</v>
      </c>
      <c r="D117">
        <f t="shared" si="4"/>
        <v>70</v>
      </c>
      <c r="E117">
        <f t="shared" si="5"/>
        <v>51</v>
      </c>
      <c r="F117">
        <f>IF(temperatury[[#This Row],[Temperatura]]&gt;20, F116+1, 0)</f>
        <v>0</v>
      </c>
      <c r="G117" t="str">
        <f>IF(temperatury[[#This Row],[Czy ostatni dzień]]&gt;=1, SUM($C$2:C147) - SUM($G$2:G116), "")</f>
        <v/>
      </c>
      <c r="H117" t="str">
        <f>IF(temperatury[[#This Row],[Czy ostatni dzień]]&gt;=1, SUM($D$2:D147) - SUM($H$2:H116), "")</f>
        <v/>
      </c>
      <c r="I117" t="str">
        <f>IF(temperatury[[#This Row],[Czy ostatni dzień]]&gt;=1, SUM($E$2:E147) - SUM($I$2:I116), "")</f>
        <v/>
      </c>
      <c r="J117">
        <f>IF(MONTH(A118)&lt;&gt;MONTH(temperatury[[#This Row],[Data]]), 1, 0)</f>
        <v>0</v>
      </c>
      <c r="K117">
        <f>temperatury[[#This Row],[Hot-Dog]]*$Q$10+temperatury[[#This Row],[Lody]]*$Q$8+temperatury[[#This Row],[Kukurydza]]*$Q$9</f>
        <v>1218.46</v>
      </c>
      <c r="L117">
        <f>SUM($K$2:K147)</f>
        <v>233564.61999999997</v>
      </c>
      <c r="M117">
        <f>IF(MOD(DAY(temperatury[[#This Row],[Data]])-1, 2) = 0, 1, 0)</f>
        <v>0</v>
      </c>
    </row>
    <row r="118" spans="1:15" x14ac:dyDescent="0.25">
      <c r="A118" s="1">
        <v>44829</v>
      </c>
      <c r="B118">
        <f>IF(temperatury[[#This Row],[Kolumna1]]=1, B117-1, B117)</f>
        <v>11</v>
      </c>
      <c r="C118">
        <f t="shared" si="3"/>
        <v>45</v>
      </c>
      <c r="D118">
        <f t="shared" si="4"/>
        <v>66</v>
      </c>
      <c r="E118">
        <f t="shared" si="5"/>
        <v>49</v>
      </c>
      <c r="F118">
        <f>IF(temperatury[[#This Row],[Temperatura]]&gt;20, F117+1, 0)</f>
        <v>0</v>
      </c>
      <c r="G118" t="str">
        <f>IF(temperatury[[#This Row],[Czy ostatni dzień]]&gt;=1, SUM($C$2:C148) - SUM($G$2:G117), "")</f>
        <v/>
      </c>
      <c r="H118" t="str">
        <f>IF(temperatury[[#This Row],[Czy ostatni dzień]]&gt;=1, SUM($D$2:D148) - SUM($H$2:H117), "")</f>
        <v/>
      </c>
      <c r="I118" t="str">
        <f>IF(temperatury[[#This Row],[Czy ostatni dzień]]&gt;=1, SUM($E$2:E148) - SUM($I$2:I117), "")</f>
        <v/>
      </c>
      <c r="J118">
        <f>IF(MONTH(A119)&lt;&gt;MONTH(temperatury[[#This Row],[Data]]), 1, 0)</f>
        <v>0</v>
      </c>
      <c r="K118">
        <f>temperatury[[#This Row],[Hot-Dog]]*$Q$10+temperatury[[#This Row],[Lody]]*$Q$8+temperatury[[#This Row],[Kukurydza]]*$Q$9</f>
        <v>1153.4000000000001</v>
      </c>
      <c r="L118">
        <f>SUM($K$2:K148)</f>
        <v>233564.61999999997</v>
      </c>
      <c r="M118">
        <f>IF(MOD(DAY(temperatury[[#This Row],[Data]])-1, 2) = 0, 1, 0)</f>
        <v>1</v>
      </c>
    </row>
    <row r="119" spans="1:15" x14ac:dyDescent="0.25">
      <c r="A119" s="1">
        <v>44830</v>
      </c>
      <c r="B119">
        <f>IF(temperatury[[#This Row],[Kolumna1]]=1, B118-1, B118)</f>
        <v>11</v>
      </c>
      <c r="C119">
        <f t="shared" si="3"/>
        <v>45</v>
      </c>
      <c r="D119">
        <f t="shared" si="4"/>
        <v>66</v>
      </c>
      <c r="E119">
        <f t="shared" si="5"/>
        <v>49</v>
      </c>
      <c r="F119">
        <f>IF(temperatury[[#This Row],[Temperatura]]&gt;20, F118+1, 0)</f>
        <v>0</v>
      </c>
      <c r="G119" t="str">
        <f>IF(temperatury[[#This Row],[Czy ostatni dzień]]&gt;=1, SUM($C$2:C149) - SUM($G$2:G118), "")</f>
        <v/>
      </c>
      <c r="H119" t="str">
        <f>IF(temperatury[[#This Row],[Czy ostatni dzień]]&gt;=1, SUM($D$2:D149) - SUM($H$2:H118), "")</f>
        <v/>
      </c>
      <c r="I119" t="str">
        <f>IF(temperatury[[#This Row],[Czy ostatni dzień]]&gt;=1, SUM($E$2:E149) - SUM($I$2:I118), "")</f>
        <v/>
      </c>
      <c r="J119">
        <f>IF(MONTH(A120)&lt;&gt;MONTH(temperatury[[#This Row],[Data]]), 1, 0)</f>
        <v>0</v>
      </c>
      <c r="K119">
        <f>temperatury[[#This Row],[Hot-Dog]]*$Q$10+temperatury[[#This Row],[Lody]]*$Q$8+temperatury[[#This Row],[Kukurydza]]*$Q$9</f>
        <v>1153.4000000000001</v>
      </c>
      <c r="L119">
        <f>SUM($K$2:K149)</f>
        <v>233564.61999999997</v>
      </c>
      <c r="M119">
        <f>IF(MOD(DAY(temperatury[[#This Row],[Data]])-1, 2) = 0, 1, 0)</f>
        <v>0</v>
      </c>
    </row>
    <row r="120" spans="1:15" x14ac:dyDescent="0.25">
      <c r="A120" s="1">
        <v>44831</v>
      </c>
      <c r="B120">
        <f>IF(temperatury[[#This Row],[Kolumna1]]=1, B119-1, B119)</f>
        <v>10</v>
      </c>
      <c r="C120">
        <f t="shared" si="3"/>
        <v>41</v>
      </c>
      <c r="D120">
        <f t="shared" si="4"/>
        <v>62</v>
      </c>
      <c r="E120">
        <f t="shared" si="5"/>
        <v>47</v>
      </c>
      <c r="F120">
        <f>IF(temperatury[[#This Row],[Temperatura]]&gt;20, F119+1, 0)</f>
        <v>0</v>
      </c>
      <c r="G120" t="str">
        <f>IF(temperatury[[#This Row],[Czy ostatni dzień]]&gt;=1, SUM($C$2:C150) - SUM($G$2:G119), "")</f>
        <v/>
      </c>
      <c r="H120" t="str">
        <f>IF(temperatury[[#This Row],[Czy ostatni dzień]]&gt;=1, SUM($D$2:D150) - SUM($H$2:H119), "")</f>
        <v/>
      </c>
      <c r="I120" t="str">
        <f>IF(temperatury[[#This Row],[Czy ostatni dzień]]&gt;=1, SUM($E$2:E150) - SUM($I$2:I119), "")</f>
        <v/>
      </c>
      <c r="J120">
        <f>IF(MONTH(A121)&lt;&gt;MONTH(temperatury[[#This Row],[Data]]), 1, 0)</f>
        <v>0</v>
      </c>
      <c r="K120">
        <f>temperatury[[#This Row],[Hot-Dog]]*$Q$10+temperatury[[#This Row],[Lody]]*$Q$8+temperatury[[#This Row],[Kukurydza]]*$Q$9</f>
        <v>1080</v>
      </c>
      <c r="L120">
        <f>SUM($K$2:K150)</f>
        <v>233564.61999999997</v>
      </c>
      <c r="M120">
        <f>IF(MOD(DAY(temperatury[[#This Row],[Data]])-1, 2) = 0, 1, 0)</f>
        <v>1</v>
      </c>
    </row>
    <row r="121" spans="1:15" x14ac:dyDescent="0.25">
      <c r="A121" s="1">
        <v>44832</v>
      </c>
      <c r="B121">
        <f>IF(temperatury[[#This Row],[Kolumna1]]=1, B120-1, B120)</f>
        <v>10</v>
      </c>
      <c r="C121">
        <f t="shared" si="3"/>
        <v>41</v>
      </c>
      <c r="D121">
        <f t="shared" si="4"/>
        <v>62</v>
      </c>
      <c r="E121">
        <f t="shared" si="5"/>
        <v>47</v>
      </c>
      <c r="F121">
        <f>IF(temperatury[[#This Row],[Temperatura]]&gt;20, F120+1, 0)</f>
        <v>0</v>
      </c>
      <c r="G121" t="str">
        <f>IF(temperatury[[#This Row],[Czy ostatni dzień]]&gt;=1, SUM($C$2:C151) - SUM($G$2:G120), "")</f>
        <v/>
      </c>
      <c r="H121" t="str">
        <f>IF(temperatury[[#This Row],[Czy ostatni dzień]]&gt;=1, SUM($D$2:D151) - SUM($H$2:H120), "")</f>
        <v/>
      </c>
      <c r="I121" t="str">
        <f>IF(temperatury[[#This Row],[Czy ostatni dzień]]&gt;=1, SUM($E$2:E151) - SUM($I$2:I120), "")</f>
        <v/>
      </c>
      <c r="J121">
        <f>IF(MONTH(A122)&lt;&gt;MONTH(temperatury[[#This Row],[Data]]), 1, 0)</f>
        <v>0</v>
      </c>
      <c r="K121">
        <f>temperatury[[#This Row],[Hot-Dog]]*$Q$10+temperatury[[#This Row],[Lody]]*$Q$8+temperatury[[#This Row],[Kukurydza]]*$Q$9</f>
        <v>1080</v>
      </c>
      <c r="L121">
        <f>SUM($K$2:K151)</f>
        <v>233564.61999999997</v>
      </c>
      <c r="M121">
        <f>IF(MOD(DAY(temperatury[[#This Row],[Data]])-1, 2) = 0, 1, 0)</f>
        <v>0</v>
      </c>
    </row>
    <row r="122" spans="1:15" x14ac:dyDescent="0.25">
      <c r="A122" s="1">
        <v>44833</v>
      </c>
      <c r="B122">
        <f>IF(temperatury[[#This Row],[Kolumna1]]=1, B121-1, B121)</f>
        <v>9</v>
      </c>
      <c r="C122">
        <f t="shared" si="3"/>
        <v>38</v>
      </c>
      <c r="D122">
        <f t="shared" si="4"/>
        <v>57</v>
      </c>
      <c r="E122">
        <f t="shared" si="5"/>
        <v>44</v>
      </c>
      <c r="F122">
        <f>IF(temperatury[[#This Row],[Temperatura]]&gt;20, F121+1, 0)</f>
        <v>0</v>
      </c>
      <c r="G122" t="str">
        <f>IF(temperatury[[#This Row],[Czy ostatni dzień]]&gt;=1, SUM($C$2:C152) - SUM($G$2:G121), "")</f>
        <v/>
      </c>
      <c r="H122" t="str">
        <f>IF(temperatury[[#This Row],[Czy ostatni dzień]]&gt;=1, SUM($D$2:D152) - SUM($H$2:H121), "")</f>
        <v/>
      </c>
      <c r="I122" t="str">
        <f>IF(temperatury[[#This Row],[Czy ostatni dzień]]&gt;=1, SUM($E$2:E152) - SUM($I$2:I121), "")</f>
        <v/>
      </c>
      <c r="J122">
        <f>IF(MONTH(A123)&lt;&gt;MONTH(temperatury[[#This Row],[Data]]), 1, 0)</f>
        <v>0</v>
      </c>
      <c r="K122">
        <f>temperatury[[#This Row],[Hot-Dog]]*$Q$10+temperatury[[#This Row],[Lody]]*$Q$8+temperatury[[#This Row],[Kukurydza]]*$Q$9</f>
        <v>1001.26</v>
      </c>
      <c r="L122">
        <f>SUM($K$2:K152)</f>
        <v>233564.61999999997</v>
      </c>
      <c r="M122">
        <f>IF(MOD(DAY(temperatury[[#This Row],[Data]])-1, 2) = 0, 1, 0)</f>
        <v>1</v>
      </c>
      <c r="O122" t="s">
        <v>27</v>
      </c>
    </row>
    <row r="123" spans="1:15" x14ac:dyDescent="0.25">
      <c r="A123" s="1">
        <v>44834</v>
      </c>
      <c r="B123">
        <f>IF(temperatury[[#This Row],[Kolumna1]]=1, B122-1, B122)</f>
        <v>9</v>
      </c>
      <c r="C123">
        <f t="shared" si="3"/>
        <v>38</v>
      </c>
      <c r="D123">
        <f t="shared" si="4"/>
        <v>57</v>
      </c>
      <c r="E123">
        <f t="shared" si="5"/>
        <v>44</v>
      </c>
      <c r="F123">
        <f>IF(temperatury[[#This Row],[Temperatura]]&gt;20, F122+1, 0)</f>
        <v>0</v>
      </c>
      <c r="G123">
        <f>IF(temperatury[[#This Row],[Czy ostatni dzień]]&gt;=1, SUM($C$2:C153) - SUM($G$2:G122), "")</f>
        <v>1856</v>
      </c>
      <c r="H123">
        <f>IF(temperatury[[#This Row],[Czy ostatni dzień]]&gt;=1, SUM($D$2:D153) - SUM($H$2:H122), "")</f>
        <v>0</v>
      </c>
      <c r="I123">
        <f>IF(temperatury[[#This Row],[Czy ostatni dzień]]&gt;=1, SUM($E$2:E153) - SUM($I$2:I122), "")</f>
        <v>0</v>
      </c>
      <c r="J123">
        <f>IF(MONTH(A124)&lt;&gt;MONTH(temperatury[[#This Row],[Data]]), 1, 0)</f>
        <v>1</v>
      </c>
      <c r="K123">
        <f>temperatury[[#This Row],[Hot-Dog]]*$Q$10+temperatury[[#This Row],[Lody]]*$Q$8+temperatury[[#This Row],[Kukurydza]]*$Q$9</f>
        <v>1001.26</v>
      </c>
      <c r="L123">
        <f>SUM($K$2:K153)</f>
        <v>233564.61999999997</v>
      </c>
      <c r="M123">
        <f>IF(MOD(DAY(temperatury[[#This Row],[Data]])-1, 2) = 0, 1, 0)</f>
        <v>0</v>
      </c>
      <c r="O123">
        <v>1.34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DEA4-E6FA-4F1D-892B-70EF554286EB}">
  <dimension ref="B6:E9"/>
  <sheetViews>
    <sheetView workbookViewId="0">
      <selection activeCell="E6" sqref="B6:E9"/>
    </sheetView>
  </sheetViews>
  <sheetFormatPr defaultRowHeight="15" x14ac:dyDescent="0.25"/>
  <sheetData>
    <row r="6" spans="2:5" x14ac:dyDescent="0.25">
      <c r="C6" t="s">
        <v>5</v>
      </c>
      <c r="D6" t="s">
        <v>6</v>
      </c>
      <c r="E6" t="s">
        <v>7</v>
      </c>
    </row>
    <row r="7" spans="2:5" x14ac:dyDescent="0.25">
      <c r="B7" s="5" t="s">
        <v>17</v>
      </c>
      <c r="C7" s="6">
        <v>2639</v>
      </c>
      <c r="D7" s="6">
        <v>3527</v>
      </c>
      <c r="E7" s="6">
        <v>2355</v>
      </c>
    </row>
    <row r="8" spans="2:5" x14ac:dyDescent="0.25">
      <c r="B8" s="5" t="s">
        <v>18</v>
      </c>
      <c r="C8" s="6">
        <v>2747</v>
      </c>
      <c r="D8" s="6">
        <v>3675</v>
      </c>
      <c r="E8" s="6">
        <v>2448</v>
      </c>
    </row>
    <row r="9" spans="2:5" x14ac:dyDescent="0.25">
      <c r="B9" s="5" t="s">
        <v>19</v>
      </c>
      <c r="C9" s="6">
        <v>2665</v>
      </c>
      <c r="D9" s="6">
        <v>3579</v>
      </c>
      <c r="E9" s="6">
        <v>2390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ACAA89-00C1-4BFF-8A68-2551115027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temperatury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Zbysiu</dc:creator>
  <cp:lastModifiedBy>Zbysiu</cp:lastModifiedBy>
  <dcterms:created xsi:type="dcterms:W3CDTF">2023-03-22T16:07:11Z</dcterms:created>
  <dcterms:modified xsi:type="dcterms:W3CDTF">2023-03-22T16:40:03Z</dcterms:modified>
</cp:coreProperties>
</file>