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3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5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6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7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hitraghavan/Courses/FinalProject/Experiment Results/"/>
    </mc:Choice>
  </mc:AlternateContent>
  <xr:revisionPtr revIDLastSave="0" documentId="10_ncr:8100000_{97D7FA09-4D7A-264D-B1EC-1DE10473B779}" xr6:coauthVersionLast="32" xr6:coauthVersionMax="32" xr10:uidLastSave="{00000000-0000-0000-0000-000000000000}"/>
  <bookViews>
    <workbookView xWindow="11680" yWindow="7640" windowWidth="28800" windowHeight="16240" xr2:uid="{5E3F85AB-2881-4042-833C-54B432D88D44}"/>
  </bookViews>
  <sheets>
    <sheet name="Charts" sheetId="8" r:id="rId1"/>
    <sheet name="Dreambox DVR Pwr+Bw" sheetId="1" r:id="rId2"/>
    <sheet name="Dreambox DVR Energy" sheetId="3" r:id="rId3"/>
    <sheet name="Smartcam Ethernet Pwr+Bw" sheetId="4" r:id="rId4"/>
    <sheet name="Smartcam Ethernet Energy" sheetId="5" r:id="rId5"/>
    <sheet name="Smartcam WiFi Pwr+Bw" sheetId="6" r:id="rId6"/>
    <sheet name="Smartcam WiFi Energy" sheetId="7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58" i="1" l="1"/>
  <c r="AC59" i="6"/>
  <c r="AC58" i="6"/>
  <c r="AC57" i="6"/>
  <c r="AC56" i="6"/>
  <c r="AC58" i="4"/>
  <c r="AC57" i="4"/>
  <c r="AC56" i="4"/>
  <c r="AC55" i="4"/>
  <c r="AC60" i="1"/>
  <c r="AC59" i="1"/>
  <c r="AC57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4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34" i="4"/>
  <c r="S35" i="4"/>
  <c r="S36" i="4"/>
  <c r="S37" i="4"/>
  <c r="S38" i="4"/>
  <c r="S39" i="4"/>
  <c r="S40" i="4"/>
  <c r="S41" i="4"/>
  <c r="S42" i="4"/>
  <c r="S43" i="4"/>
  <c r="S44" i="4"/>
  <c r="S45" i="4"/>
  <c r="S46" i="4"/>
  <c r="S47" i="4"/>
  <c r="S48" i="4"/>
  <c r="S49" i="4"/>
  <c r="S50" i="4"/>
  <c r="S51" i="4"/>
  <c r="S52" i="4"/>
  <c r="S53" i="4"/>
  <c r="S54" i="4"/>
  <c r="S55" i="4"/>
  <c r="S56" i="4"/>
  <c r="S57" i="4"/>
  <c r="S58" i="4"/>
  <c r="S59" i="4"/>
  <c r="S60" i="4"/>
  <c r="S61" i="4"/>
  <c r="S62" i="4"/>
  <c r="S63" i="4"/>
  <c r="S64" i="4"/>
  <c r="S65" i="4"/>
  <c r="S66" i="4"/>
  <c r="S67" i="4"/>
  <c r="S68" i="4"/>
  <c r="S69" i="4"/>
  <c r="S70" i="4"/>
  <c r="S71" i="4"/>
  <c r="S72" i="4"/>
  <c r="S73" i="4"/>
  <c r="S74" i="4"/>
  <c r="S75" i="4"/>
  <c r="S76" i="4"/>
  <c r="S77" i="4"/>
  <c r="S78" i="4"/>
  <c r="S79" i="4"/>
  <c r="S80" i="4"/>
  <c r="S81" i="4"/>
  <c r="S82" i="4"/>
  <c r="S83" i="4"/>
  <c r="S84" i="4"/>
  <c r="S85" i="4"/>
  <c r="S86" i="4"/>
  <c r="S87" i="4"/>
  <c r="S88" i="4"/>
  <c r="S89" i="4"/>
  <c r="S90" i="4"/>
  <c r="S91" i="4"/>
  <c r="S92" i="4"/>
  <c r="S93" i="4"/>
  <c r="S94" i="4"/>
  <c r="S95" i="4"/>
  <c r="S96" i="4"/>
  <c r="S97" i="4"/>
  <c r="S98" i="4"/>
  <c r="S99" i="4"/>
  <c r="S100" i="4"/>
  <c r="S101" i="4"/>
  <c r="S102" i="4"/>
  <c r="S103" i="4"/>
  <c r="S104" i="4"/>
  <c r="S105" i="4"/>
  <c r="S106" i="4"/>
  <c r="S107" i="4"/>
  <c r="S108" i="4"/>
  <c r="S109" i="4"/>
  <c r="S110" i="4"/>
  <c r="S111" i="4"/>
  <c r="S112" i="4"/>
  <c r="S113" i="4"/>
  <c r="S114" i="4"/>
  <c r="S115" i="4"/>
  <c r="S116" i="4"/>
  <c r="S117" i="4"/>
  <c r="S118" i="4"/>
  <c r="S119" i="4"/>
  <c r="S120" i="4"/>
  <c r="S121" i="4"/>
  <c r="S122" i="4"/>
  <c r="S4" i="6"/>
  <c r="S5" i="6"/>
  <c r="S6" i="6"/>
  <c r="S7" i="6"/>
  <c r="S8" i="6"/>
  <c r="S9" i="6"/>
  <c r="S10" i="6"/>
  <c r="S11" i="6"/>
  <c r="S12" i="6"/>
  <c r="S13" i="6"/>
  <c r="S14" i="6"/>
  <c r="S15" i="6"/>
  <c r="S16" i="6"/>
  <c r="S17" i="6"/>
  <c r="S18" i="6"/>
  <c r="S19" i="6"/>
  <c r="S20" i="6"/>
  <c r="S21" i="6"/>
  <c r="S22" i="6"/>
  <c r="S23" i="6"/>
  <c r="S24" i="6"/>
  <c r="S25" i="6"/>
  <c r="S26" i="6"/>
  <c r="S27" i="6"/>
  <c r="S28" i="6"/>
  <c r="S29" i="6"/>
  <c r="S30" i="6"/>
  <c r="S31" i="6"/>
  <c r="S32" i="6"/>
  <c r="S33" i="6"/>
  <c r="S34" i="6"/>
  <c r="S35" i="6"/>
  <c r="S36" i="6"/>
  <c r="S37" i="6"/>
  <c r="S38" i="6"/>
  <c r="S39" i="6"/>
  <c r="S40" i="6"/>
  <c r="S41" i="6"/>
  <c r="S42" i="6"/>
  <c r="S43" i="6"/>
  <c r="S44" i="6"/>
  <c r="S45" i="6"/>
  <c r="S46" i="6"/>
  <c r="S47" i="6"/>
  <c r="S48" i="6"/>
  <c r="S49" i="6"/>
  <c r="S50" i="6"/>
  <c r="S51" i="6"/>
  <c r="S52" i="6"/>
  <c r="S53" i="6"/>
  <c r="S54" i="6"/>
  <c r="S55" i="6"/>
  <c r="S56" i="6"/>
  <c r="S57" i="6"/>
  <c r="S58" i="6"/>
  <c r="S59" i="6"/>
  <c r="S60" i="6"/>
  <c r="S61" i="6"/>
  <c r="S62" i="6"/>
  <c r="S63" i="6"/>
  <c r="S64" i="6"/>
  <c r="S65" i="6"/>
  <c r="S66" i="6"/>
  <c r="S67" i="6"/>
  <c r="S68" i="6"/>
  <c r="S69" i="6"/>
  <c r="S70" i="6"/>
  <c r="S71" i="6"/>
  <c r="S72" i="6"/>
  <c r="S73" i="6"/>
  <c r="S74" i="6"/>
  <c r="S75" i="6"/>
  <c r="S76" i="6"/>
  <c r="S77" i="6"/>
  <c r="S78" i="6"/>
  <c r="S79" i="6"/>
  <c r="S80" i="6"/>
  <c r="S81" i="6"/>
  <c r="S82" i="6"/>
  <c r="S83" i="6"/>
  <c r="S84" i="6"/>
  <c r="S85" i="6"/>
  <c r="S86" i="6"/>
  <c r="S87" i="6"/>
  <c r="S88" i="6"/>
  <c r="S89" i="6"/>
  <c r="S90" i="6"/>
  <c r="S91" i="6"/>
  <c r="S92" i="6"/>
  <c r="S93" i="6"/>
  <c r="S94" i="6"/>
  <c r="S95" i="6"/>
  <c r="S96" i="6"/>
  <c r="S97" i="6"/>
  <c r="S98" i="6"/>
  <c r="S99" i="6"/>
  <c r="S100" i="6"/>
  <c r="S101" i="6"/>
  <c r="S102" i="6"/>
  <c r="S103" i="6"/>
  <c r="S104" i="6"/>
  <c r="S105" i="6"/>
  <c r="S106" i="6"/>
  <c r="S107" i="6"/>
  <c r="S108" i="6"/>
  <c r="S109" i="6"/>
  <c r="S110" i="6"/>
  <c r="S111" i="6"/>
  <c r="S112" i="6"/>
  <c r="S113" i="6"/>
  <c r="S114" i="6"/>
  <c r="S115" i="6"/>
  <c r="S116" i="6"/>
  <c r="S117" i="6"/>
  <c r="S118" i="6"/>
  <c r="S119" i="6"/>
  <c r="S120" i="6"/>
  <c r="S121" i="6"/>
  <c r="S122" i="6"/>
  <c r="T4" i="6"/>
  <c r="T5" i="6"/>
  <c r="T6" i="6"/>
  <c r="T7" i="6"/>
  <c r="T8" i="6"/>
  <c r="T9" i="6"/>
  <c r="T10" i="6"/>
  <c r="T11" i="6"/>
  <c r="T12" i="6"/>
  <c r="T13" i="6"/>
  <c r="T14" i="6"/>
  <c r="T15" i="6"/>
  <c r="T16" i="6"/>
  <c r="T17" i="6"/>
  <c r="T18" i="6"/>
  <c r="T19" i="6"/>
  <c r="T20" i="6"/>
  <c r="T21" i="6"/>
  <c r="T22" i="6"/>
  <c r="T23" i="6"/>
  <c r="T24" i="6"/>
  <c r="T25" i="6"/>
  <c r="T26" i="6"/>
  <c r="T27" i="6"/>
  <c r="T28" i="6"/>
  <c r="T29" i="6"/>
  <c r="T30" i="6"/>
  <c r="T31" i="6"/>
  <c r="T32" i="6"/>
  <c r="T33" i="6"/>
  <c r="T34" i="6"/>
  <c r="T35" i="6"/>
  <c r="T36" i="6"/>
  <c r="T37" i="6"/>
  <c r="T38" i="6"/>
  <c r="T39" i="6"/>
  <c r="T40" i="6"/>
  <c r="T41" i="6"/>
  <c r="T42" i="6"/>
  <c r="T43" i="6"/>
  <c r="T44" i="6"/>
  <c r="T45" i="6"/>
  <c r="T46" i="6"/>
  <c r="T47" i="6"/>
  <c r="T48" i="6"/>
  <c r="T49" i="6"/>
  <c r="T50" i="6"/>
  <c r="T51" i="6"/>
  <c r="T52" i="6"/>
  <c r="T53" i="6"/>
  <c r="T54" i="6"/>
  <c r="T55" i="6"/>
  <c r="T56" i="6"/>
  <c r="T57" i="6"/>
  <c r="T58" i="6"/>
  <c r="T59" i="6"/>
  <c r="T60" i="6"/>
  <c r="T61" i="6"/>
  <c r="T62" i="6"/>
  <c r="T63" i="6"/>
  <c r="T64" i="6"/>
  <c r="T65" i="6"/>
  <c r="T66" i="6"/>
  <c r="T67" i="6"/>
  <c r="T68" i="6"/>
  <c r="T69" i="6"/>
  <c r="T70" i="6"/>
  <c r="T71" i="6"/>
  <c r="T72" i="6"/>
  <c r="T73" i="6"/>
  <c r="T74" i="6"/>
  <c r="T75" i="6"/>
  <c r="T76" i="6"/>
  <c r="T77" i="6"/>
  <c r="T78" i="6"/>
  <c r="T79" i="6"/>
  <c r="T80" i="6"/>
  <c r="T81" i="6"/>
  <c r="T82" i="6"/>
  <c r="T83" i="6"/>
  <c r="T84" i="6"/>
  <c r="T85" i="6"/>
  <c r="T86" i="6"/>
  <c r="T87" i="6"/>
  <c r="T88" i="6"/>
  <c r="T89" i="6"/>
  <c r="T90" i="6"/>
  <c r="T91" i="6"/>
  <c r="T92" i="6"/>
  <c r="T93" i="6"/>
  <c r="T94" i="6"/>
  <c r="T95" i="6"/>
  <c r="T96" i="6"/>
  <c r="T97" i="6"/>
  <c r="T98" i="6"/>
  <c r="T99" i="6"/>
  <c r="T100" i="6"/>
  <c r="T101" i="6"/>
  <c r="T102" i="6"/>
  <c r="T103" i="6"/>
  <c r="T104" i="6"/>
  <c r="T105" i="6"/>
  <c r="T106" i="6"/>
  <c r="T107" i="6"/>
  <c r="T108" i="6"/>
  <c r="T109" i="6"/>
  <c r="T110" i="6"/>
  <c r="T111" i="6"/>
  <c r="T112" i="6"/>
  <c r="T113" i="6"/>
  <c r="T114" i="6"/>
  <c r="T115" i="6"/>
  <c r="T116" i="6"/>
  <c r="T117" i="6"/>
  <c r="T118" i="6"/>
  <c r="T119" i="6"/>
  <c r="T120" i="6"/>
  <c r="T121" i="6"/>
  <c r="T122" i="6"/>
  <c r="T3" i="6"/>
  <c r="S3" i="6"/>
  <c r="R4" i="6" l="1"/>
  <c r="R5" i="6"/>
  <c r="R6" i="6"/>
  <c r="R7" i="6"/>
  <c r="R8" i="6"/>
  <c r="R9" i="6"/>
  <c r="R10" i="6"/>
  <c r="R11" i="6"/>
  <c r="R12" i="6"/>
  <c r="R13" i="6"/>
  <c r="R14" i="6"/>
  <c r="R15" i="6"/>
  <c r="R16" i="6"/>
  <c r="R17" i="6"/>
  <c r="R18" i="6"/>
  <c r="R19" i="6"/>
  <c r="R20" i="6"/>
  <c r="R21" i="6"/>
  <c r="R22" i="6"/>
  <c r="R23" i="6"/>
  <c r="R24" i="6"/>
  <c r="R25" i="6"/>
  <c r="R26" i="6"/>
  <c r="R27" i="6"/>
  <c r="R28" i="6"/>
  <c r="R29" i="6"/>
  <c r="R30" i="6"/>
  <c r="R31" i="6"/>
  <c r="R32" i="6"/>
  <c r="R33" i="6"/>
  <c r="R34" i="6"/>
  <c r="R35" i="6"/>
  <c r="R36" i="6"/>
  <c r="R37" i="6"/>
  <c r="R38" i="6"/>
  <c r="R39" i="6"/>
  <c r="R40" i="6"/>
  <c r="R41" i="6"/>
  <c r="R42" i="6"/>
  <c r="R43" i="6"/>
  <c r="R44" i="6"/>
  <c r="R45" i="6"/>
  <c r="R46" i="6"/>
  <c r="R47" i="6"/>
  <c r="R48" i="6"/>
  <c r="R49" i="6"/>
  <c r="R50" i="6"/>
  <c r="R51" i="6"/>
  <c r="R52" i="6"/>
  <c r="R53" i="6"/>
  <c r="R54" i="6"/>
  <c r="R55" i="6"/>
  <c r="R56" i="6"/>
  <c r="R57" i="6"/>
  <c r="R58" i="6"/>
  <c r="R59" i="6"/>
  <c r="R60" i="6"/>
  <c r="R61" i="6"/>
  <c r="R62" i="6"/>
  <c r="R63" i="6"/>
  <c r="R64" i="6"/>
  <c r="R65" i="6"/>
  <c r="R66" i="6"/>
  <c r="R67" i="6"/>
  <c r="R68" i="6"/>
  <c r="R69" i="6"/>
  <c r="R70" i="6"/>
  <c r="R71" i="6"/>
  <c r="R72" i="6"/>
  <c r="R73" i="6"/>
  <c r="R74" i="6"/>
  <c r="R75" i="6"/>
  <c r="R76" i="6"/>
  <c r="R77" i="6"/>
  <c r="R78" i="6"/>
  <c r="R79" i="6"/>
  <c r="R80" i="6"/>
  <c r="R81" i="6"/>
  <c r="R82" i="6"/>
  <c r="R83" i="6"/>
  <c r="R84" i="6"/>
  <c r="R85" i="6"/>
  <c r="R86" i="6"/>
  <c r="R87" i="6"/>
  <c r="R88" i="6"/>
  <c r="R89" i="6"/>
  <c r="R90" i="6"/>
  <c r="R91" i="6"/>
  <c r="R92" i="6"/>
  <c r="R93" i="6"/>
  <c r="R94" i="6"/>
  <c r="R95" i="6"/>
  <c r="R96" i="6"/>
  <c r="R97" i="6"/>
  <c r="R98" i="6"/>
  <c r="R99" i="6"/>
  <c r="R100" i="6"/>
  <c r="R101" i="6"/>
  <c r="R102" i="6"/>
  <c r="R103" i="6"/>
  <c r="R104" i="6"/>
  <c r="R105" i="6"/>
  <c r="R106" i="6"/>
  <c r="R107" i="6"/>
  <c r="R108" i="6"/>
  <c r="R109" i="6"/>
  <c r="R110" i="6"/>
  <c r="R111" i="6"/>
  <c r="R112" i="6"/>
  <c r="R113" i="6"/>
  <c r="R114" i="6"/>
  <c r="R115" i="6"/>
  <c r="R116" i="6"/>
  <c r="R117" i="6"/>
  <c r="R118" i="6"/>
  <c r="R119" i="6"/>
  <c r="R120" i="6"/>
  <c r="R121" i="6"/>
  <c r="R122" i="6"/>
  <c r="R3" i="6"/>
  <c r="W33" i="4" l="1"/>
  <c r="W63" i="4"/>
  <c r="W93" i="4"/>
  <c r="V33" i="4"/>
  <c r="V63" i="4"/>
  <c r="V93" i="4"/>
  <c r="W3" i="4"/>
  <c r="V3" i="4"/>
  <c r="W33" i="6" l="1"/>
  <c r="W3" i="6"/>
  <c r="G6" i="7" l="1"/>
  <c r="G5" i="7"/>
  <c r="G4" i="7"/>
  <c r="G3" i="7"/>
  <c r="H5" i="7" s="1"/>
  <c r="W93" i="6"/>
  <c r="G6" i="5"/>
  <c r="G5" i="5"/>
  <c r="G4" i="5"/>
  <c r="G3" i="5"/>
  <c r="H7" i="5" s="1"/>
  <c r="T122" i="4"/>
  <c r="R122" i="4"/>
  <c r="T121" i="4"/>
  <c r="R121" i="4"/>
  <c r="T120" i="4"/>
  <c r="R120" i="4"/>
  <c r="T119" i="4"/>
  <c r="R119" i="4"/>
  <c r="T118" i="4"/>
  <c r="R118" i="4"/>
  <c r="T117" i="4"/>
  <c r="R117" i="4"/>
  <c r="T116" i="4"/>
  <c r="R116" i="4"/>
  <c r="T115" i="4"/>
  <c r="R115" i="4"/>
  <c r="T114" i="4"/>
  <c r="R114" i="4"/>
  <c r="T113" i="4"/>
  <c r="R113" i="4"/>
  <c r="T112" i="4"/>
  <c r="R112" i="4"/>
  <c r="T111" i="4"/>
  <c r="R111" i="4"/>
  <c r="T110" i="4"/>
  <c r="R110" i="4"/>
  <c r="T109" i="4"/>
  <c r="R109" i="4"/>
  <c r="T108" i="4"/>
  <c r="R108" i="4"/>
  <c r="T107" i="4"/>
  <c r="R107" i="4"/>
  <c r="T106" i="4"/>
  <c r="R106" i="4"/>
  <c r="T105" i="4"/>
  <c r="R105" i="4"/>
  <c r="T104" i="4"/>
  <c r="R104" i="4"/>
  <c r="T103" i="4"/>
  <c r="R103" i="4"/>
  <c r="T102" i="4"/>
  <c r="R102" i="4"/>
  <c r="T101" i="4"/>
  <c r="R101" i="4"/>
  <c r="T100" i="4"/>
  <c r="R100" i="4"/>
  <c r="T99" i="4"/>
  <c r="R99" i="4"/>
  <c r="T98" i="4"/>
  <c r="R98" i="4"/>
  <c r="T97" i="4"/>
  <c r="R97" i="4"/>
  <c r="T96" i="4"/>
  <c r="R96" i="4"/>
  <c r="T95" i="4"/>
  <c r="R95" i="4"/>
  <c r="T94" i="4"/>
  <c r="R94" i="4"/>
  <c r="T93" i="4"/>
  <c r="R93" i="4"/>
  <c r="T92" i="4"/>
  <c r="R92" i="4"/>
  <c r="T91" i="4"/>
  <c r="R91" i="4"/>
  <c r="T90" i="4"/>
  <c r="R90" i="4"/>
  <c r="T89" i="4"/>
  <c r="R89" i="4"/>
  <c r="T88" i="4"/>
  <c r="R88" i="4"/>
  <c r="T87" i="4"/>
  <c r="R87" i="4"/>
  <c r="T86" i="4"/>
  <c r="R86" i="4"/>
  <c r="T85" i="4"/>
  <c r="R85" i="4"/>
  <c r="T84" i="4"/>
  <c r="R84" i="4"/>
  <c r="T83" i="4"/>
  <c r="R83" i="4"/>
  <c r="T82" i="4"/>
  <c r="R82" i="4"/>
  <c r="T81" i="4"/>
  <c r="R81" i="4"/>
  <c r="T80" i="4"/>
  <c r="R80" i="4"/>
  <c r="T79" i="4"/>
  <c r="R79" i="4"/>
  <c r="T78" i="4"/>
  <c r="R78" i="4"/>
  <c r="T77" i="4"/>
  <c r="R77" i="4"/>
  <c r="T76" i="4"/>
  <c r="R76" i="4"/>
  <c r="T75" i="4"/>
  <c r="R75" i="4"/>
  <c r="T74" i="4"/>
  <c r="R74" i="4"/>
  <c r="T73" i="4"/>
  <c r="R73" i="4"/>
  <c r="T72" i="4"/>
  <c r="R72" i="4"/>
  <c r="T71" i="4"/>
  <c r="R71" i="4"/>
  <c r="T70" i="4"/>
  <c r="R70" i="4"/>
  <c r="T69" i="4"/>
  <c r="R69" i="4"/>
  <c r="T68" i="4"/>
  <c r="R68" i="4"/>
  <c r="T67" i="4"/>
  <c r="R67" i="4"/>
  <c r="T66" i="4"/>
  <c r="R66" i="4"/>
  <c r="T65" i="4"/>
  <c r="R65" i="4"/>
  <c r="T64" i="4"/>
  <c r="R64" i="4"/>
  <c r="T63" i="4"/>
  <c r="R63" i="4"/>
  <c r="T62" i="4"/>
  <c r="R62" i="4"/>
  <c r="T61" i="4"/>
  <c r="R61" i="4"/>
  <c r="T60" i="4"/>
  <c r="R60" i="4"/>
  <c r="T59" i="4"/>
  <c r="R59" i="4"/>
  <c r="T58" i="4"/>
  <c r="R58" i="4"/>
  <c r="T57" i="4"/>
  <c r="R57" i="4"/>
  <c r="T56" i="4"/>
  <c r="R56" i="4"/>
  <c r="T55" i="4"/>
  <c r="R55" i="4"/>
  <c r="T54" i="4"/>
  <c r="R54" i="4"/>
  <c r="T53" i="4"/>
  <c r="R53" i="4"/>
  <c r="T52" i="4"/>
  <c r="R52" i="4"/>
  <c r="T51" i="4"/>
  <c r="R51" i="4"/>
  <c r="T50" i="4"/>
  <c r="R50" i="4"/>
  <c r="T49" i="4"/>
  <c r="R49" i="4"/>
  <c r="T48" i="4"/>
  <c r="R48" i="4"/>
  <c r="T47" i="4"/>
  <c r="R47" i="4"/>
  <c r="T46" i="4"/>
  <c r="R46" i="4"/>
  <c r="T45" i="4"/>
  <c r="R45" i="4"/>
  <c r="T44" i="4"/>
  <c r="R44" i="4"/>
  <c r="T43" i="4"/>
  <c r="R43" i="4"/>
  <c r="T42" i="4"/>
  <c r="R42" i="4"/>
  <c r="T41" i="4"/>
  <c r="R41" i="4"/>
  <c r="T40" i="4"/>
  <c r="R40" i="4"/>
  <c r="T39" i="4"/>
  <c r="R39" i="4"/>
  <c r="T38" i="4"/>
  <c r="R38" i="4"/>
  <c r="T37" i="4"/>
  <c r="R37" i="4"/>
  <c r="T36" i="4"/>
  <c r="R36" i="4"/>
  <c r="T35" i="4"/>
  <c r="R35" i="4"/>
  <c r="T34" i="4"/>
  <c r="R34" i="4"/>
  <c r="T33" i="4"/>
  <c r="R33" i="4"/>
  <c r="T32" i="4"/>
  <c r="R32" i="4"/>
  <c r="T31" i="4"/>
  <c r="R31" i="4"/>
  <c r="T30" i="4"/>
  <c r="R30" i="4"/>
  <c r="T29" i="4"/>
  <c r="R29" i="4"/>
  <c r="T28" i="4"/>
  <c r="R28" i="4"/>
  <c r="T27" i="4"/>
  <c r="R27" i="4"/>
  <c r="T26" i="4"/>
  <c r="R26" i="4"/>
  <c r="T25" i="4"/>
  <c r="R25" i="4"/>
  <c r="T24" i="4"/>
  <c r="R24" i="4"/>
  <c r="T23" i="4"/>
  <c r="R23" i="4"/>
  <c r="T22" i="4"/>
  <c r="R22" i="4"/>
  <c r="T21" i="4"/>
  <c r="R21" i="4"/>
  <c r="T20" i="4"/>
  <c r="R20" i="4"/>
  <c r="T19" i="4"/>
  <c r="R19" i="4"/>
  <c r="T18" i="4"/>
  <c r="R18" i="4"/>
  <c r="T17" i="4"/>
  <c r="R17" i="4"/>
  <c r="T16" i="4"/>
  <c r="R16" i="4"/>
  <c r="T15" i="4"/>
  <c r="R15" i="4"/>
  <c r="T14" i="4"/>
  <c r="R14" i="4"/>
  <c r="T13" i="4"/>
  <c r="R13" i="4"/>
  <c r="T12" i="4"/>
  <c r="R12" i="4"/>
  <c r="T11" i="4"/>
  <c r="R11" i="4"/>
  <c r="T10" i="4"/>
  <c r="R10" i="4"/>
  <c r="T9" i="4"/>
  <c r="R9" i="4"/>
  <c r="T8" i="4"/>
  <c r="R8" i="4"/>
  <c r="T7" i="4"/>
  <c r="R7" i="4"/>
  <c r="T6" i="4"/>
  <c r="R6" i="4"/>
  <c r="T5" i="4"/>
  <c r="R5" i="4"/>
  <c r="T4" i="4"/>
  <c r="R4" i="4"/>
  <c r="T3" i="4"/>
  <c r="S3" i="4"/>
  <c r="R3" i="4"/>
  <c r="G6" i="3"/>
  <c r="G5" i="3"/>
  <c r="G4" i="3"/>
  <c r="H7" i="3" s="1"/>
  <c r="G3" i="3"/>
  <c r="H6" i="3" s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33" i="1"/>
  <c r="T122" i="1"/>
  <c r="R122" i="1"/>
  <c r="T121" i="1"/>
  <c r="R121" i="1"/>
  <c r="T120" i="1"/>
  <c r="R120" i="1"/>
  <c r="T119" i="1"/>
  <c r="R119" i="1"/>
  <c r="T118" i="1"/>
  <c r="R118" i="1"/>
  <c r="T117" i="1"/>
  <c r="R117" i="1"/>
  <c r="T116" i="1"/>
  <c r="R116" i="1"/>
  <c r="T115" i="1"/>
  <c r="R115" i="1"/>
  <c r="T114" i="1"/>
  <c r="R114" i="1"/>
  <c r="T113" i="1"/>
  <c r="R113" i="1"/>
  <c r="T112" i="1"/>
  <c r="R112" i="1"/>
  <c r="T111" i="1"/>
  <c r="R111" i="1"/>
  <c r="T110" i="1"/>
  <c r="R110" i="1"/>
  <c r="T109" i="1"/>
  <c r="R109" i="1"/>
  <c r="T108" i="1"/>
  <c r="R108" i="1"/>
  <c r="T107" i="1"/>
  <c r="R107" i="1"/>
  <c r="T106" i="1"/>
  <c r="R106" i="1"/>
  <c r="T105" i="1"/>
  <c r="R105" i="1"/>
  <c r="T104" i="1"/>
  <c r="R104" i="1"/>
  <c r="T103" i="1"/>
  <c r="R103" i="1"/>
  <c r="T102" i="1"/>
  <c r="R102" i="1"/>
  <c r="T101" i="1"/>
  <c r="R101" i="1"/>
  <c r="T100" i="1"/>
  <c r="R100" i="1"/>
  <c r="T99" i="1"/>
  <c r="R99" i="1"/>
  <c r="T98" i="1"/>
  <c r="R98" i="1"/>
  <c r="T97" i="1"/>
  <c r="R97" i="1"/>
  <c r="T96" i="1"/>
  <c r="R96" i="1"/>
  <c r="T95" i="1"/>
  <c r="R95" i="1"/>
  <c r="T94" i="1"/>
  <c r="R94" i="1"/>
  <c r="T93" i="1"/>
  <c r="R93" i="1"/>
  <c r="T92" i="1"/>
  <c r="R92" i="1"/>
  <c r="T91" i="1"/>
  <c r="R91" i="1"/>
  <c r="T90" i="1"/>
  <c r="R90" i="1"/>
  <c r="T89" i="1"/>
  <c r="R89" i="1"/>
  <c r="T88" i="1"/>
  <c r="R88" i="1"/>
  <c r="T87" i="1"/>
  <c r="R87" i="1"/>
  <c r="T86" i="1"/>
  <c r="R86" i="1"/>
  <c r="T85" i="1"/>
  <c r="R85" i="1"/>
  <c r="T84" i="1"/>
  <c r="R84" i="1"/>
  <c r="T83" i="1"/>
  <c r="R83" i="1"/>
  <c r="T82" i="1"/>
  <c r="R82" i="1"/>
  <c r="T81" i="1"/>
  <c r="R81" i="1"/>
  <c r="T80" i="1"/>
  <c r="R80" i="1"/>
  <c r="T79" i="1"/>
  <c r="R79" i="1"/>
  <c r="T78" i="1"/>
  <c r="R78" i="1"/>
  <c r="T77" i="1"/>
  <c r="R77" i="1"/>
  <c r="T76" i="1"/>
  <c r="R76" i="1"/>
  <c r="T75" i="1"/>
  <c r="R75" i="1"/>
  <c r="T74" i="1"/>
  <c r="R74" i="1"/>
  <c r="T73" i="1"/>
  <c r="R73" i="1"/>
  <c r="T72" i="1"/>
  <c r="R72" i="1"/>
  <c r="T71" i="1"/>
  <c r="R71" i="1"/>
  <c r="T70" i="1"/>
  <c r="R70" i="1"/>
  <c r="T69" i="1"/>
  <c r="R69" i="1"/>
  <c r="T68" i="1"/>
  <c r="R68" i="1"/>
  <c r="T67" i="1"/>
  <c r="R67" i="1"/>
  <c r="T66" i="1"/>
  <c r="R66" i="1"/>
  <c r="T65" i="1"/>
  <c r="R65" i="1"/>
  <c r="T64" i="1"/>
  <c r="R64" i="1"/>
  <c r="T63" i="1"/>
  <c r="R6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" i="1"/>
  <c r="U3" i="1" l="1"/>
  <c r="U63" i="1"/>
  <c r="U93" i="1"/>
  <c r="X93" i="1" s="1"/>
  <c r="U33" i="1"/>
  <c r="H5" i="3"/>
  <c r="H4" i="3"/>
  <c r="V63" i="1"/>
  <c r="X63" i="1"/>
  <c r="W93" i="1"/>
  <c r="W3" i="1"/>
  <c r="W63" i="1"/>
  <c r="W33" i="1"/>
  <c r="V3" i="1"/>
  <c r="V93" i="1"/>
  <c r="V33" i="1"/>
  <c r="V33" i="6"/>
  <c r="V3" i="6"/>
  <c r="V93" i="6"/>
  <c r="V63" i="6"/>
  <c r="W63" i="6"/>
  <c r="U3" i="6"/>
  <c r="U33" i="6"/>
  <c r="U93" i="6"/>
  <c r="U63" i="6"/>
  <c r="H7" i="7"/>
  <c r="H6" i="7"/>
  <c r="H4" i="7"/>
  <c r="U93" i="4"/>
  <c r="U63" i="4"/>
  <c r="U33" i="4"/>
  <c r="U3" i="4"/>
  <c r="H4" i="5"/>
  <c r="H5" i="5"/>
  <c r="H6" i="5"/>
  <c r="X33" i="1" l="1"/>
  <c r="X123" i="1"/>
  <c r="X123" i="4"/>
  <c r="X93" i="4"/>
  <c r="X63" i="4"/>
  <c r="X33" i="4"/>
  <c r="X123" i="6"/>
  <c r="X33" i="6"/>
  <c r="X63" i="6"/>
  <c r="X93" i="6"/>
</calcChain>
</file>

<file path=xl/sharedStrings.xml><?xml version="1.0" encoding="utf-8"?>
<sst xmlns="http://schemas.openxmlformats.org/spreadsheetml/2006/main" count="165" uniqueCount="28">
  <si>
    <t>Inst Power (mW)</t>
  </si>
  <si>
    <t>Bandwidth (bytes)</t>
  </si>
  <si>
    <t>Phase</t>
  </si>
  <si>
    <t>Powered On</t>
  </si>
  <si>
    <t>Average</t>
  </si>
  <si>
    <t>Scan</t>
  </si>
  <si>
    <t>Bandwidth (pkts)</t>
  </si>
  <si>
    <t>TCP SYN</t>
  </si>
  <si>
    <t>UDP</t>
  </si>
  <si>
    <t>Test 1</t>
  </si>
  <si>
    <t>Test 2</t>
  </si>
  <si>
    <t>Test 3</t>
  </si>
  <si>
    <t>Test 4</t>
  </si>
  <si>
    <t>Test 5</t>
  </si>
  <si>
    <t>Energy (kWh)</t>
  </si>
  <si>
    <t>% Change</t>
  </si>
  <si>
    <t>Time (min)</t>
  </si>
  <si>
    <t>Phase | Test No -&gt;</t>
  </si>
  <si>
    <t>% Change in Inst Pwr</t>
  </si>
  <si>
    <t>Total (over half hour perod)</t>
  </si>
  <si>
    <t>Avg Inst Power (mW)</t>
  </si>
  <si>
    <t xml:space="preserve">   Phase</t>
  </si>
  <si>
    <t>TCP SYN Attack</t>
  </si>
  <si>
    <t>UDP Attack</t>
  </si>
  <si>
    <t xml:space="preserve">             Powered On</t>
  </si>
  <si>
    <t xml:space="preserve">            Scanning</t>
  </si>
  <si>
    <t>Packets</t>
  </si>
  <si>
    <t>Bandwidth (MB)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</si>
</sst>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3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/>
    <xf numFmtId="0" fontId="1" fillId="0" borderId="0" xfId="0" applyFont="1" applyAlignment="1">
      <alignment horizontal="center"/>
    </xf>
    <xf numFmtId="0" fontId="0" fillId="0" borderId="0" xfId="0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baseline="0"/>
              <a:t>Dreambox DVR</a:t>
            </a:r>
          </a:p>
          <a:p>
            <a:pPr>
              <a:defRPr/>
            </a:pPr>
            <a:r>
              <a:rPr lang="en-US" sz="1400" b="1" i="0" u="none" strike="noStrike" baseline="0">
                <a:effectLst/>
              </a:rPr>
              <a:t>Instantaneous Power Consumption (mW)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Instantaneous Power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'Dreambox DVR Pwr+Bw'!$B$3:$B$123</c:f>
              <c:numCache>
                <c:formatCode>General</c:formatCode>
                <c:ptCount val="1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cat>
          <c:val>
            <c:numRef>
              <c:f>'Dreambox DVR Pwr+Bw'!$R$3:$R$123</c:f>
              <c:numCache>
                <c:formatCode>General</c:formatCode>
                <c:ptCount val="121"/>
                <c:pt idx="0">
                  <c:v>5824</c:v>
                </c:pt>
                <c:pt idx="1">
                  <c:v>5836</c:v>
                </c:pt>
                <c:pt idx="2">
                  <c:v>5833</c:v>
                </c:pt>
                <c:pt idx="3">
                  <c:v>5829</c:v>
                </c:pt>
                <c:pt idx="4">
                  <c:v>5832</c:v>
                </c:pt>
                <c:pt idx="5">
                  <c:v>5825</c:v>
                </c:pt>
                <c:pt idx="6">
                  <c:v>5840</c:v>
                </c:pt>
                <c:pt idx="7">
                  <c:v>5839</c:v>
                </c:pt>
                <c:pt idx="8">
                  <c:v>5836</c:v>
                </c:pt>
                <c:pt idx="9">
                  <c:v>5825</c:v>
                </c:pt>
                <c:pt idx="10">
                  <c:v>5830</c:v>
                </c:pt>
                <c:pt idx="11">
                  <c:v>5825</c:v>
                </c:pt>
                <c:pt idx="12">
                  <c:v>5820</c:v>
                </c:pt>
                <c:pt idx="13">
                  <c:v>5832</c:v>
                </c:pt>
                <c:pt idx="14">
                  <c:v>5829</c:v>
                </c:pt>
                <c:pt idx="15">
                  <c:v>5834</c:v>
                </c:pt>
                <c:pt idx="16">
                  <c:v>5826</c:v>
                </c:pt>
                <c:pt idx="17">
                  <c:v>5831</c:v>
                </c:pt>
                <c:pt idx="18">
                  <c:v>5839</c:v>
                </c:pt>
                <c:pt idx="19">
                  <c:v>5825</c:v>
                </c:pt>
                <c:pt idx="20">
                  <c:v>5814</c:v>
                </c:pt>
                <c:pt idx="21">
                  <c:v>5811</c:v>
                </c:pt>
                <c:pt idx="22">
                  <c:v>5819</c:v>
                </c:pt>
                <c:pt idx="23">
                  <c:v>5836</c:v>
                </c:pt>
                <c:pt idx="24">
                  <c:v>5820</c:v>
                </c:pt>
                <c:pt idx="25">
                  <c:v>5830</c:v>
                </c:pt>
                <c:pt idx="26">
                  <c:v>5836</c:v>
                </c:pt>
                <c:pt idx="27">
                  <c:v>5835</c:v>
                </c:pt>
                <c:pt idx="28">
                  <c:v>5818</c:v>
                </c:pt>
                <c:pt idx="29">
                  <c:v>5819</c:v>
                </c:pt>
                <c:pt idx="30">
                  <c:v>5856</c:v>
                </c:pt>
                <c:pt idx="31">
                  <c:v>5828</c:v>
                </c:pt>
                <c:pt idx="32">
                  <c:v>5835</c:v>
                </c:pt>
                <c:pt idx="33">
                  <c:v>5835</c:v>
                </c:pt>
                <c:pt idx="34">
                  <c:v>5843</c:v>
                </c:pt>
                <c:pt idx="35">
                  <c:v>5847</c:v>
                </c:pt>
                <c:pt idx="36">
                  <c:v>5854</c:v>
                </c:pt>
                <c:pt idx="37">
                  <c:v>5854</c:v>
                </c:pt>
                <c:pt idx="38">
                  <c:v>5836</c:v>
                </c:pt>
                <c:pt idx="39">
                  <c:v>5839</c:v>
                </c:pt>
                <c:pt idx="40">
                  <c:v>5849</c:v>
                </c:pt>
                <c:pt idx="41">
                  <c:v>5841</c:v>
                </c:pt>
                <c:pt idx="42">
                  <c:v>5839</c:v>
                </c:pt>
                <c:pt idx="43">
                  <c:v>5835</c:v>
                </c:pt>
                <c:pt idx="44">
                  <c:v>5844</c:v>
                </c:pt>
                <c:pt idx="45">
                  <c:v>5843</c:v>
                </c:pt>
                <c:pt idx="46">
                  <c:v>5832</c:v>
                </c:pt>
                <c:pt idx="47">
                  <c:v>5852</c:v>
                </c:pt>
                <c:pt idx="48">
                  <c:v>5837</c:v>
                </c:pt>
                <c:pt idx="49">
                  <c:v>5863</c:v>
                </c:pt>
                <c:pt idx="50">
                  <c:v>5849</c:v>
                </c:pt>
                <c:pt idx="51">
                  <c:v>5843</c:v>
                </c:pt>
                <c:pt idx="52">
                  <c:v>5848</c:v>
                </c:pt>
                <c:pt idx="53">
                  <c:v>5855</c:v>
                </c:pt>
                <c:pt idx="54">
                  <c:v>5846</c:v>
                </c:pt>
                <c:pt idx="55">
                  <c:v>5847</c:v>
                </c:pt>
                <c:pt idx="56">
                  <c:v>5845</c:v>
                </c:pt>
                <c:pt idx="57">
                  <c:v>5844</c:v>
                </c:pt>
                <c:pt idx="58">
                  <c:v>5853</c:v>
                </c:pt>
                <c:pt idx="59">
                  <c:v>5820</c:v>
                </c:pt>
                <c:pt idx="60">
                  <c:v>5779</c:v>
                </c:pt>
                <c:pt idx="61">
                  <c:v>5769</c:v>
                </c:pt>
                <c:pt idx="62">
                  <c:v>5768</c:v>
                </c:pt>
                <c:pt idx="63">
                  <c:v>5765</c:v>
                </c:pt>
                <c:pt idx="64">
                  <c:v>5764</c:v>
                </c:pt>
                <c:pt idx="65">
                  <c:v>5782</c:v>
                </c:pt>
                <c:pt idx="66">
                  <c:v>5777</c:v>
                </c:pt>
                <c:pt idx="67">
                  <c:v>5765</c:v>
                </c:pt>
                <c:pt idx="68">
                  <c:v>5766</c:v>
                </c:pt>
                <c:pt idx="69">
                  <c:v>5774</c:v>
                </c:pt>
                <c:pt idx="70">
                  <c:v>5772</c:v>
                </c:pt>
                <c:pt idx="71">
                  <c:v>5771</c:v>
                </c:pt>
                <c:pt idx="72">
                  <c:v>5765</c:v>
                </c:pt>
                <c:pt idx="73">
                  <c:v>5776</c:v>
                </c:pt>
                <c:pt idx="74">
                  <c:v>5772</c:v>
                </c:pt>
                <c:pt idx="75">
                  <c:v>5773</c:v>
                </c:pt>
                <c:pt idx="76">
                  <c:v>5767</c:v>
                </c:pt>
                <c:pt idx="77">
                  <c:v>5770</c:v>
                </c:pt>
                <c:pt idx="78">
                  <c:v>5770</c:v>
                </c:pt>
                <c:pt idx="79">
                  <c:v>5799</c:v>
                </c:pt>
                <c:pt idx="80">
                  <c:v>5773</c:v>
                </c:pt>
                <c:pt idx="81">
                  <c:v>5767</c:v>
                </c:pt>
                <c:pt idx="82">
                  <c:v>5772</c:v>
                </c:pt>
                <c:pt idx="83">
                  <c:v>5774</c:v>
                </c:pt>
                <c:pt idx="84">
                  <c:v>5777</c:v>
                </c:pt>
                <c:pt idx="85">
                  <c:v>5764</c:v>
                </c:pt>
                <c:pt idx="86">
                  <c:v>5756</c:v>
                </c:pt>
                <c:pt idx="87">
                  <c:v>5765</c:v>
                </c:pt>
                <c:pt idx="88">
                  <c:v>5760</c:v>
                </c:pt>
                <c:pt idx="89">
                  <c:v>5762</c:v>
                </c:pt>
                <c:pt idx="90">
                  <c:v>5737</c:v>
                </c:pt>
                <c:pt idx="91">
                  <c:v>5731</c:v>
                </c:pt>
                <c:pt idx="92">
                  <c:v>5725</c:v>
                </c:pt>
                <c:pt idx="93">
                  <c:v>5726</c:v>
                </c:pt>
                <c:pt idx="94">
                  <c:v>5739</c:v>
                </c:pt>
                <c:pt idx="95">
                  <c:v>5733</c:v>
                </c:pt>
                <c:pt idx="96">
                  <c:v>5729</c:v>
                </c:pt>
                <c:pt idx="97">
                  <c:v>5728</c:v>
                </c:pt>
                <c:pt idx="98">
                  <c:v>5727</c:v>
                </c:pt>
                <c:pt idx="99">
                  <c:v>5731</c:v>
                </c:pt>
                <c:pt idx="100">
                  <c:v>5737</c:v>
                </c:pt>
                <c:pt idx="101">
                  <c:v>5750</c:v>
                </c:pt>
                <c:pt idx="102">
                  <c:v>5733</c:v>
                </c:pt>
                <c:pt idx="103">
                  <c:v>5738</c:v>
                </c:pt>
                <c:pt idx="104">
                  <c:v>5727</c:v>
                </c:pt>
                <c:pt idx="105">
                  <c:v>5734</c:v>
                </c:pt>
                <c:pt idx="106">
                  <c:v>5737</c:v>
                </c:pt>
                <c:pt idx="107">
                  <c:v>5735</c:v>
                </c:pt>
                <c:pt idx="108">
                  <c:v>5729</c:v>
                </c:pt>
                <c:pt idx="109">
                  <c:v>5738</c:v>
                </c:pt>
                <c:pt idx="110">
                  <c:v>5748</c:v>
                </c:pt>
                <c:pt idx="111">
                  <c:v>5735</c:v>
                </c:pt>
                <c:pt idx="112">
                  <c:v>5717</c:v>
                </c:pt>
                <c:pt idx="113">
                  <c:v>5731</c:v>
                </c:pt>
                <c:pt idx="114">
                  <c:v>5734</c:v>
                </c:pt>
                <c:pt idx="115">
                  <c:v>5741</c:v>
                </c:pt>
                <c:pt idx="116">
                  <c:v>5738</c:v>
                </c:pt>
                <c:pt idx="117">
                  <c:v>5730</c:v>
                </c:pt>
                <c:pt idx="118">
                  <c:v>5753</c:v>
                </c:pt>
                <c:pt idx="119">
                  <c:v>5761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59-9246-8CA6-6242B97253CA}"/>
            </c:ext>
          </c:extLst>
        </c:ser>
        <c:ser>
          <c:idx val="1"/>
          <c:order val="1"/>
          <c:tx>
            <c:v>Average Power</c:v>
          </c:tx>
          <c:spPr>
            <a:ln w="28575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none"/>
          </c:marker>
          <c:cat>
            <c:numRef>
              <c:f>'Dreambox DVR Pwr+Bw'!$B$3:$B$123</c:f>
              <c:numCache>
                <c:formatCode>General</c:formatCode>
                <c:ptCount val="1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cat>
          <c:val>
            <c:numRef>
              <c:f>'Dreambox DVR Pwr+Bw'!$U$3:$U$123</c:f>
              <c:numCache>
                <c:formatCode>General</c:formatCode>
                <c:ptCount val="121"/>
                <c:pt idx="0">
                  <c:v>5828.2666666666664</c:v>
                </c:pt>
                <c:pt idx="1">
                  <c:v>5828.2666666666664</c:v>
                </c:pt>
                <c:pt idx="2">
                  <c:v>5828.2666666666664</c:v>
                </c:pt>
                <c:pt idx="3">
                  <c:v>5828.2666666666664</c:v>
                </c:pt>
                <c:pt idx="4">
                  <c:v>5828.2666666666664</c:v>
                </c:pt>
                <c:pt idx="5">
                  <c:v>5828.2666666666664</c:v>
                </c:pt>
                <c:pt idx="6">
                  <c:v>5828.2666666666664</c:v>
                </c:pt>
                <c:pt idx="7">
                  <c:v>5828.2666666666664</c:v>
                </c:pt>
                <c:pt idx="8">
                  <c:v>5828.2666666666664</c:v>
                </c:pt>
                <c:pt idx="9">
                  <c:v>5828.2666666666664</c:v>
                </c:pt>
                <c:pt idx="10">
                  <c:v>5828.2666666666664</c:v>
                </c:pt>
                <c:pt idx="11">
                  <c:v>5828.2666666666664</c:v>
                </c:pt>
                <c:pt idx="12">
                  <c:v>5828.2666666666664</c:v>
                </c:pt>
                <c:pt idx="13">
                  <c:v>5828.2666666666664</c:v>
                </c:pt>
                <c:pt idx="14">
                  <c:v>5828.2666666666664</c:v>
                </c:pt>
                <c:pt idx="15">
                  <c:v>5828.2666666666664</c:v>
                </c:pt>
                <c:pt idx="16">
                  <c:v>5828.2666666666664</c:v>
                </c:pt>
                <c:pt idx="17">
                  <c:v>5828.2666666666664</c:v>
                </c:pt>
                <c:pt idx="18">
                  <c:v>5828.2666666666664</c:v>
                </c:pt>
                <c:pt idx="19">
                  <c:v>5828.2666666666664</c:v>
                </c:pt>
                <c:pt idx="20">
                  <c:v>5828.2666666666664</c:v>
                </c:pt>
                <c:pt idx="21">
                  <c:v>5828.2666666666664</c:v>
                </c:pt>
                <c:pt idx="22">
                  <c:v>5828.2666666666664</c:v>
                </c:pt>
                <c:pt idx="23">
                  <c:v>5828.2666666666664</c:v>
                </c:pt>
                <c:pt idx="24">
                  <c:v>5828.2666666666664</c:v>
                </c:pt>
                <c:pt idx="25">
                  <c:v>5828.2666666666664</c:v>
                </c:pt>
                <c:pt idx="26">
                  <c:v>5828.2666666666664</c:v>
                </c:pt>
                <c:pt idx="27">
                  <c:v>5828.2666666666664</c:v>
                </c:pt>
                <c:pt idx="28">
                  <c:v>5828.2666666666664</c:v>
                </c:pt>
                <c:pt idx="29">
                  <c:v>5828.2666666666664</c:v>
                </c:pt>
                <c:pt idx="30">
                  <c:v>5843.7333333333336</c:v>
                </c:pt>
                <c:pt idx="31">
                  <c:v>5843.7333333333336</c:v>
                </c:pt>
                <c:pt idx="32">
                  <c:v>5843.7333333333336</c:v>
                </c:pt>
                <c:pt idx="33">
                  <c:v>5843.7333333333336</c:v>
                </c:pt>
                <c:pt idx="34">
                  <c:v>5843.7333333333336</c:v>
                </c:pt>
                <c:pt idx="35">
                  <c:v>5843.7333333333336</c:v>
                </c:pt>
                <c:pt idx="36">
                  <c:v>5843.7333333333336</c:v>
                </c:pt>
                <c:pt idx="37">
                  <c:v>5843.7333333333336</c:v>
                </c:pt>
                <c:pt idx="38">
                  <c:v>5843.7333333333336</c:v>
                </c:pt>
                <c:pt idx="39">
                  <c:v>5843.7333333333336</c:v>
                </c:pt>
                <c:pt idx="40">
                  <c:v>5843.7333333333336</c:v>
                </c:pt>
                <c:pt idx="41">
                  <c:v>5843.7333333333336</c:v>
                </c:pt>
                <c:pt idx="42">
                  <c:v>5843.7333333333336</c:v>
                </c:pt>
                <c:pt idx="43">
                  <c:v>5843.7333333333336</c:v>
                </c:pt>
                <c:pt idx="44">
                  <c:v>5843.7333333333336</c:v>
                </c:pt>
                <c:pt idx="45">
                  <c:v>5843.7333333333336</c:v>
                </c:pt>
                <c:pt idx="46">
                  <c:v>5843.7333333333336</c:v>
                </c:pt>
                <c:pt idx="47">
                  <c:v>5843.7333333333336</c:v>
                </c:pt>
                <c:pt idx="48">
                  <c:v>5843.7333333333336</c:v>
                </c:pt>
                <c:pt idx="49">
                  <c:v>5843.7333333333336</c:v>
                </c:pt>
                <c:pt idx="50">
                  <c:v>5843.7333333333336</c:v>
                </c:pt>
                <c:pt idx="51">
                  <c:v>5843.7333333333336</c:v>
                </c:pt>
                <c:pt idx="52">
                  <c:v>5843.7333333333336</c:v>
                </c:pt>
                <c:pt idx="53">
                  <c:v>5843.7333333333336</c:v>
                </c:pt>
                <c:pt idx="54">
                  <c:v>5843.7333333333336</c:v>
                </c:pt>
                <c:pt idx="55">
                  <c:v>5843.7333333333336</c:v>
                </c:pt>
                <c:pt idx="56">
                  <c:v>5843.7333333333336</c:v>
                </c:pt>
                <c:pt idx="57">
                  <c:v>5843.7333333333336</c:v>
                </c:pt>
                <c:pt idx="58">
                  <c:v>5843.7333333333336</c:v>
                </c:pt>
                <c:pt idx="59">
                  <c:v>5843.7333333333336</c:v>
                </c:pt>
                <c:pt idx="60">
                  <c:v>5770.4666666666662</c:v>
                </c:pt>
                <c:pt idx="61">
                  <c:v>5770.4666666666662</c:v>
                </c:pt>
                <c:pt idx="62">
                  <c:v>5770.4666666666662</c:v>
                </c:pt>
                <c:pt idx="63">
                  <c:v>5770.4666666666662</c:v>
                </c:pt>
                <c:pt idx="64">
                  <c:v>5770.4666666666662</c:v>
                </c:pt>
                <c:pt idx="65">
                  <c:v>5770.4666666666662</c:v>
                </c:pt>
                <c:pt idx="66">
                  <c:v>5770.4666666666662</c:v>
                </c:pt>
                <c:pt idx="67">
                  <c:v>5770.4666666666662</c:v>
                </c:pt>
                <c:pt idx="68">
                  <c:v>5770.4666666666662</c:v>
                </c:pt>
                <c:pt idx="69">
                  <c:v>5770.4666666666662</c:v>
                </c:pt>
                <c:pt idx="70">
                  <c:v>5770.4666666666662</c:v>
                </c:pt>
                <c:pt idx="71">
                  <c:v>5770.4666666666662</c:v>
                </c:pt>
                <c:pt idx="72">
                  <c:v>5770.4666666666662</c:v>
                </c:pt>
                <c:pt idx="73">
                  <c:v>5770.4666666666662</c:v>
                </c:pt>
                <c:pt idx="74">
                  <c:v>5770.4666666666662</c:v>
                </c:pt>
                <c:pt idx="75">
                  <c:v>5770.4666666666662</c:v>
                </c:pt>
                <c:pt idx="76">
                  <c:v>5770.4666666666662</c:v>
                </c:pt>
                <c:pt idx="77">
                  <c:v>5770.4666666666662</c:v>
                </c:pt>
                <c:pt idx="78">
                  <c:v>5770.4666666666662</c:v>
                </c:pt>
                <c:pt idx="79">
                  <c:v>5770.4666666666662</c:v>
                </c:pt>
                <c:pt idx="80">
                  <c:v>5770.4666666666662</c:v>
                </c:pt>
                <c:pt idx="81">
                  <c:v>5770.4666666666662</c:v>
                </c:pt>
                <c:pt idx="82">
                  <c:v>5770.4666666666662</c:v>
                </c:pt>
                <c:pt idx="83">
                  <c:v>5770.4666666666662</c:v>
                </c:pt>
                <c:pt idx="84">
                  <c:v>5770.4666666666662</c:v>
                </c:pt>
                <c:pt idx="85">
                  <c:v>5770.4666666666662</c:v>
                </c:pt>
                <c:pt idx="86">
                  <c:v>5770.4666666666662</c:v>
                </c:pt>
                <c:pt idx="87">
                  <c:v>5770.4666666666662</c:v>
                </c:pt>
                <c:pt idx="88">
                  <c:v>5770.4666666666662</c:v>
                </c:pt>
                <c:pt idx="89">
                  <c:v>5770.4666666666662</c:v>
                </c:pt>
                <c:pt idx="90">
                  <c:v>5735.0666666666666</c:v>
                </c:pt>
                <c:pt idx="91">
                  <c:v>5735.0666666666666</c:v>
                </c:pt>
                <c:pt idx="92">
                  <c:v>5735.0666666666666</c:v>
                </c:pt>
                <c:pt idx="93">
                  <c:v>5735.0666666666666</c:v>
                </c:pt>
                <c:pt idx="94">
                  <c:v>5735.0666666666666</c:v>
                </c:pt>
                <c:pt idx="95">
                  <c:v>5735.0666666666666</c:v>
                </c:pt>
                <c:pt idx="96">
                  <c:v>5735.0666666666666</c:v>
                </c:pt>
                <c:pt idx="97">
                  <c:v>5735.0666666666666</c:v>
                </c:pt>
                <c:pt idx="98">
                  <c:v>5735.0666666666666</c:v>
                </c:pt>
                <c:pt idx="99">
                  <c:v>5735.0666666666666</c:v>
                </c:pt>
                <c:pt idx="100">
                  <c:v>5735.0666666666666</c:v>
                </c:pt>
                <c:pt idx="101">
                  <c:v>5735.0666666666666</c:v>
                </c:pt>
                <c:pt idx="102">
                  <c:v>5735.0666666666666</c:v>
                </c:pt>
                <c:pt idx="103">
                  <c:v>5735.0666666666666</c:v>
                </c:pt>
                <c:pt idx="104">
                  <c:v>5735.0666666666666</c:v>
                </c:pt>
                <c:pt idx="105">
                  <c:v>5735.0666666666666</c:v>
                </c:pt>
                <c:pt idx="106">
                  <c:v>5735.0666666666666</c:v>
                </c:pt>
                <c:pt idx="107">
                  <c:v>5735.0666666666666</c:v>
                </c:pt>
                <c:pt idx="108">
                  <c:v>5735.0666666666666</c:v>
                </c:pt>
                <c:pt idx="109">
                  <c:v>5735.0666666666666</c:v>
                </c:pt>
                <c:pt idx="110">
                  <c:v>5735.0666666666666</c:v>
                </c:pt>
                <c:pt idx="111">
                  <c:v>5735.0666666666666</c:v>
                </c:pt>
                <c:pt idx="112">
                  <c:v>5735.0666666666666</c:v>
                </c:pt>
                <c:pt idx="113">
                  <c:v>5735.0666666666666</c:v>
                </c:pt>
                <c:pt idx="114">
                  <c:v>5735.0666666666666</c:v>
                </c:pt>
                <c:pt idx="115">
                  <c:v>5735.0666666666666</c:v>
                </c:pt>
                <c:pt idx="116">
                  <c:v>5735.0666666666666</c:v>
                </c:pt>
                <c:pt idx="117">
                  <c:v>5735.0666666666666</c:v>
                </c:pt>
                <c:pt idx="118">
                  <c:v>5735.0666666666666</c:v>
                </c:pt>
                <c:pt idx="119">
                  <c:v>5735.0666666666666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59-9246-8CA6-6242B97253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0704960"/>
        <c:axId val="1079969440"/>
      </c:lineChart>
      <c:catAx>
        <c:axId val="1030704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9969440"/>
        <c:crosses val="autoZero"/>
        <c:auto val="1"/>
        <c:lblAlgn val="ctr"/>
        <c:lblOffset val="100"/>
        <c:noMultiLvlLbl val="0"/>
      </c:catAx>
      <c:valAx>
        <c:axId val="107996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</a:t>
                </a:r>
                <a:r>
                  <a:rPr lang="en-US" baseline="0"/>
                  <a:t> (mw)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704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Samsung Smartcam - Ethernet</a:t>
            </a:r>
            <a:endParaRPr lang="en-US" sz="1400" b="1">
              <a:effectLst/>
            </a:endParaRPr>
          </a:p>
          <a:p>
            <a:pPr>
              <a:defRPr/>
            </a:pPr>
            <a:r>
              <a:rPr lang="en-US" sz="1400" b="1" i="0" baseline="0">
                <a:effectLst/>
              </a:rPr>
              <a:t>Packets Transferred over half an hour</a:t>
            </a:r>
            <a:endParaRPr lang="en-US" sz="1400" b="1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'Smartcam Ethernet Pwr+Bw'!$AD$54</c:f>
              <c:strCache>
                <c:ptCount val="1"/>
                <c:pt idx="0">
                  <c:v>Packets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'Smartcam Ethernet Pwr+Bw'!$AB$55:$AB$58</c:f>
              <c:strCache>
                <c:ptCount val="4"/>
                <c:pt idx="0">
                  <c:v>Powered On</c:v>
                </c:pt>
                <c:pt idx="1">
                  <c:v>Scan</c:v>
                </c:pt>
                <c:pt idx="2">
                  <c:v>TCP SYN Attack</c:v>
                </c:pt>
                <c:pt idx="3">
                  <c:v>UDP Attack</c:v>
                </c:pt>
              </c:strCache>
            </c:strRef>
          </c:cat>
          <c:val>
            <c:numRef>
              <c:f>'Smartcam Ethernet Pwr+Bw'!$AD$55:$AD$58</c:f>
              <c:numCache>
                <c:formatCode>General</c:formatCode>
                <c:ptCount val="4"/>
                <c:pt idx="0">
                  <c:v>0</c:v>
                </c:pt>
                <c:pt idx="1">
                  <c:v>279720.99999999994</c:v>
                </c:pt>
                <c:pt idx="2">
                  <c:v>8103169.1999999993</c:v>
                </c:pt>
                <c:pt idx="3">
                  <c:v>10512287.400000002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FA-2445-BE85-F82D99A36A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1069632"/>
        <c:axId val="1129001408"/>
      </c:barChart>
      <c:catAx>
        <c:axId val="1031069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Phase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9001408"/>
        <c:crosses val="autoZero"/>
        <c:auto val="1"/>
        <c:lblAlgn val="ctr"/>
        <c:lblOffset val="100"/>
        <c:noMultiLvlLbl val="0"/>
      </c:catAx>
      <c:valAx>
        <c:axId val="112900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Packets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1069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Samsung Smartcam - WiFi</a:t>
            </a:r>
            <a:endParaRPr lang="en-US" sz="1400" b="1">
              <a:effectLst/>
            </a:endParaRPr>
          </a:p>
          <a:p>
            <a:pPr>
              <a:defRPr/>
            </a:pPr>
            <a:r>
              <a:rPr lang="en-US" sz="1400" b="1" i="0" baseline="0">
                <a:effectLst/>
              </a:rPr>
              <a:t>Bandwidth Consumption over half an hour (MB)</a:t>
            </a:r>
            <a:endParaRPr lang="en-US" sz="1400" b="1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'Smartcam WiFi Pwr+Bw'!$AC$55</c:f>
              <c:strCache>
                <c:ptCount val="1"/>
                <c:pt idx="0">
                  <c:v>Bandwidth (MB)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'Smartcam WiFi Pwr+Bw'!$AB$56:$AB$59</c:f>
              <c:strCache>
                <c:ptCount val="4"/>
                <c:pt idx="0">
                  <c:v>Powered On</c:v>
                </c:pt>
                <c:pt idx="1">
                  <c:v>Scan</c:v>
                </c:pt>
                <c:pt idx="2">
                  <c:v>TCP SYN Attack</c:v>
                </c:pt>
                <c:pt idx="3">
                  <c:v>UDP Attack</c:v>
                </c:pt>
              </c:strCache>
            </c:strRef>
          </c:cat>
          <c:val>
            <c:numRef>
              <c:f>'Smartcam WiFi Pwr+Bw'!$AC$56:$AC$59</c:f>
              <c:numCache>
                <c:formatCode>General</c:formatCode>
                <c:ptCount val="4"/>
                <c:pt idx="0">
                  <c:v>0</c:v>
                </c:pt>
                <c:pt idx="1">
                  <c:v>10.124207199999999</c:v>
                </c:pt>
                <c:pt idx="2">
                  <c:v>98.036230400000008</c:v>
                </c:pt>
                <c:pt idx="3">
                  <c:v>806.62879759999998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58-1643-BF82-210B6EFB47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9277312"/>
        <c:axId val="1105109888"/>
      </c:barChart>
      <c:catAx>
        <c:axId val="1099277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Phase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5109888"/>
        <c:crosses val="autoZero"/>
        <c:auto val="1"/>
        <c:lblAlgn val="ctr"/>
        <c:lblOffset val="100"/>
        <c:noMultiLvlLbl val="0"/>
      </c:catAx>
      <c:valAx>
        <c:axId val="110510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Bandwidth</a:t>
                </a:r>
                <a:r>
                  <a:rPr lang="en-US" baseline="0"/>
                  <a:t> (MB)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277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Samsung Smartcam - WiFi</a:t>
            </a:r>
            <a:endParaRPr lang="en-US" sz="1400" b="1">
              <a:effectLst/>
            </a:endParaRPr>
          </a:p>
          <a:p>
            <a:pPr>
              <a:defRPr/>
            </a:pPr>
            <a:r>
              <a:rPr lang="en-US" sz="1400" b="1" i="0" baseline="0">
                <a:effectLst/>
              </a:rPr>
              <a:t>Packets Transferred over half an hour</a:t>
            </a:r>
            <a:endParaRPr lang="en-US" sz="1400" b="1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'Smartcam WiFi Pwr+Bw'!$AD$55</c:f>
              <c:strCache>
                <c:ptCount val="1"/>
                <c:pt idx="0">
                  <c:v>Packets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'Smartcam WiFi Pwr+Bw'!$AB$56:$AB$59</c:f>
              <c:strCache>
                <c:ptCount val="4"/>
                <c:pt idx="0">
                  <c:v>Powered On</c:v>
                </c:pt>
                <c:pt idx="1">
                  <c:v>Scan</c:v>
                </c:pt>
                <c:pt idx="2">
                  <c:v>TCP SYN Attack</c:v>
                </c:pt>
                <c:pt idx="3">
                  <c:v>UDP Attack</c:v>
                </c:pt>
              </c:strCache>
            </c:strRef>
          </c:cat>
          <c:val>
            <c:numRef>
              <c:f>'Smartcam WiFi Pwr+Bw'!$AD$56:$AD$59</c:f>
              <c:numCache>
                <c:formatCode>General</c:formatCode>
                <c:ptCount val="4"/>
                <c:pt idx="0">
                  <c:v>0</c:v>
                </c:pt>
                <c:pt idx="1">
                  <c:v>251563.00000000003</c:v>
                </c:pt>
                <c:pt idx="2">
                  <c:v>1991534.5999999999</c:v>
                </c:pt>
                <c:pt idx="3">
                  <c:v>1723139.0000000002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DC-174F-AE1A-7E386FE00E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00479536"/>
        <c:axId val="1081543792"/>
      </c:barChart>
      <c:catAx>
        <c:axId val="1100479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Phase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1543792"/>
        <c:crosses val="autoZero"/>
        <c:auto val="1"/>
        <c:lblAlgn val="ctr"/>
        <c:lblOffset val="100"/>
        <c:noMultiLvlLbl val="0"/>
      </c:catAx>
      <c:valAx>
        <c:axId val="108154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Packets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0479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'Dreambox DVR Pwr+Bw'!$R$1:$R$2</c:f>
              <c:strCache>
                <c:ptCount val="2"/>
                <c:pt idx="0">
                  <c:v>Average</c:v>
                </c:pt>
                <c:pt idx="1">
                  <c:v>Inst Power (mW)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'Dreambox DVR Pwr+Bw'!$R$3:$R$122</c:f>
              <c:numCache>
                <c:formatCode>General</c:formatCode>
                <c:ptCount val="120"/>
                <c:pt idx="0">
                  <c:v>5824</c:v>
                </c:pt>
                <c:pt idx="1">
                  <c:v>5836</c:v>
                </c:pt>
                <c:pt idx="2">
                  <c:v>5833</c:v>
                </c:pt>
                <c:pt idx="3">
                  <c:v>5829</c:v>
                </c:pt>
                <c:pt idx="4">
                  <c:v>5832</c:v>
                </c:pt>
                <c:pt idx="5">
                  <c:v>5825</c:v>
                </c:pt>
                <c:pt idx="6">
                  <c:v>5840</c:v>
                </c:pt>
                <c:pt idx="7">
                  <c:v>5839</c:v>
                </c:pt>
                <c:pt idx="8">
                  <c:v>5836</c:v>
                </c:pt>
                <c:pt idx="9">
                  <c:v>5825</c:v>
                </c:pt>
                <c:pt idx="10">
                  <c:v>5830</c:v>
                </c:pt>
                <c:pt idx="11">
                  <c:v>5825</c:v>
                </c:pt>
                <c:pt idx="12">
                  <c:v>5820</c:v>
                </c:pt>
                <c:pt idx="13">
                  <c:v>5832</c:v>
                </c:pt>
                <c:pt idx="14">
                  <c:v>5829</c:v>
                </c:pt>
                <c:pt idx="15">
                  <c:v>5834</c:v>
                </c:pt>
                <c:pt idx="16">
                  <c:v>5826</c:v>
                </c:pt>
                <c:pt idx="17">
                  <c:v>5831</c:v>
                </c:pt>
                <c:pt idx="18">
                  <c:v>5839</c:v>
                </c:pt>
                <c:pt idx="19">
                  <c:v>5825</c:v>
                </c:pt>
                <c:pt idx="20">
                  <c:v>5814</c:v>
                </c:pt>
                <c:pt idx="21">
                  <c:v>5811</c:v>
                </c:pt>
                <c:pt idx="22">
                  <c:v>5819</c:v>
                </c:pt>
                <c:pt idx="23">
                  <c:v>5836</c:v>
                </c:pt>
                <c:pt idx="24">
                  <c:v>5820</c:v>
                </c:pt>
                <c:pt idx="25">
                  <c:v>5830</c:v>
                </c:pt>
                <c:pt idx="26">
                  <c:v>5836</c:v>
                </c:pt>
                <c:pt idx="27">
                  <c:v>5835</c:v>
                </c:pt>
                <c:pt idx="28">
                  <c:v>5818</c:v>
                </c:pt>
                <c:pt idx="29">
                  <c:v>5819</c:v>
                </c:pt>
                <c:pt idx="30">
                  <c:v>5856</c:v>
                </c:pt>
                <c:pt idx="31">
                  <c:v>5828</c:v>
                </c:pt>
                <c:pt idx="32">
                  <c:v>5835</c:v>
                </c:pt>
                <c:pt idx="33">
                  <c:v>5835</c:v>
                </c:pt>
                <c:pt idx="34">
                  <c:v>5843</c:v>
                </c:pt>
                <c:pt idx="35">
                  <c:v>5847</c:v>
                </c:pt>
                <c:pt idx="36">
                  <c:v>5854</c:v>
                </c:pt>
                <c:pt idx="37">
                  <c:v>5854</c:v>
                </c:pt>
                <c:pt idx="38">
                  <c:v>5836</c:v>
                </c:pt>
                <c:pt idx="39">
                  <c:v>5839</c:v>
                </c:pt>
                <c:pt idx="40">
                  <c:v>5849</c:v>
                </c:pt>
                <c:pt idx="41">
                  <c:v>5841</c:v>
                </c:pt>
                <c:pt idx="42">
                  <c:v>5839</c:v>
                </c:pt>
                <c:pt idx="43">
                  <c:v>5835</c:v>
                </c:pt>
                <c:pt idx="44">
                  <c:v>5844</c:v>
                </c:pt>
                <c:pt idx="45">
                  <c:v>5843</c:v>
                </c:pt>
                <c:pt idx="46">
                  <c:v>5832</c:v>
                </c:pt>
                <c:pt idx="47">
                  <c:v>5852</c:v>
                </c:pt>
                <c:pt idx="48">
                  <c:v>5837</c:v>
                </c:pt>
                <c:pt idx="49">
                  <c:v>5863</c:v>
                </c:pt>
                <c:pt idx="50">
                  <c:v>5849</c:v>
                </c:pt>
                <c:pt idx="51">
                  <c:v>5843</c:v>
                </c:pt>
                <c:pt idx="52">
                  <c:v>5848</c:v>
                </c:pt>
                <c:pt idx="53">
                  <c:v>5855</c:v>
                </c:pt>
                <c:pt idx="54">
                  <c:v>5846</c:v>
                </c:pt>
                <c:pt idx="55">
                  <c:v>5847</c:v>
                </c:pt>
                <c:pt idx="56">
                  <c:v>5845</c:v>
                </c:pt>
                <c:pt idx="57">
                  <c:v>5844</c:v>
                </c:pt>
                <c:pt idx="58">
                  <c:v>5853</c:v>
                </c:pt>
                <c:pt idx="59">
                  <c:v>5820</c:v>
                </c:pt>
                <c:pt idx="60">
                  <c:v>5779</c:v>
                </c:pt>
                <c:pt idx="61">
                  <c:v>5769</c:v>
                </c:pt>
                <c:pt idx="62">
                  <c:v>5768</c:v>
                </c:pt>
                <c:pt idx="63">
                  <c:v>5765</c:v>
                </c:pt>
                <c:pt idx="64">
                  <c:v>5764</c:v>
                </c:pt>
                <c:pt idx="65">
                  <c:v>5782</c:v>
                </c:pt>
                <c:pt idx="66">
                  <c:v>5777</c:v>
                </c:pt>
                <c:pt idx="67">
                  <c:v>5765</c:v>
                </c:pt>
                <c:pt idx="68">
                  <c:v>5766</c:v>
                </c:pt>
                <c:pt idx="69">
                  <c:v>5774</c:v>
                </c:pt>
                <c:pt idx="70">
                  <c:v>5772</c:v>
                </c:pt>
                <c:pt idx="71">
                  <c:v>5771</c:v>
                </c:pt>
                <c:pt idx="72">
                  <c:v>5765</c:v>
                </c:pt>
                <c:pt idx="73">
                  <c:v>5776</c:v>
                </c:pt>
                <c:pt idx="74">
                  <c:v>5772</c:v>
                </c:pt>
                <c:pt idx="75">
                  <c:v>5773</c:v>
                </c:pt>
                <c:pt idx="76">
                  <c:v>5767</c:v>
                </c:pt>
                <c:pt idx="77">
                  <c:v>5770</c:v>
                </c:pt>
                <c:pt idx="78">
                  <c:v>5770</c:v>
                </c:pt>
                <c:pt idx="79">
                  <c:v>5799</c:v>
                </c:pt>
                <c:pt idx="80">
                  <c:v>5773</c:v>
                </c:pt>
                <c:pt idx="81">
                  <c:v>5767</c:v>
                </c:pt>
                <c:pt idx="82">
                  <c:v>5772</c:v>
                </c:pt>
                <c:pt idx="83">
                  <c:v>5774</c:v>
                </c:pt>
                <c:pt idx="84">
                  <c:v>5777</c:v>
                </c:pt>
                <c:pt idx="85">
                  <c:v>5764</c:v>
                </c:pt>
                <c:pt idx="86">
                  <c:v>5756</c:v>
                </c:pt>
                <c:pt idx="87">
                  <c:v>5765</c:v>
                </c:pt>
                <c:pt idx="88">
                  <c:v>5760</c:v>
                </c:pt>
                <c:pt idx="89">
                  <c:v>5762</c:v>
                </c:pt>
                <c:pt idx="90">
                  <c:v>5737</c:v>
                </c:pt>
                <c:pt idx="91">
                  <c:v>5731</c:v>
                </c:pt>
                <c:pt idx="92">
                  <c:v>5725</c:v>
                </c:pt>
                <c:pt idx="93">
                  <c:v>5726</c:v>
                </c:pt>
                <c:pt idx="94">
                  <c:v>5739</c:v>
                </c:pt>
                <c:pt idx="95">
                  <c:v>5733</c:v>
                </c:pt>
                <c:pt idx="96">
                  <c:v>5729</c:v>
                </c:pt>
                <c:pt idx="97">
                  <c:v>5728</c:v>
                </c:pt>
                <c:pt idx="98">
                  <c:v>5727</c:v>
                </c:pt>
                <c:pt idx="99">
                  <c:v>5731</c:v>
                </c:pt>
                <c:pt idx="100">
                  <c:v>5737</c:v>
                </c:pt>
                <c:pt idx="101">
                  <c:v>5750</c:v>
                </c:pt>
                <c:pt idx="102">
                  <c:v>5733</c:v>
                </c:pt>
                <c:pt idx="103">
                  <c:v>5738</c:v>
                </c:pt>
                <c:pt idx="104">
                  <c:v>5727</c:v>
                </c:pt>
                <c:pt idx="105">
                  <c:v>5734</c:v>
                </c:pt>
                <c:pt idx="106">
                  <c:v>5737</c:v>
                </c:pt>
                <c:pt idx="107">
                  <c:v>5735</c:v>
                </c:pt>
                <c:pt idx="108">
                  <c:v>5729</c:v>
                </c:pt>
                <c:pt idx="109">
                  <c:v>5738</c:v>
                </c:pt>
                <c:pt idx="110">
                  <c:v>5748</c:v>
                </c:pt>
                <c:pt idx="111">
                  <c:v>5735</c:v>
                </c:pt>
                <c:pt idx="112">
                  <c:v>5717</c:v>
                </c:pt>
                <c:pt idx="113">
                  <c:v>5731</c:v>
                </c:pt>
                <c:pt idx="114">
                  <c:v>5734</c:v>
                </c:pt>
                <c:pt idx="115">
                  <c:v>5741</c:v>
                </c:pt>
                <c:pt idx="116">
                  <c:v>5738</c:v>
                </c:pt>
                <c:pt idx="117">
                  <c:v>5730</c:v>
                </c:pt>
                <c:pt idx="118">
                  <c:v>5753</c:v>
                </c:pt>
                <c:pt idx="119">
                  <c:v>5761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F0-D04A-BC6D-C78A5CC190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3120943"/>
        <c:axId val="543122639"/>
      </c:lineChart>
      <c:catAx>
        <c:axId val="543120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122639"/>
        <c:crosses val="autoZero"/>
        <c:auto val="1"/>
        <c:lblAlgn val="ctr"/>
        <c:lblOffset val="100"/>
        <c:noMultiLvlLbl val="0"/>
      </c:catAx>
      <c:valAx>
        <c:axId val="543122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120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'Dreambox DVR Pwr+Bw'!$S$1:$S$2</c:f>
              <c:strCache>
                <c:ptCount val="2"/>
                <c:pt idx="1">
                  <c:v>Bandwidth (bytes)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'Dreambox DVR Pwr+Bw'!$S$3:$S$122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375040</c:v>
                </c:pt>
                <c:pt idx="31">
                  <c:v>372480</c:v>
                </c:pt>
                <c:pt idx="32">
                  <c:v>372976</c:v>
                </c:pt>
                <c:pt idx="33">
                  <c:v>373760</c:v>
                </c:pt>
                <c:pt idx="34">
                  <c:v>373760</c:v>
                </c:pt>
                <c:pt idx="35">
                  <c:v>373760</c:v>
                </c:pt>
                <c:pt idx="36">
                  <c:v>375040</c:v>
                </c:pt>
                <c:pt idx="37">
                  <c:v>375040</c:v>
                </c:pt>
                <c:pt idx="38">
                  <c:v>373760</c:v>
                </c:pt>
                <c:pt idx="39">
                  <c:v>375040</c:v>
                </c:pt>
                <c:pt idx="40">
                  <c:v>375040</c:v>
                </c:pt>
                <c:pt idx="41">
                  <c:v>372480</c:v>
                </c:pt>
                <c:pt idx="42">
                  <c:v>375040</c:v>
                </c:pt>
                <c:pt idx="43">
                  <c:v>373760</c:v>
                </c:pt>
                <c:pt idx="44">
                  <c:v>375040</c:v>
                </c:pt>
                <c:pt idx="45">
                  <c:v>375040</c:v>
                </c:pt>
                <c:pt idx="46">
                  <c:v>375040</c:v>
                </c:pt>
                <c:pt idx="47">
                  <c:v>373760</c:v>
                </c:pt>
                <c:pt idx="48">
                  <c:v>375040</c:v>
                </c:pt>
                <c:pt idx="49">
                  <c:v>375040</c:v>
                </c:pt>
                <c:pt idx="50">
                  <c:v>373760</c:v>
                </c:pt>
                <c:pt idx="51">
                  <c:v>375040</c:v>
                </c:pt>
                <c:pt idx="52">
                  <c:v>376320</c:v>
                </c:pt>
                <c:pt idx="53">
                  <c:v>371960</c:v>
                </c:pt>
                <c:pt idx="54">
                  <c:v>375040</c:v>
                </c:pt>
                <c:pt idx="55">
                  <c:v>376320</c:v>
                </c:pt>
                <c:pt idx="56">
                  <c:v>372480</c:v>
                </c:pt>
                <c:pt idx="57">
                  <c:v>373760</c:v>
                </c:pt>
                <c:pt idx="58">
                  <c:v>374584</c:v>
                </c:pt>
                <c:pt idx="59">
                  <c:v>633176</c:v>
                </c:pt>
                <c:pt idx="60">
                  <c:v>15050200</c:v>
                </c:pt>
                <c:pt idx="61">
                  <c:v>16770296</c:v>
                </c:pt>
                <c:pt idx="62">
                  <c:v>16746900</c:v>
                </c:pt>
                <c:pt idx="63">
                  <c:v>16804900</c:v>
                </c:pt>
                <c:pt idx="64">
                  <c:v>16854372</c:v>
                </c:pt>
                <c:pt idx="65">
                  <c:v>16840348</c:v>
                </c:pt>
                <c:pt idx="66">
                  <c:v>16808596</c:v>
                </c:pt>
                <c:pt idx="67">
                  <c:v>16797184</c:v>
                </c:pt>
                <c:pt idx="68">
                  <c:v>16862996</c:v>
                </c:pt>
                <c:pt idx="69">
                  <c:v>16822348</c:v>
                </c:pt>
                <c:pt idx="70">
                  <c:v>16911864</c:v>
                </c:pt>
                <c:pt idx="71">
                  <c:v>16809400</c:v>
                </c:pt>
                <c:pt idx="72">
                  <c:v>16800780</c:v>
                </c:pt>
                <c:pt idx="73">
                  <c:v>16909180</c:v>
                </c:pt>
                <c:pt idx="74">
                  <c:v>16856556</c:v>
                </c:pt>
                <c:pt idx="75">
                  <c:v>16773740</c:v>
                </c:pt>
                <c:pt idx="76">
                  <c:v>16846056</c:v>
                </c:pt>
                <c:pt idx="77">
                  <c:v>16735324</c:v>
                </c:pt>
                <c:pt idx="78">
                  <c:v>16843592</c:v>
                </c:pt>
                <c:pt idx="79">
                  <c:v>16745404</c:v>
                </c:pt>
                <c:pt idx="80">
                  <c:v>16736660</c:v>
                </c:pt>
                <c:pt idx="81">
                  <c:v>16878092</c:v>
                </c:pt>
                <c:pt idx="82">
                  <c:v>16799232</c:v>
                </c:pt>
                <c:pt idx="83">
                  <c:v>16901780</c:v>
                </c:pt>
                <c:pt idx="84">
                  <c:v>16938096</c:v>
                </c:pt>
                <c:pt idx="85">
                  <c:v>16878408</c:v>
                </c:pt>
                <c:pt idx="86">
                  <c:v>16837580</c:v>
                </c:pt>
                <c:pt idx="87">
                  <c:v>16900624</c:v>
                </c:pt>
                <c:pt idx="88">
                  <c:v>16836252</c:v>
                </c:pt>
                <c:pt idx="89">
                  <c:v>17802370.399999999</c:v>
                </c:pt>
                <c:pt idx="90">
                  <c:v>82253408.799999997</c:v>
                </c:pt>
                <c:pt idx="91">
                  <c:v>95161844.799999997</c:v>
                </c:pt>
                <c:pt idx="92">
                  <c:v>95553021.599999994</c:v>
                </c:pt>
                <c:pt idx="93">
                  <c:v>95340164</c:v>
                </c:pt>
                <c:pt idx="94">
                  <c:v>95308298.400000006</c:v>
                </c:pt>
                <c:pt idx="95">
                  <c:v>95657112</c:v>
                </c:pt>
                <c:pt idx="96">
                  <c:v>95254956.799999997</c:v>
                </c:pt>
                <c:pt idx="97">
                  <c:v>95748933.599999994</c:v>
                </c:pt>
                <c:pt idx="98">
                  <c:v>95182596.799999997</c:v>
                </c:pt>
                <c:pt idx="99">
                  <c:v>95572450.400000006</c:v>
                </c:pt>
                <c:pt idx="100">
                  <c:v>95374168</c:v>
                </c:pt>
                <c:pt idx="101">
                  <c:v>94897148</c:v>
                </c:pt>
                <c:pt idx="102">
                  <c:v>94974232.799999997</c:v>
                </c:pt>
                <c:pt idx="103">
                  <c:v>95455184</c:v>
                </c:pt>
                <c:pt idx="104">
                  <c:v>95458732</c:v>
                </c:pt>
                <c:pt idx="105">
                  <c:v>95665454.400000006</c:v>
                </c:pt>
                <c:pt idx="106">
                  <c:v>95368994.400000006</c:v>
                </c:pt>
                <c:pt idx="107">
                  <c:v>95334656</c:v>
                </c:pt>
                <c:pt idx="108">
                  <c:v>95367148</c:v>
                </c:pt>
                <c:pt idx="109">
                  <c:v>95175679.200000003</c:v>
                </c:pt>
                <c:pt idx="110">
                  <c:v>95309994.400000006</c:v>
                </c:pt>
                <c:pt idx="111">
                  <c:v>95757666.400000006</c:v>
                </c:pt>
                <c:pt idx="112">
                  <c:v>95092962.400000006</c:v>
                </c:pt>
                <c:pt idx="113">
                  <c:v>95665540.799999997</c:v>
                </c:pt>
                <c:pt idx="114">
                  <c:v>95536173.599999994</c:v>
                </c:pt>
                <c:pt idx="115">
                  <c:v>94796918.400000006</c:v>
                </c:pt>
                <c:pt idx="116">
                  <c:v>95300080</c:v>
                </c:pt>
                <c:pt idx="117">
                  <c:v>94957514.400000006</c:v>
                </c:pt>
                <c:pt idx="118">
                  <c:v>94887844</c:v>
                </c:pt>
                <c:pt idx="119">
                  <c:v>94156013.599999994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14-B04D-8F12-E033C4A3D2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2214559"/>
        <c:axId val="542276543"/>
      </c:lineChart>
      <c:catAx>
        <c:axId val="542214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276543"/>
        <c:crosses val="autoZero"/>
        <c:auto val="1"/>
        <c:lblAlgn val="ctr"/>
        <c:lblOffset val="100"/>
        <c:noMultiLvlLbl val="0"/>
      </c:catAx>
      <c:valAx>
        <c:axId val="542276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214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467563429571303"/>
          <c:y val="0.19483814523184603"/>
          <c:w val="0.85220844269466312"/>
          <c:h val="0.70844925634295708"/>
        </c:manualLayout>
      </c:layout>
      <c:lineChart>
        <c:grouping val="standard"/>
        <c:varyColors val="0"/>
        <c:ser>
          <c:idx val="0"/>
          <c:order val="0"/>
          <c:tx>
            <c:strRef>
              <c:f>'Dreambox DVR Pwr+Bw'!$T$1:$T$2</c:f>
              <c:strCache>
                <c:ptCount val="2"/>
                <c:pt idx="1">
                  <c:v>Bandwidth (pkts)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'Dreambox DVR Pwr+Bw'!$T$3:$T$122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9408</c:v>
                </c:pt>
                <c:pt idx="31">
                  <c:v>9344</c:v>
                </c:pt>
                <c:pt idx="32">
                  <c:v>9376</c:v>
                </c:pt>
                <c:pt idx="33">
                  <c:v>9344</c:v>
                </c:pt>
                <c:pt idx="34">
                  <c:v>9344</c:v>
                </c:pt>
                <c:pt idx="35">
                  <c:v>9344</c:v>
                </c:pt>
                <c:pt idx="36">
                  <c:v>9376</c:v>
                </c:pt>
                <c:pt idx="37">
                  <c:v>9376</c:v>
                </c:pt>
                <c:pt idx="38">
                  <c:v>9376</c:v>
                </c:pt>
                <c:pt idx="39">
                  <c:v>9376</c:v>
                </c:pt>
                <c:pt idx="40">
                  <c:v>9376</c:v>
                </c:pt>
                <c:pt idx="41">
                  <c:v>9335.6</c:v>
                </c:pt>
                <c:pt idx="42">
                  <c:v>9376</c:v>
                </c:pt>
                <c:pt idx="43">
                  <c:v>9344</c:v>
                </c:pt>
                <c:pt idx="44">
                  <c:v>9376</c:v>
                </c:pt>
                <c:pt idx="45">
                  <c:v>9376</c:v>
                </c:pt>
                <c:pt idx="46">
                  <c:v>9376</c:v>
                </c:pt>
                <c:pt idx="47">
                  <c:v>9344</c:v>
                </c:pt>
                <c:pt idx="48">
                  <c:v>9376</c:v>
                </c:pt>
                <c:pt idx="49">
                  <c:v>9376</c:v>
                </c:pt>
                <c:pt idx="50">
                  <c:v>9344</c:v>
                </c:pt>
                <c:pt idx="51">
                  <c:v>9376</c:v>
                </c:pt>
                <c:pt idx="52">
                  <c:v>9408</c:v>
                </c:pt>
                <c:pt idx="53">
                  <c:v>9312</c:v>
                </c:pt>
                <c:pt idx="54">
                  <c:v>9376</c:v>
                </c:pt>
                <c:pt idx="55">
                  <c:v>9408</c:v>
                </c:pt>
                <c:pt idx="56">
                  <c:v>9312</c:v>
                </c:pt>
                <c:pt idx="57">
                  <c:v>9344</c:v>
                </c:pt>
                <c:pt idx="58">
                  <c:v>9364.6</c:v>
                </c:pt>
                <c:pt idx="59">
                  <c:v>14786.6</c:v>
                </c:pt>
                <c:pt idx="60">
                  <c:v>237072.2</c:v>
                </c:pt>
                <c:pt idx="61">
                  <c:v>271310.8</c:v>
                </c:pt>
                <c:pt idx="62">
                  <c:v>271437.40000000002</c:v>
                </c:pt>
                <c:pt idx="63">
                  <c:v>271976.8</c:v>
                </c:pt>
                <c:pt idx="64">
                  <c:v>272754.2</c:v>
                </c:pt>
                <c:pt idx="65">
                  <c:v>272540.79999999999</c:v>
                </c:pt>
                <c:pt idx="66">
                  <c:v>272059.59999999998</c:v>
                </c:pt>
                <c:pt idx="67">
                  <c:v>272706</c:v>
                </c:pt>
                <c:pt idx="68">
                  <c:v>272861.2</c:v>
                </c:pt>
                <c:pt idx="69">
                  <c:v>272629.2</c:v>
                </c:pt>
                <c:pt idx="70">
                  <c:v>273736.40000000002</c:v>
                </c:pt>
                <c:pt idx="71">
                  <c:v>272213.2</c:v>
                </c:pt>
                <c:pt idx="72">
                  <c:v>272366.8</c:v>
                </c:pt>
                <c:pt idx="73">
                  <c:v>273942.40000000002</c:v>
                </c:pt>
                <c:pt idx="74">
                  <c:v>272836</c:v>
                </c:pt>
                <c:pt idx="75">
                  <c:v>273082.2</c:v>
                </c:pt>
                <c:pt idx="76">
                  <c:v>272713.59999999998</c:v>
                </c:pt>
                <c:pt idx="77">
                  <c:v>272402.40000000002</c:v>
                </c:pt>
                <c:pt idx="78">
                  <c:v>273476</c:v>
                </c:pt>
                <c:pt idx="79">
                  <c:v>272198.8</c:v>
                </c:pt>
                <c:pt idx="80">
                  <c:v>271066.40000000002</c:v>
                </c:pt>
                <c:pt idx="81">
                  <c:v>273881.2</c:v>
                </c:pt>
                <c:pt idx="82">
                  <c:v>272796.40000000002</c:v>
                </c:pt>
                <c:pt idx="83">
                  <c:v>273712.59999999998</c:v>
                </c:pt>
                <c:pt idx="84">
                  <c:v>273018.59999999998</c:v>
                </c:pt>
                <c:pt idx="85">
                  <c:v>272129</c:v>
                </c:pt>
                <c:pt idx="86">
                  <c:v>272974.8</c:v>
                </c:pt>
                <c:pt idx="87">
                  <c:v>273920</c:v>
                </c:pt>
                <c:pt idx="88">
                  <c:v>272872.59999999998</c:v>
                </c:pt>
                <c:pt idx="89">
                  <c:v>278129.2</c:v>
                </c:pt>
                <c:pt idx="90">
                  <c:v>194724.2</c:v>
                </c:pt>
                <c:pt idx="91">
                  <c:v>184874.4</c:v>
                </c:pt>
                <c:pt idx="92">
                  <c:v>185675.4</c:v>
                </c:pt>
                <c:pt idx="93">
                  <c:v>185320.6</c:v>
                </c:pt>
                <c:pt idx="94">
                  <c:v>185245.8</c:v>
                </c:pt>
                <c:pt idx="95">
                  <c:v>185897.2</c:v>
                </c:pt>
                <c:pt idx="96">
                  <c:v>185062.39999999999</c:v>
                </c:pt>
                <c:pt idx="97">
                  <c:v>186035.20000000001</c:v>
                </c:pt>
                <c:pt idx="98">
                  <c:v>185010</c:v>
                </c:pt>
                <c:pt idx="99">
                  <c:v>185851.4</c:v>
                </c:pt>
                <c:pt idx="100">
                  <c:v>185305.8</c:v>
                </c:pt>
                <c:pt idx="101">
                  <c:v>184384.2</c:v>
                </c:pt>
                <c:pt idx="102">
                  <c:v>184577.6</c:v>
                </c:pt>
                <c:pt idx="103">
                  <c:v>185613.4</c:v>
                </c:pt>
                <c:pt idx="104">
                  <c:v>185675.6</c:v>
                </c:pt>
                <c:pt idx="105">
                  <c:v>185860</c:v>
                </c:pt>
                <c:pt idx="106">
                  <c:v>185370.8</c:v>
                </c:pt>
                <c:pt idx="107">
                  <c:v>185236.2</c:v>
                </c:pt>
                <c:pt idx="108">
                  <c:v>185295</c:v>
                </c:pt>
                <c:pt idx="109">
                  <c:v>184978</c:v>
                </c:pt>
                <c:pt idx="110">
                  <c:v>185178</c:v>
                </c:pt>
                <c:pt idx="111">
                  <c:v>186289.4</c:v>
                </c:pt>
                <c:pt idx="112">
                  <c:v>184760.2</c:v>
                </c:pt>
                <c:pt idx="113">
                  <c:v>186075</c:v>
                </c:pt>
                <c:pt idx="114">
                  <c:v>185701.2</c:v>
                </c:pt>
                <c:pt idx="115">
                  <c:v>184277.2</c:v>
                </c:pt>
                <c:pt idx="116">
                  <c:v>185339.8</c:v>
                </c:pt>
                <c:pt idx="117">
                  <c:v>184624</c:v>
                </c:pt>
                <c:pt idx="118">
                  <c:v>184505.8</c:v>
                </c:pt>
                <c:pt idx="119">
                  <c:v>183149.2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1C-AD47-8AE2-E7626A8E4A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2117679"/>
        <c:axId val="148028319"/>
      </c:lineChart>
      <c:catAx>
        <c:axId val="542117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028319"/>
        <c:crosses val="autoZero"/>
        <c:auto val="1"/>
        <c:lblAlgn val="ctr"/>
        <c:lblOffset val="100"/>
        <c:noMultiLvlLbl val="0"/>
      </c:catAx>
      <c:valAx>
        <c:axId val="148028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1176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'Dreambox DVR Pwr+Bw'!$U$1:$U$2</c:f>
              <c:strCache>
                <c:ptCount val="2"/>
                <c:pt idx="0">
                  <c:v>Total (over half hour perod)</c:v>
                </c:pt>
                <c:pt idx="1">
                  <c:v>Avg Inst Power (mW)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'Dreambox DVR Pwr+Bw'!$U$3:$U$122</c:f>
              <c:numCache>
                <c:formatCode>General</c:formatCode>
                <c:ptCount val="120"/>
                <c:pt idx="0">
                  <c:v>5828.2666666666664</c:v>
                </c:pt>
                <c:pt idx="1">
                  <c:v>5828.2666666666664</c:v>
                </c:pt>
                <c:pt idx="2">
                  <c:v>5828.2666666666664</c:v>
                </c:pt>
                <c:pt idx="3">
                  <c:v>5828.2666666666664</c:v>
                </c:pt>
                <c:pt idx="4">
                  <c:v>5828.2666666666664</c:v>
                </c:pt>
                <c:pt idx="5">
                  <c:v>5828.2666666666664</c:v>
                </c:pt>
                <c:pt idx="6">
                  <c:v>5828.2666666666664</c:v>
                </c:pt>
                <c:pt idx="7">
                  <c:v>5828.2666666666664</c:v>
                </c:pt>
                <c:pt idx="8">
                  <c:v>5828.2666666666664</c:v>
                </c:pt>
                <c:pt idx="9">
                  <c:v>5828.2666666666664</c:v>
                </c:pt>
                <c:pt idx="10">
                  <c:v>5828.2666666666664</c:v>
                </c:pt>
                <c:pt idx="11">
                  <c:v>5828.2666666666664</c:v>
                </c:pt>
                <c:pt idx="12">
                  <c:v>5828.2666666666664</c:v>
                </c:pt>
                <c:pt idx="13">
                  <c:v>5828.2666666666664</c:v>
                </c:pt>
                <c:pt idx="14">
                  <c:v>5828.2666666666664</c:v>
                </c:pt>
                <c:pt idx="15">
                  <c:v>5828.2666666666664</c:v>
                </c:pt>
                <c:pt idx="16">
                  <c:v>5828.2666666666664</c:v>
                </c:pt>
                <c:pt idx="17">
                  <c:v>5828.2666666666664</c:v>
                </c:pt>
                <c:pt idx="18">
                  <c:v>5828.2666666666664</c:v>
                </c:pt>
                <c:pt idx="19">
                  <c:v>5828.2666666666664</c:v>
                </c:pt>
                <c:pt idx="20">
                  <c:v>5828.2666666666664</c:v>
                </c:pt>
                <c:pt idx="21">
                  <c:v>5828.2666666666664</c:v>
                </c:pt>
                <c:pt idx="22">
                  <c:v>5828.2666666666664</c:v>
                </c:pt>
                <c:pt idx="23">
                  <c:v>5828.2666666666664</c:v>
                </c:pt>
                <c:pt idx="24">
                  <c:v>5828.2666666666664</c:v>
                </c:pt>
                <c:pt idx="25">
                  <c:v>5828.2666666666664</c:v>
                </c:pt>
                <c:pt idx="26">
                  <c:v>5828.2666666666664</c:v>
                </c:pt>
                <c:pt idx="27">
                  <c:v>5828.2666666666664</c:v>
                </c:pt>
                <c:pt idx="28">
                  <c:v>5828.2666666666664</c:v>
                </c:pt>
                <c:pt idx="29">
                  <c:v>5828.2666666666664</c:v>
                </c:pt>
                <c:pt idx="30">
                  <c:v>5843.7333333333336</c:v>
                </c:pt>
                <c:pt idx="31">
                  <c:v>5843.7333333333336</c:v>
                </c:pt>
                <c:pt idx="32">
                  <c:v>5843.7333333333336</c:v>
                </c:pt>
                <c:pt idx="33">
                  <c:v>5843.7333333333336</c:v>
                </c:pt>
                <c:pt idx="34">
                  <c:v>5843.7333333333336</c:v>
                </c:pt>
                <c:pt idx="35">
                  <c:v>5843.7333333333336</c:v>
                </c:pt>
                <c:pt idx="36">
                  <c:v>5843.7333333333336</c:v>
                </c:pt>
                <c:pt idx="37">
                  <c:v>5843.7333333333336</c:v>
                </c:pt>
                <c:pt idx="38">
                  <c:v>5843.7333333333336</c:v>
                </c:pt>
                <c:pt idx="39">
                  <c:v>5843.7333333333336</c:v>
                </c:pt>
                <c:pt idx="40">
                  <c:v>5843.7333333333336</c:v>
                </c:pt>
                <c:pt idx="41">
                  <c:v>5843.7333333333336</c:v>
                </c:pt>
                <c:pt idx="42">
                  <c:v>5843.7333333333336</c:v>
                </c:pt>
                <c:pt idx="43">
                  <c:v>5843.7333333333336</c:v>
                </c:pt>
                <c:pt idx="44">
                  <c:v>5843.7333333333336</c:v>
                </c:pt>
                <c:pt idx="45">
                  <c:v>5843.7333333333336</c:v>
                </c:pt>
                <c:pt idx="46">
                  <c:v>5843.7333333333336</c:v>
                </c:pt>
                <c:pt idx="47">
                  <c:v>5843.7333333333336</c:v>
                </c:pt>
                <c:pt idx="48">
                  <c:v>5843.7333333333336</c:v>
                </c:pt>
                <c:pt idx="49">
                  <c:v>5843.7333333333336</c:v>
                </c:pt>
                <c:pt idx="50">
                  <c:v>5843.7333333333336</c:v>
                </c:pt>
                <c:pt idx="51">
                  <c:v>5843.7333333333336</c:v>
                </c:pt>
                <c:pt idx="52">
                  <c:v>5843.7333333333336</c:v>
                </c:pt>
                <c:pt idx="53">
                  <c:v>5843.7333333333336</c:v>
                </c:pt>
                <c:pt idx="54">
                  <c:v>5843.7333333333336</c:v>
                </c:pt>
                <c:pt idx="55">
                  <c:v>5843.7333333333336</c:v>
                </c:pt>
                <c:pt idx="56">
                  <c:v>5843.7333333333336</c:v>
                </c:pt>
                <c:pt idx="57">
                  <c:v>5843.7333333333336</c:v>
                </c:pt>
                <c:pt idx="58">
                  <c:v>5843.7333333333336</c:v>
                </c:pt>
                <c:pt idx="59">
                  <c:v>5843.7333333333336</c:v>
                </c:pt>
                <c:pt idx="60">
                  <c:v>5770.4666666666662</c:v>
                </c:pt>
                <c:pt idx="61">
                  <c:v>5770.4666666666662</c:v>
                </c:pt>
                <c:pt idx="62">
                  <c:v>5770.4666666666662</c:v>
                </c:pt>
                <c:pt idx="63">
                  <c:v>5770.4666666666662</c:v>
                </c:pt>
                <c:pt idx="64">
                  <c:v>5770.4666666666662</c:v>
                </c:pt>
                <c:pt idx="65">
                  <c:v>5770.4666666666662</c:v>
                </c:pt>
                <c:pt idx="66">
                  <c:v>5770.4666666666662</c:v>
                </c:pt>
                <c:pt idx="67">
                  <c:v>5770.4666666666662</c:v>
                </c:pt>
                <c:pt idx="68">
                  <c:v>5770.4666666666662</c:v>
                </c:pt>
                <c:pt idx="69">
                  <c:v>5770.4666666666662</c:v>
                </c:pt>
                <c:pt idx="70">
                  <c:v>5770.4666666666662</c:v>
                </c:pt>
                <c:pt idx="71">
                  <c:v>5770.4666666666662</c:v>
                </c:pt>
                <c:pt idx="72">
                  <c:v>5770.4666666666662</c:v>
                </c:pt>
                <c:pt idx="73">
                  <c:v>5770.4666666666662</c:v>
                </c:pt>
                <c:pt idx="74">
                  <c:v>5770.4666666666662</c:v>
                </c:pt>
                <c:pt idx="75">
                  <c:v>5770.4666666666662</c:v>
                </c:pt>
                <c:pt idx="76">
                  <c:v>5770.4666666666662</c:v>
                </c:pt>
                <c:pt idx="77">
                  <c:v>5770.4666666666662</c:v>
                </c:pt>
                <c:pt idx="78">
                  <c:v>5770.4666666666662</c:v>
                </c:pt>
                <c:pt idx="79">
                  <c:v>5770.4666666666662</c:v>
                </c:pt>
                <c:pt idx="80">
                  <c:v>5770.4666666666662</c:v>
                </c:pt>
                <c:pt idx="81">
                  <c:v>5770.4666666666662</c:v>
                </c:pt>
                <c:pt idx="82">
                  <c:v>5770.4666666666662</c:v>
                </c:pt>
                <c:pt idx="83">
                  <c:v>5770.4666666666662</c:v>
                </c:pt>
                <c:pt idx="84">
                  <c:v>5770.4666666666662</c:v>
                </c:pt>
                <c:pt idx="85">
                  <c:v>5770.4666666666662</c:v>
                </c:pt>
                <c:pt idx="86">
                  <c:v>5770.4666666666662</c:v>
                </c:pt>
                <c:pt idx="87">
                  <c:v>5770.4666666666662</c:v>
                </c:pt>
                <c:pt idx="88">
                  <c:v>5770.4666666666662</c:v>
                </c:pt>
                <c:pt idx="89">
                  <c:v>5770.4666666666662</c:v>
                </c:pt>
                <c:pt idx="90">
                  <c:v>5735.0666666666666</c:v>
                </c:pt>
                <c:pt idx="91">
                  <c:v>5735.0666666666666</c:v>
                </c:pt>
                <c:pt idx="92">
                  <c:v>5735.0666666666666</c:v>
                </c:pt>
                <c:pt idx="93">
                  <c:v>5735.0666666666666</c:v>
                </c:pt>
                <c:pt idx="94">
                  <c:v>5735.0666666666666</c:v>
                </c:pt>
                <c:pt idx="95">
                  <c:v>5735.0666666666666</c:v>
                </c:pt>
                <c:pt idx="96">
                  <c:v>5735.0666666666666</c:v>
                </c:pt>
                <c:pt idx="97">
                  <c:v>5735.0666666666666</c:v>
                </c:pt>
                <c:pt idx="98">
                  <c:v>5735.0666666666666</c:v>
                </c:pt>
                <c:pt idx="99">
                  <c:v>5735.0666666666666</c:v>
                </c:pt>
                <c:pt idx="100">
                  <c:v>5735.0666666666666</c:v>
                </c:pt>
                <c:pt idx="101">
                  <c:v>5735.0666666666666</c:v>
                </c:pt>
                <c:pt idx="102">
                  <c:v>5735.0666666666666</c:v>
                </c:pt>
                <c:pt idx="103">
                  <c:v>5735.0666666666666</c:v>
                </c:pt>
                <c:pt idx="104">
                  <c:v>5735.0666666666666</c:v>
                </c:pt>
                <c:pt idx="105">
                  <c:v>5735.0666666666666</c:v>
                </c:pt>
                <c:pt idx="106">
                  <c:v>5735.0666666666666</c:v>
                </c:pt>
                <c:pt idx="107">
                  <c:v>5735.0666666666666</c:v>
                </c:pt>
                <c:pt idx="108">
                  <c:v>5735.0666666666666</c:v>
                </c:pt>
                <c:pt idx="109">
                  <c:v>5735.0666666666666</c:v>
                </c:pt>
                <c:pt idx="110">
                  <c:v>5735.0666666666666</c:v>
                </c:pt>
                <c:pt idx="111">
                  <c:v>5735.0666666666666</c:v>
                </c:pt>
                <c:pt idx="112">
                  <c:v>5735.0666666666666</c:v>
                </c:pt>
                <c:pt idx="113">
                  <c:v>5735.0666666666666</c:v>
                </c:pt>
                <c:pt idx="114">
                  <c:v>5735.0666666666666</c:v>
                </c:pt>
                <c:pt idx="115">
                  <c:v>5735.0666666666666</c:v>
                </c:pt>
                <c:pt idx="116">
                  <c:v>5735.0666666666666</c:v>
                </c:pt>
                <c:pt idx="117">
                  <c:v>5735.0666666666666</c:v>
                </c:pt>
                <c:pt idx="118">
                  <c:v>5735.0666666666666</c:v>
                </c:pt>
                <c:pt idx="119">
                  <c:v>5735.0666666666666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F0-6746-8BED-24720B8A77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421183"/>
        <c:axId val="169422879"/>
      </c:barChart>
      <c:catAx>
        <c:axId val="169421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422879"/>
        <c:crosses val="autoZero"/>
        <c:auto val="1"/>
        <c:lblAlgn val="ctr"/>
        <c:lblOffset val="100"/>
        <c:noMultiLvlLbl val="0"/>
      </c:catAx>
      <c:valAx>
        <c:axId val="169422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421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'Dreambox DVR Pwr+Bw'!$V$1:$V$2</c:f>
              <c:strCache>
                <c:ptCount val="2"/>
                <c:pt idx="1">
                  <c:v>Bandwidth (bytes)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'Dreambox DVR Pwr+Bw'!$V$3:$V$122</c:f>
              <c:numCache>
                <c:formatCode>General</c:formatCode>
                <c:ptCount val="120"/>
                <c:pt idx="0">
                  <c:v>0</c:v>
                </c:pt>
                <c:pt idx="30">
                  <c:v>11488376</c:v>
                </c:pt>
                <c:pt idx="60">
                  <c:v>504099130.39999998</c:v>
                </c:pt>
                <c:pt idx="90">
                  <c:v>2845564892.0000005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2A-D24B-AFC2-500A3D0585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1938815"/>
        <c:axId val="170136879"/>
      </c:barChart>
      <c:catAx>
        <c:axId val="541938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136879"/>
        <c:crosses val="autoZero"/>
        <c:auto val="1"/>
        <c:lblAlgn val="ctr"/>
        <c:lblOffset val="100"/>
        <c:noMultiLvlLbl val="0"/>
      </c:catAx>
      <c:valAx>
        <c:axId val="170136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938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'Dreambox DVR Pwr+Bw'!$W$1:$W$2</c:f>
              <c:strCache>
                <c:ptCount val="2"/>
                <c:pt idx="1">
                  <c:v>Bandwidth (pkts)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'Dreambox DVR Pwr+Bw'!$W$3:$W$122</c:f>
              <c:numCache>
                <c:formatCode>General</c:formatCode>
                <c:ptCount val="120"/>
                <c:pt idx="0">
                  <c:v>0</c:v>
                </c:pt>
                <c:pt idx="30">
                  <c:v>286350.79999999993</c:v>
                </c:pt>
                <c:pt idx="60">
                  <c:v>8150816.7999999998</c:v>
                </c:pt>
                <c:pt idx="90">
                  <c:v>5565893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1-EC4C-A2BF-A80C5B0698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078511"/>
        <c:axId val="173160271"/>
      </c:barChart>
      <c:catAx>
        <c:axId val="169078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60271"/>
        <c:crosses val="autoZero"/>
        <c:auto val="1"/>
        <c:lblAlgn val="ctr"/>
        <c:lblOffset val="100"/>
        <c:noMultiLvlLbl val="0"/>
      </c:catAx>
      <c:valAx>
        <c:axId val="173160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0785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'Dreambox DVR Energy'!$G$1:$G$2</c:f>
              <c:strCache>
                <c:ptCount val="2"/>
                <c:pt idx="1">
                  <c:v>Average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'Dreambox DVR Energy'!$G$3:$G$6</c:f>
              <c:numCache>
                <c:formatCode>General</c:formatCode>
                <c:ptCount val="4"/>
                <c:pt idx="0">
                  <c:v>2.8399999999999996E-3</c:v>
                </c:pt>
                <c:pt idx="1">
                  <c:v>2.8639999999999998E-3</c:v>
                </c:pt>
                <c:pt idx="2">
                  <c:v>2.8180000000000002E-3</c:v>
                </c:pt>
                <c:pt idx="3">
                  <c:v>2.8300000000000001E-3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54-0542-B036-D77D84B20C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946351"/>
        <c:axId val="562961615"/>
      </c:barChart>
      <c:catAx>
        <c:axId val="146946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961615"/>
        <c:crosses val="autoZero"/>
        <c:auto val="1"/>
        <c:lblAlgn val="ctr"/>
        <c:lblOffset val="100"/>
        <c:noMultiLvlLbl val="0"/>
      </c:catAx>
      <c:valAx>
        <c:axId val="562961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946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Dreambox DVR</a:t>
            </a:r>
          </a:p>
          <a:p>
            <a:pPr>
              <a:defRPr/>
            </a:pPr>
            <a:r>
              <a:rPr lang="en-US" b="1"/>
              <a:t>Energy Consumption over half an hour (kWh)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'Dreambox DVR Energy'!$A$3:$A$6</c:f>
              <c:strCache>
                <c:ptCount val="4"/>
                <c:pt idx="0">
                  <c:v>Powered On</c:v>
                </c:pt>
                <c:pt idx="1">
                  <c:v>Scan</c:v>
                </c:pt>
                <c:pt idx="2">
                  <c:v>TCP SYN</c:v>
                </c:pt>
                <c:pt idx="3">
                  <c:v>UDP</c:v>
                </c:pt>
              </c:strCache>
            </c:strRef>
          </c:cat>
          <c:val>
            <c:numRef>
              <c:f>'Dreambox DVR Energy'!$G$3:$G$6</c:f>
              <c:numCache>
                <c:formatCode>General</c:formatCode>
                <c:ptCount val="4"/>
                <c:pt idx="0">
                  <c:v>2.8399999999999996E-3</c:v>
                </c:pt>
                <c:pt idx="1">
                  <c:v>2.8639999999999998E-3</c:v>
                </c:pt>
                <c:pt idx="2">
                  <c:v>2.8180000000000002E-3</c:v>
                </c:pt>
                <c:pt idx="3">
                  <c:v>2.8300000000000001E-3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E7-0947-9F55-3EBC9FBA2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28381312"/>
        <c:axId val="1081773328"/>
      </c:barChart>
      <c:catAx>
        <c:axId val="1028381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Phase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1773328"/>
        <c:crosses val="autoZero"/>
        <c:auto val="1"/>
        <c:lblAlgn val="ctr"/>
        <c:lblOffset val="100"/>
        <c:noMultiLvlLbl val="0"/>
      </c:catAx>
      <c:valAx>
        <c:axId val="108177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</a:t>
                </a:r>
                <a:r>
                  <a:rPr lang="en-US" baseline="0"/>
                  <a:t> (kWh)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8381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'Smartcam Ethernet Pwr+Bw'!$R$1:$R$2</c:f>
              <c:strCache>
                <c:ptCount val="2"/>
                <c:pt idx="0">
                  <c:v>Average</c:v>
                </c:pt>
                <c:pt idx="1">
                  <c:v>Inst Power (mW)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'Smartcam Ethernet Pwr+Bw'!$R$3:$R$122</c:f>
              <c:numCache>
                <c:formatCode>General</c:formatCode>
                <c:ptCount val="120"/>
                <c:pt idx="0">
                  <c:v>2267</c:v>
                </c:pt>
                <c:pt idx="1">
                  <c:v>2258</c:v>
                </c:pt>
                <c:pt idx="2">
                  <c:v>2259</c:v>
                </c:pt>
                <c:pt idx="3">
                  <c:v>2280</c:v>
                </c:pt>
                <c:pt idx="4">
                  <c:v>2263</c:v>
                </c:pt>
                <c:pt idx="5">
                  <c:v>2271</c:v>
                </c:pt>
                <c:pt idx="6">
                  <c:v>2261</c:v>
                </c:pt>
                <c:pt idx="7">
                  <c:v>2269</c:v>
                </c:pt>
                <c:pt idx="8">
                  <c:v>2275</c:v>
                </c:pt>
                <c:pt idx="9">
                  <c:v>2253</c:v>
                </c:pt>
                <c:pt idx="10">
                  <c:v>2256</c:v>
                </c:pt>
                <c:pt idx="11">
                  <c:v>2266</c:v>
                </c:pt>
                <c:pt idx="12">
                  <c:v>2257</c:v>
                </c:pt>
                <c:pt idx="13">
                  <c:v>2265</c:v>
                </c:pt>
                <c:pt idx="14">
                  <c:v>2266</c:v>
                </c:pt>
                <c:pt idx="15">
                  <c:v>2272</c:v>
                </c:pt>
                <c:pt idx="16">
                  <c:v>2254</c:v>
                </c:pt>
                <c:pt idx="17">
                  <c:v>2262</c:v>
                </c:pt>
                <c:pt idx="18">
                  <c:v>2267</c:v>
                </c:pt>
                <c:pt idx="19">
                  <c:v>2267</c:v>
                </c:pt>
                <c:pt idx="20">
                  <c:v>2261</c:v>
                </c:pt>
                <c:pt idx="21">
                  <c:v>2265</c:v>
                </c:pt>
                <c:pt idx="22">
                  <c:v>2264</c:v>
                </c:pt>
                <c:pt idx="23">
                  <c:v>2274</c:v>
                </c:pt>
                <c:pt idx="24">
                  <c:v>2265</c:v>
                </c:pt>
                <c:pt idx="25">
                  <c:v>2272</c:v>
                </c:pt>
                <c:pt idx="26">
                  <c:v>2268</c:v>
                </c:pt>
                <c:pt idx="27">
                  <c:v>2258</c:v>
                </c:pt>
                <c:pt idx="28">
                  <c:v>2265</c:v>
                </c:pt>
                <c:pt idx="29">
                  <c:v>2272</c:v>
                </c:pt>
                <c:pt idx="30">
                  <c:v>2558</c:v>
                </c:pt>
                <c:pt idx="31">
                  <c:v>2573</c:v>
                </c:pt>
                <c:pt idx="32">
                  <c:v>2534</c:v>
                </c:pt>
                <c:pt idx="33">
                  <c:v>2544</c:v>
                </c:pt>
                <c:pt idx="34">
                  <c:v>2494</c:v>
                </c:pt>
                <c:pt idx="35">
                  <c:v>2509</c:v>
                </c:pt>
                <c:pt idx="36">
                  <c:v>2539</c:v>
                </c:pt>
                <c:pt idx="37">
                  <c:v>2523</c:v>
                </c:pt>
                <c:pt idx="38">
                  <c:v>2532</c:v>
                </c:pt>
                <c:pt idx="39">
                  <c:v>2535</c:v>
                </c:pt>
                <c:pt idx="40">
                  <c:v>2538</c:v>
                </c:pt>
                <c:pt idx="41">
                  <c:v>2536</c:v>
                </c:pt>
                <c:pt idx="42">
                  <c:v>2522</c:v>
                </c:pt>
                <c:pt idx="43">
                  <c:v>2522</c:v>
                </c:pt>
                <c:pt idx="44">
                  <c:v>2532</c:v>
                </c:pt>
                <c:pt idx="45">
                  <c:v>2533</c:v>
                </c:pt>
                <c:pt idx="46">
                  <c:v>2534</c:v>
                </c:pt>
                <c:pt idx="47">
                  <c:v>2538</c:v>
                </c:pt>
                <c:pt idx="48">
                  <c:v>2527</c:v>
                </c:pt>
                <c:pt idx="49">
                  <c:v>2531</c:v>
                </c:pt>
                <c:pt idx="50">
                  <c:v>2529</c:v>
                </c:pt>
                <c:pt idx="51">
                  <c:v>2547</c:v>
                </c:pt>
                <c:pt idx="52">
                  <c:v>2521</c:v>
                </c:pt>
                <c:pt idx="53">
                  <c:v>2551</c:v>
                </c:pt>
                <c:pt idx="54">
                  <c:v>2563</c:v>
                </c:pt>
                <c:pt idx="55">
                  <c:v>2571</c:v>
                </c:pt>
                <c:pt idx="56">
                  <c:v>2562</c:v>
                </c:pt>
                <c:pt idx="57">
                  <c:v>2527</c:v>
                </c:pt>
                <c:pt idx="58">
                  <c:v>2543</c:v>
                </c:pt>
                <c:pt idx="59">
                  <c:v>2547</c:v>
                </c:pt>
                <c:pt idx="60">
                  <c:v>2601</c:v>
                </c:pt>
                <c:pt idx="61">
                  <c:v>2594</c:v>
                </c:pt>
                <c:pt idx="62">
                  <c:v>2607</c:v>
                </c:pt>
                <c:pt idx="63">
                  <c:v>2624</c:v>
                </c:pt>
                <c:pt idx="64">
                  <c:v>2585</c:v>
                </c:pt>
                <c:pt idx="65">
                  <c:v>2596</c:v>
                </c:pt>
                <c:pt idx="66">
                  <c:v>2595</c:v>
                </c:pt>
                <c:pt idx="67">
                  <c:v>2592</c:v>
                </c:pt>
                <c:pt idx="68">
                  <c:v>2577</c:v>
                </c:pt>
                <c:pt idx="69">
                  <c:v>2589</c:v>
                </c:pt>
                <c:pt idx="70">
                  <c:v>2601</c:v>
                </c:pt>
                <c:pt idx="71">
                  <c:v>2590</c:v>
                </c:pt>
                <c:pt idx="72">
                  <c:v>2591</c:v>
                </c:pt>
                <c:pt idx="73">
                  <c:v>2590</c:v>
                </c:pt>
                <c:pt idx="74">
                  <c:v>2604</c:v>
                </c:pt>
                <c:pt idx="75">
                  <c:v>2590</c:v>
                </c:pt>
                <c:pt idx="76">
                  <c:v>2597</c:v>
                </c:pt>
                <c:pt idx="77">
                  <c:v>2596</c:v>
                </c:pt>
                <c:pt idx="78">
                  <c:v>2597</c:v>
                </c:pt>
                <c:pt idx="79">
                  <c:v>2583</c:v>
                </c:pt>
                <c:pt idx="80">
                  <c:v>2597</c:v>
                </c:pt>
                <c:pt idx="81">
                  <c:v>2594</c:v>
                </c:pt>
                <c:pt idx="82">
                  <c:v>2597</c:v>
                </c:pt>
                <c:pt idx="83">
                  <c:v>2630</c:v>
                </c:pt>
                <c:pt idx="84">
                  <c:v>2617</c:v>
                </c:pt>
                <c:pt idx="85">
                  <c:v>2625</c:v>
                </c:pt>
                <c:pt idx="86">
                  <c:v>2612</c:v>
                </c:pt>
                <c:pt idx="87">
                  <c:v>2615</c:v>
                </c:pt>
                <c:pt idx="88">
                  <c:v>2624</c:v>
                </c:pt>
                <c:pt idx="89">
                  <c:v>2604</c:v>
                </c:pt>
                <c:pt idx="90">
                  <c:v>2590</c:v>
                </c:pt>
                <c:pt idx="91">
                  <c:v>2584</c:v>
                </c:pt>
                <c:pt idx="92">
                  <c:v>2581</c:v>
                </c:pt>
                <c:pt idx="93">
                  <c:v>2581</c:v>
                </c:pt>
                <c:pt idx="94">
                  <c:v>2580</c:v>
                </c:pt>
                <c:pt idx="95">
                  <c:v>2597</c:v>
                </c:pt>
                <c:pt idx="96">
                  <c:v>2588</c:v>
                </c:pt>
                <c:pt idx="97">
                  <c:v>2597</c:v>
                </c:pt>
                <c:pt idx="98">
                  <c:v>2574</c:v>
                </c:pt>
                <c:pt idx="99">
                  <c:v>2582</c:v>
                </c:pt>
                <c:pt idx="100">
                  <c:v>2578</c:v>
                </c:pt>
                <c:pt idx="101">
                  <c:v>2587</c:v>
                </c:pt>
                <c:pt idx="102">
                  <c:v>2585</c:v>
                </c:pt>
                <c:pt idx="103">
                  <c:v>2586</c:v>
                </c:pt>
                <c:pt idx="104">
                  <c:v>2571</c:v>
                </c:pt>
                <c:pt idx="105">
                  <c:v>2590</c:v>
                </c:pt>
                <c:pt idx="106">
                  <c:v>2587</c:v>
                </c:pt>
                <c:pt idx="107">
                  <c:v>2573</c:v>
                </c:pt>
                <c:pt idx="108">
                  <c:v>2581</c:v>
                </c:pt>
                <c:pt idx="109">
                  <c:v>2600</c:v>
                </c:pt>
                <c:pt idx="110">
                  <c:v>2573</c:v>
                </c:pt>
                <c:pt idx="111">
                  <c:v>2572</c:v>
                </c:pt>
                <c:pt idx="112">
                  <c:v>2583</c:v>
                </c:pt>
                <c:pt idx="113">
                  <c:v>2583</c:v>
                </c:pt>
                <c:pt idx="114">
                  <c:v>2574</c:v>
                </c:pt>
                <c:pt idx="115">
                  <c:v>2575</c:v>
                </c:pt>
                <c:pt idx="116">
                  <c:v>2621</c:v>
                </c:pt>
                <c:pt idx="117">
                  <c:v>2605</c:v>
                </c:pt>
                <c:pt idx="118">
                  <c:v>2632</c:v>
                </c:pt>
                <c:pt idx="119">
                  <c:v>2605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21-5146-B57C-7AB0D9D0A6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3120943"/>
        <c:axId val="543122639"/>
      </c:lineChart>
      <c:catAx>
        <c:axId val="543120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122639"/>
        <c:crosses val="autoZero"/>
        <c:auto val="1"/>
        <c:lblAlgn val="ctr"/>
        <c:lblOffset val="100"/>
        <c:noMultiLvlLbl val="0"/>
      </c:catAx>
      <c:valAx>
        <c:axId val="543122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120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'Smartcam Ethernet Pwr+Bw'!$S$1:$S$2</c:f>
              <c:strCache>
                <c:ptCount val="2"/>
                <c:pt idx="1">
                  <c:v>Bandwidth (bytes)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'Smartcam Ethernet Pwr+Bw'!$S$3:$S$122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298240</c:v>
                </c:pt>
                <c:pt idx="31">
                  <c:v>339200</c:v>
                </c:pt>
                <c:pt idx="32">
                  <c:v>368632</c:v>
                </c:pt>
                <c:pt idx="33">
                  <c:v>366080</c:v>
                </c:pt>
                <c:pt idx="34">
                  <c:v>368640</c:v>
                </c:pt>
                <c:pt idx="35">
                  <c:v>369320</c:v>
                </c:pt>
                <c:pt idx="36">
                  <c:v>366080</c:v>
                </c:pt>
                <c:pt idx="37">
                  <c:v>366424</c:v>
                </c:pt>
                <c:pt idx="38">
                  <c:v>367360</c:v>
                </c:pt>
                <c:pt idx="39">
                  <c:v>366080</c:v>
                </c:pt>
                <c:pt idx="40">
                  <c:v>364800</c:v>
                </c:pt>
                <c:pt idx="41">
                  <c:v>326104</c:v>
                </c:pt>
                <c:pt idx="42">
                  <c:v>366080</c:v>
                </c:pt>
                <c:pt idx="43">
                  <c:v>368640</c:v>
                </c:pt>
                <c:pt idx="44">
                  <c:v>369920</c:v>
                </c:pt>
                <c:pt idx="45">
                  <c:v>367360</c:v>
                </c:pt>
                <c:pt idx="46">
                  <c:v>366080</c:v>
                </c:pt>
                <c:pt idx="47">
                  <c:v>367360</c:v>
                </c:pt>
                <c:pt idx="48">
                  <c:v>367184</c:v>
                </c:pt>
                <c:pt idx="49">
                  <c:v>367360</c:v>
                </c:pt>
                <c:pt idx="50">
                  <c:v>368640</c:v>
                </c:pt>
                <c:pt idx="51">
                  <c:v>316160</c:v>
                </c:pt>
                <c:pt idx="52">
                  <c:v>352000</c:v>
                </c:pt>
                <c:pt idx="53">
                  <c:v>370144</c:v>
                </c:pt>
                <c:pt idx="54">
                  <c:v>364800</c:v>
                </c:pt>
                <c:pt idx="55">
                  <c:v>367360</c:v>
                </c:pt>
                <c:pt idx="56">
                  <c:v>368832</c:v>
                </c:pt>
                <c:pt idx="57">
                  <c:v>368640</c:v>
                </c:pt>
                <c:pt idx="58">
                  <c:v>368640</c:v>
                </c:pt>
                <c:pt idx="59">
                  <c:v>808448</c:v>
                </c:pt>
                <c:pt idx="60">
                  <c:v>14184190</c:v>
                </c:pt>
                <c:pt idx="61">
                  <c:v>17687698</c:v>
                </c:pt>
                <c:pt idx="62">
                  <c:v>16869444</c:v>
                </c:pt>
                <c:pt idx="63">
                  <c:v>17218856</c:v>
                </c:pt>
                <c:pt idx="64">
                  <c:v>17265844</c:v>
                </c:pt>
                <c:pt idx="65">
                  <c:v>17361016</c:v>
                </c:pt>
                <c:pt idx="66">
                  <c:v>17265336</c:v>
                </c:pt>
                <c:pt idx="67">
                  <c:v>17119476</c:v>
                </c:pt>
                <c:pt idx="68">
                  <c:v>17096840</c:v>
                </c:pt>
                <c:pt idx="69">
                  <c:v>16973416</c:v>
                </c:pt>
                <c:pt idx="70">
                  <c:v>16658388</c:v>
                </c:pt>
                <c:pt idx="71">
                  <c:v>17619272</c:v>
                </c:pt>
                <c:pt idx="72">
                  <c:v>17305644</c:v>
                </c:pt>
                <c:pt idx="73">
                  <c:v>16492408</c:v>
                </c:pt>
                <c:pt idx="74">
                  <c:v>16842312</c:v>
                </c:pt>
                <c:pt idx="75">
                  <c:v>16838416</c:v>
                </c:pt>
                <c:pt idx="76">
                  <c:v>16832832</c:v>
                </c:pt>
                <c:pt idx="77">
                  <c:v>16869604</c:v>
                </c:pt>
                <c:pt idx="78">
                  <c:v>16695344</c:v>
                </c:pt>
                <c:pt idx="79">
                  <c:v>16888064</c:v>
                </c:pt>
                <c:pt idx="80">
                  <c:v>16826492</c:v>
                </c:pt>
                <c:pt idx="81">
                  <c:v>15821504</c:v>
                </c:pt>
                <c:pt idx="82">
                  <c:v>17195840</c:v>
                </c:pt>
                <c:pt idx="83">
                  <c:v>17246908</c:v>
                </c:pt>
                <c:pt idx="84">
                  <c:v>17072704</c:v>
                </c:pt>
                <c:pt idx="85">
                  <c:v>16845740</c:v>
                </c:pt>
                <c:pt idx="86">
                  <c:v>17133736</c:v>
                </c:pt>
                <c:pt idx="87">
                  <c:v>16832116</c:v>
                </c:pt>
                <c:pt idx="88">
                  <c:v>17005644</c:v>
                </c:pt>
                <c:pt idx="89">
                  <c:v>20797886.399999999</c:v>
                </c:pt>
                <c:pt idx="90">
                  <c:v>153136408</c:v>
                </c:pt>
                <c:pt idx="91">
                  <c:v>189116624</c:v>
                </c:pt>
                <c:pt idx="92">
                  <c:v>188347134.40000001</c:v>
                </c:pt>
                <c:pt idx="93">
                  <c:v>176874212.80000001</c:v>
                </c:pt>
                <c:pt idx="94">
                  <c:v>184736627.19999999</c:v>
                </c:pt>
                <c:pt idx="95">
                  <c:v>185846954.40000001</c:v>
                </c:pt>
                <c:pt idx="96">
                  <c:v>185476150.40000001</c:v>
                </c:pt>
                <c:pt idx="97">
                  <c:v>186754888.80000001</c:v>
                </c:pt>
                <c:pt idx="98">
                  <c:v>186517207.19999999</c:v>
                </c:pt>
                <c:pt idx="99">
                  <c:v>184830678.40000001</c:v>
                </c:pt>
                <c:pt idx="100">
                  <c:v>175229934.40000001</c:v>
                </c:pt>
                <c:pt idx="101">
                  <c:v>192349596.80000001</c:v>
                </c:pt>
                <c:pt idx="102">
                  <c:v>188605105.59999999</c:v>
                </c:pt>
                <c:pt idx="103">
                  <c:v>186502379.19999999</c:v>
                </c:pt>
                <c:pt idx="104">
                  <c:v>179639814.40000001</c:v>
                </c:pt>
                <c:pt idx="105">
                  <c:v>185215714.40000001</c:v>
                </c:pt>
                <c:pt idx="106">
                  <c:v>189107320.80000001</c:v>
                </c:pt>
                <c:pt idx="107">
                  <c:v>186012637.59999999</c:v>
                </c:pt>
                <c:pt idx="108">
                  <c:v>184996952</c:v>
                </c:pt>
                <c:pt idx="109">
                  <c:v>185530778.40000001</c:v>
                </c:pt>
                <c:pt idx="110">
                  <c:v>183308362.40000001</c:v>
                </c:pt>
                <c:pt idx="111">
                  <c:v>192941052</c:v>
                </c:pt>
                <c:pt idx="112">
                  <c:v>192957856</c:v>
                </c:pt>
                <c:pt idx="113">
                  <c:v>188738445.59999999</c:v>
                </c:pt>
                <c:pt idx="114">
                  <c:v>179017725.59999999</c:v>
                </c:pt>
                <c:pt idx="115">
                  <c:v>186693648.80000001</c:v>
                </c:pt>
                <c:pt idx="116">
                  <c:v>180453354.40000001</c:v>
                </c:pt>
                <c:pt idx="117">
                  <c:v>181349704.80000001</c:v>
                </c:pt>
                <c:pt idx="118">
                  <c:v>170058254.40000001</c:v>
                </c:pt>
                <c:pt idx="119">
                  <c:v>157427635.19999999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BF-C44B-A56A-44BFF02955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2214559"/>
        <c:axId val="542276543"/>
      </c:lineChart>
      <c:catAx>
        <c:axId val="542214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276543"/>
        <c:crosses val="autoZero"/>
        <c:auto val="1"/>
        <c:lblAlgn val="ctr"/>
        <c:lblOffset val="100"/>
        <c:noMultiLvlLbl val="0"/>
      </c:catAx>
      <c:valAx>
        <c:axId val="542276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214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467563429571303"/>
          <c:y val="0.19483814523184603"/>
          <c:w val="0.85220844269466312"/>
          <c:h val="0.70844925634295708"/>
        </c:manualLayout>
      </c:layout>
      <c:lineChart>
        <c:grouping val="standard"/>
        <c:varyColors val="0"/>
        <c:ser>
          <c:idx val="0"/>
          <c:order val="0"/>
          <c:tx>
            <c:strRef>
              <c:f>'Smartcam Ethernet Pwr+Bw'!$T$1:$T$2</c:f>
              <c:strCache>
                <c:ptCount val="2"/>
                <c:pt idx="1">
                  <c:v>Bandwidth (pkts)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'Smartcam Ethernet Pwr+Bw'!$T$3:$T$122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7456</c:v>
                </c:pt>
                <c:pt idx="31">
                  <c:v>8480</c:v>
                </c:pt>
                <c:pt idx="32">
                  <c:v>9215.7999999999993</c:v>
                </c:pt>
                <c:pt idx="33">
                  <c:v>9173.6</c:v>
                </c:pt>
                <c:pt idx="34">
                  <c:v>9216</c:v>
                </c:pt>
                <c:pt idx="35">
                  <c:v>9248</c:v>
                </c:pt>
                <c:pt idx="36">
                  <c:v>9184</c:v>
                </c:pt>
                <c:pt idx="37">
                  <c:v>9184</c:v>
                </c:pt>
                <c:pt idx="38">
                  <c:v>9201.4</c:v>
                </c:pt>
                <c:pt idx="39">
                  <c:v>9182.4</c:v>
                </c:pt>
                <c:pt idx="40">
                  <c:v>9120</c:v>
                </c:pt>
                <c:pt idx="41">
                  <c:v>8193.2000000000007</c:v>
                </c:pt>
                <c:pt idx="42">
                  <c:v>9152</c:v>
                </c:pt>
                <c:pt idx="43">
                  <c:v>9216</c:v>
                </c:pt>
                <c:pt idx="44">
                  <c:v>9248</c:v>
                </c:pt>
                <c:pt idx="45">
                  <c:v>9184</c:v>
                </c:pt>
                <c:pt idx="46">
                  <c:v>9152</c:v>
                </c:pt>
                <c:pt idx="47">
                  <c:v>9216</c:v>
                </c:pt>
                <c:pt idx="48">
                  <c:v>9184</c:v>
                </c:pt>
                <c:pt idx="49">
                  <c:v>9184</c:v>
                </c:pt>
                <c:pt idx="50">
                  <c:v>9216</c:v>
                </c:pt>
                <c:pt idx="51">
                  <c:v>7904</c:v>
                </c:pt>
                <c:pt idx="52">
                  <c:v>8800</c:v>
                </c:pt>
                <c:pt idx="53">
                  <c:v>9280</c:v>
                </c:pt>
                <c:pt idx="54">
                  <c:v>9152</c:v>
                </c:pt>
                <c:pt idx="55">
                  <c:v>9184</c:v>
                </c:pt>
                <c:pt idx="56">
                  <c:v>9220.7999999999993</c:v>
                </c:pt>
                <c:pt idx="57">
                  <c:v>9216</c:v>
                </c:pt>
                <c:pt idx="58">
                  <c:v>9216</c:v>
                </c:pt>
                <c:pt idx="59">
                  <c:v>18141.8</c:v>
                </c:pt>
                <c:pt idx="60">
                  <c:v>213366.2</c:v>
                </c:pt>
                <c:pt idx="61">
                  <c:v>282687.40000000002</c:v>
                </c:pt>
                <c:pt idx="62">
                  <c:v>280760</c:v>
                </c:pt>
                <c:pt idx="63">
                  <c:v>277454.2</c:v>
                </c:pt>
                <c:pt idx="64">
                  <c:v>276146.2</c:v>
                </c:pt>
                <c:pt idx="65">
                  <c:v>277097.59999999998</c:v>
                </c:pt>
                <c:pt idx="66">
                  <c:v>276095.2</c:v>
                </c:pt>
                <c:pt idx="67">
                  <c:v>274108.79999999999</c:v>
                </c:pt>
                <c:pt idx="68">
                  <c:v>272826</c:v>
                </c:pt>
                <c:pt idx="69">
                  <c:v>270316</c:v>
                </c:pt>
                <c:pt idx="70">
                  <c:v>261802</c:v>
                </c:pt>
                <c:pt idx="71">
                  <c:v>280950.59999999998</c:v>
                </c:pt>
                <c:pt idx="72">
                  <c:v>275711.40000000002</c:v>
                </c:pt>
                <c:pt idx="73">
                  <c:v>274819.8</c:v>
                </c:pt>
                <c:pt idx="74">
                  <c:v>268024</c:v>
                </c:pt>
                <c:pt idx="75">
                  <c:v>268451.8</c:v>
                </c:pt>
                <c:pt idx="76">
                  <c:v>268781.8</c:v>
                </c:pt>
                <c:pt idx="77">
                  <c:v>271040.40000000002</c:v>
                </c:pt>
                <c:pt idx="78">
                  <c:v>266592.59999999998</c:v>
                </c:pt>
                <c:pt idx="79">
                  <c:v>268675.20000000001</c:v>
                </c:pt>
                <c:pt idx="80">
                  <c:v>266583.8</c:v>
                </c:pt>
                <c:pt idx="81">
                  <c:v>245506</c:v>
                </c:pt>
                <c:pt idx="82">
                  <c:v>274702</c:v>
                </c:pt>
                <c:pt idx="83">
                  <c:v>274798.59999999998</c:v>
                </c:pt>
                <c:pt idx="84">
                  <c:v>273829.59999999998</c:v>
                </c:pt>
                <c:pt idx="85">
                  <c:v>268569.40000000002</c:v>
                </c:pt>
                <c:pt idx="86">
                  <c:v>273510.8</c:v>
                </c:pt>
                <c:pt idx="87">
                  <c:v>269075.59999999998</c:v>
                </c:pt>
                <c:pt idx="88">
                  <c:v>272812.79999999999</c:v>
                </c:pt>
                <c:pt idx="89">
                  <c:v>278073.40000000002</c:v>
                </c:pt>
                <c:pt idx="90">
                  <c:v>360216.2</c:v>
                </c:pt>
                <c:pt idx="91">
                  <c:v>359602</c:v>
                </c:pt>
                <c:pt idx="92">
                  <c:v>358228.8</c:v>
                </c:pt>
                <c:pt idx="93">
                  <c:v>336271.2</c:v>
                </c:pt>
                <c:pt idx="94">
                  <c:v>352159.6</c:v>
                </c:pt>
                <c:pt idx="95">
                  <c:v>353557</c:v>
                </c:pt>
                <c:pt idx="96">
                  <c:v>352758.6</c:v>
                </c:pt>
                <c:pt idx="97">
                  <c:v>355147.6</c:v>
                </c:pt>
                <c:pt idx="98">
                  <c:v>354846.8</c:v>
                </c:pt>
                <c:pt idx="99">
                  <c:v>351278.8</c:v>
                </c:pt>
                <c:pt idx="100">
                  <c:v>333305</c:v>
                </c:pt>
                <c:pt idx="101">
                  <c:v>365924.4</c:v>
                </c:pt>
                <c:pt idx="102">
                  <c:v>358440</c:v>
                </c:pt>
                <c:pt idx="103">
                  <c:v>354658.8</c:v>
                </c:pt>
                <c:pt idx="104">
                  <c:v>342472</c:v>
                </c:pt>
                <c:pt idx="105">
                  <c:v>352102.8</c:v>
                </c:pt>
                <c:pt idx="106">
                  <c:v>360532.2</c:v>
                </c:pt>
                <c:pt idx="107">
                  <c:v>353814.4</c:v>
                </c:pt>
                <c:pt idx="108">
                  <c:v>351863.2</c:v>
                </c:pt>
                <c:pt idx="109">
                  <c:v>352959.4</c:v>
                </c:pt>
                <c:pt idx="110">
                  <c:v>348958.4</c:v>
                </c:pt>
                <c:pt idx="111">
                  <c:v>366389.6</c:v>
                </c:pt>
                <c:pt idx="112">
                  <c:v>367402.6</c:v>
                </c:pt>
                <c:pt idx="113">
                  <c:v>358862.8</c:v>
                </c:pt>
                <c:pt idx="114">
                  <c:v>340444</c:v>
                </c:pt>
                <c:pt idx="115">
                  <c:v>357024.2</c:v>
                </c:pt>
                <c:pt idx="116">
                  <c:v>343389.8</c:v>
                </c:pt>
                <c:pt idx="117">
                  <c:v>345436.8</c:v>
                </c:pt>
                <c:pt idx="118">
                  <c:v>323964.40000000002</c:v>
                </c:pt>
                <c:pt idx="119">
                  <c:v>300276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37-344B-A2D6-417FAEFA48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2117679"/>
        <c:axId val="148028319"/>
      </c:lineChart>
      <c:catAx>
        <c:axId val="542117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028319"/>
        <c:crosses val="autoZero"/>
        <c:auto val="1"/>
        <c:lblAlgn val="ctr"/>
        <c:lblOffset val="100"/>
        <c:noMultiLvlLbl val="0"/>
      </c:catAx>
      <c:valAx>
        <c:axId val="148028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1176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'Smartcam Ethernet Pwr+Bw'!$U$1:$U$2</c:f>
              <c:strCache>
                <c:ptCount val="2"/>
                <c:pt idx="0">
                  <c:v>Total (over half hour perod)</c:v>
                </c:pt>
                <c:pt idx="1">
                  <c:v>Avg Inst Power (mW)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'Smartcam Ethernet Pwr+Bw'!$U$3:$U$122</c:f>
              <c:numCache>
                <c:formatCode>General</c:formatCode>
                <c:ptCount val="120"/>
                <c:pt idx="0">
                  <c:v>2265.0666666666666</c:v>
                </c:pt>
                <c:pt idx="1">
                  <c:v>2265.0666666666666</c:v>
                </c:pt>
                <c:pt idx="2">
                  <c:v>2265.0666666666666</c:v>
                </c:pt>
                <c:pt idx="3">
                  <c:v>2265.0666666666666</c:v>
                </c:pt>
                <c:pt idx="4">
                  <c:v>2265.0666666666666</c:v>
                </c:pt>
                <c:pt idx="5">
                  <c:v>2265.0666666666666</c:v>
                </c:pt>
                <c:pt idx="6">
                  <c:v>2265.0666666666666</c:v>
                </c:pt>
                <c:pt idx="7">
                  <c:v>2265.0666666666666</c:v>
                </c:pt>
                <c:pt idx="8">
                  <c:v>2265.0666666666666</c:v>
                </c:pt>
                <c:pt idx="9">
                  <c:v>2265.0666666666666</c:v>
                </c:pt>
                <c:pt idx="10">
                  <c:v>2265.0666666666666</c:v>
                </c:pt>
                <c:pt idx="11">
                  <c:v>2265.0666666666666</c:v>
                </c:pt>
                <c:pt idx="12">
                  <c:v>2265.0666666666666</c:v>
                </c:pt>
                <c:pt idx="13">
                  <c:v>2265.0666666666666</c:v>
                </c:pt>
                <c:pt idx="14">
                  <c:v>2265.0666666666666</c:v>
                </c:pt>
                <c:pt idx="15">
                  <c:v>2265.0666666666666</c:v>
                </c:pt>
                <c:pt idx="16">
                  <c:v>2265.0666666666666</c:v>
                </c:pt>
                <c:pt idx="17">
                  <c:v>2265.0666666666666</c:v>
                </c:pt>
                <c:pt idx="18">
                  <c:v>2265.0666666666666</c:v>
                </c:pt>
                <c:pt idx="19">
                  <c:v>2265.0666666666666</c:v>
                </c:pt>
                <c:pt idx="20">
                  <c:v>2265.0666666666666</c:v>
                </c:pt>
                <c:pt idx="21">
                  <c:v>2265.0666666666666</c:v>
                </c:pt>
                <c:pt idx="22">
                  <c:v>2265.0666666666666</c:v>
                </c:pt>
                <c:pt idx="23">
                  <c:v>2265.0666666666666</c:v>
                </c:pt>
                <c:pt idx="24">
                  <c:v>2265.0666666666666</c:v>
                </c:pt>
                <c:pt idx="25">
                  <c:v>2265.0666666666666</c:v>
                </c:pt>
                <c:pt idx="26">
                  <c:v>2265.0666666666666</c:v>
                </c:pt>
                <c:pt idx="27">
                  <c:v>2265.0666666666666</c:v>
                </c:pt>
                <c:pt idx="28">
                  <c:v>2265.0666666666666</c:v>
                </c:pt>
                <c:pt idx="29">
                  <c:v>2265.0666666666666</c:v>
                </c:pt>
                <c:pt idx="30">
                  <c:v>2537.1666666666665</c:v>
                </c:pt>
                <c:pt idx="31">
                  <c:v>2537.1666666666665</c:v>
                </c:pt>
                <c:pt idx="32">
                  <c:v>2537.1666666666665</c:v>
                </c:pt>
                <c:pt idx="33">
                  <c:v>2537.1666666666665</c:v>
                </c:pt>
                <c:pt idx="34">
                  <c:v>2537.1666666666665</c:v>
                </c:pt>
                <c:pt idx="35">
                  <c:v>2537.1666666666665</c:v>
                </c:pt>
                <c:pt idx="36">
                  <c:v>2537.1666666666665</c:v>
                </c:pt>
                <c:pt idx="37">
                  <c:v>2537.1666666666665</c:v>
                </c:pt>
                <c:pt idx="38">
                  <c:v>2537.1666666666665</c:v>
                </c:pt>
                <c:pt idx="39">
                  <c:v>2537.1666666666665</c:v>
                </c:pt>
                <c:pt idx="40">
                  <c:v>2537.1666666666665</c:v>
                </c:pt>
                <c:pt idx="41">
                  <c:v>2537.1666666666665</c:v>
                </c:pt>
                <c:pt idx="42">
                  <c:v>2537.1666666666665</c:v>
                </c:pt>
                <c:pt idx="43">
                  <c:v>2537.1666666666665</c:v>
                </c:pt>
                <c:pt idx="44">
                  <c:v>2537.1666666666665</c:v>
                </c:pt>
                <c:pt idx="45">
                  <c:v>2537.1666666666665</c:v>
                </c:pt>
                <c:pt idx="46">
                  <c:v>2537.1666666666665</c:v>
                </c:pt>
                <c:pt idx="47">
                  <c:v>2537.1666666666665</c:v>
                </c:pt>
                <c:pt idx="48">
                  <c:v>2537.1666666666665</c:v>
                </c:pt>
                <c:pt idx="49">
                  <c:v>2537.1666666666665</c:v>
                </c:pt>
                <c:pt idx="50">
                  <c:v>2537.1666666666665</c:v>
                </c:pt>
                <c:pt idx="51">
                  <c:v>2537.1666666666665</c:v>
                </c:pt>
                <c:pt idx="52">
                  <c:v>2537.1666666666665</c:v>
                </c:pt>
                <c:pt idx="53">
                  <c:v>2537.1666666666665</c:v>
                </c:pt>
                <c:pt idx="54">
                  <c:v>2537.1666666666665</c:v>
                </c:pt>
                <c:pt idx="55">
                  <c:v>2537.1666666666665</c:v>
                </c:pt>
                <c:pt idx="56">
                  <c:v>2537.1666666666665</c:v>
                </c:pt>
                <c:pt idx="57">
                  <c:v>2537.1666666666665</c:v>
                </c:pt>
                <c:pt idx="58">
                  <c:v>2537.1666666666665</c:v>
                </c:pt>
                <c:pt idx="59">
                  <c:v>2537.1666666666665</c:v>
                </c:pt>
                <c:pt idx="60">
                  <c:v>2600.4666666666667</c:v>
                </c:pt>
                <c:pt idx="61">
                  <c:v>2600.4666666666667</c:v>
                </c:pt>
                <c:pt idx="62">
                  <c:v>2600.4666666666667</c:v>
                </c:pt>
                <c:pt idx="63">
                  <c:v>2600.4666666666667</c:v>
                </c:pt>
                <c:pt idx="64">
                  <c:v>2600.4666666666667</c:v>
                </c:pt>
                <c:pt idx="65">
                  <c:v>2600.4666666666667</c:v>
                </c:pt>
                <c:pt idx="66">
                  <c:v>2600.4666666666667</c:v>
                </c:pt>
                <c:pt idx="67">
                  <c:v>2600.4666666666667</c:v>
                </c:pt>
                <c:pt idx="68">
                  <c:v>2600.4666666666667</c:v>
                </c:pt>
                <c:pt idx="69">
                  <c:v>2600.4666666666667</c:v>
                </c:pt>
                <c:pt idx="70">
                  <c:v>2600.4666666666667</c:v>
                </c:pt>
                <c:pt idx="71">
                  <c:v>2600.4666666666667</c:v>
                </c:pt>
                <c:pt idx="72">
                  <c:v>2600.4666666666667</c:v>
                </c:pt>
                <c:pt idx="73">
                  <c:v>2600.4666666666667</c:v>
                </c:pt>
                <c:pt idx="74">
                  <c:v>2600.4666666666667</c:v>
                </c:pt>
                <c:pt idx="75">
                  <c:v>2600.4666666666667</c:v>
                </c:pt>
                <c:pt idx="76">
                  <c:v>2600.4666666666667</c:v>
                </c:pt>
                <c:pt idx="77">
                  <c:v>2600.4666666666667</c:v>
                </c:pt>
                <c:pt idx="78">
                  <c:v>2600.4666666666667</c:v>
                </c:pt>
                <c:pt idx="79">
                  <c:v>2600.4666666666667</c:v>
                </c:pt>
                <c:pt idx="80">
                  <c:v>2600.4666666666667</c:v>
                </c:pt>
                <c:pt idx="81">
                  <c:v>2600.4666666666667</c:v>
                </c:pt>
                <c:pt idx="82">
                  <c:v>2600.4666666666667</c:v>
                </c:pt>
                <c:pt idx="83">
                  <c:v>2600.4666666666667</c:v>
                </c:pt>
                <c:pt idx="84">
                  <c:v>2600.4666666666667</c:v>
                </c:pt>
                <c:pt idx="85">
                  <c:v>2600.4666666666667</c:v>
                </c:pt>
                <c:pt idx="86">
                  <c:v>2600.4666666666667</c:v>
                </c:pt>
                <c:pt idx="87">
                  <c:v>2600.4666666666667</c:v>
                </c:pt>
                <c:pt idx="88">
                  <c:v>2600.4666666666667</c:v>
                </c:pt>
                <c:pt idx="89">
                  <c:v>2600.4666666666667</c:v>
                </c:pt>
                <c:pt idx="90">
                  <c:v>2587.1666666666665</c:v>
                </c:pt>
                <c:pt idx="91">
                  <c:v>2587.1666666666665</c:v>
                </c:pt>
                <c:pt idx="92">
                  <c:v>2587.1666666666665</c:v>
                </c:pt>
                <c:pt idx="93">
                  <c:v>2587.1666666666665</c:v>
                </c:pt>
                <c:pt idx="94">
                  <c:v>2587.1666666666665</c:v>
                </c:pt>
                <c:pt idx="95">
                  <c:v>2587.1666666666665</c:v>
                </c:pt>
                <c:pt idx="96">
                  <c:v>2587.1666666666665</c:v>
                </c:pt>
                <c:pt idx="97">
                  <c:v>2587.1666666666665</c:v>
                </c:pt>
                <c:pt idx="98">
                  <c:v>2587.1666666666665</c:v>
                </c:pt>
                <c:pt idx="99">
                  <c:v>2587.1666666666665</c:v>
                </c:pt>
                <c:pt idx="100">
                  <c:v>2587.1666666666665</c:v>
                </c:pt>
                <c:pt idx="101">
                  <c:v>2587.1666666666665</c:v>
                </c:pt>
                <c:pt idx="102">
                  <c:v>2587.1666666666665</c:v>
                </c:pt>
                <c:pt idx="103">
                  <c:v>2587.1666666666665</c:v>
                </c:pt>
                <c:pt idx="104">
                  <c:v>2587.1666666666665</c:v>
                </c:pt>
                <c:pt idx="105">
                  <c:v>2587.1666666666665</c:v>
                </c:pt>
                <c:pt idx="106">
                  <c:v>2587.1666666666665</c:v>
                </c:pt>
                <c:pt idx="107">
                  <c:v>2587.1666666666665</c:v>
                </c:pt>
                <c:pt idx="108">
                  <c:v>2587.1666666666665</c:v>
                </c:pt>
                <c:pt idx="109">
                  <c:v>2587.1666666666665</c:v>
                </c:pt>
                <c:pt idx="110">
                  <c:v>2587.1666666666665</c:v>
                </c:pt>
                <c:pt idx="111">
                  <c:v>2587.1666666666665</c:v>
                </c:pt>
                <c:pt idx="112">
                  <c:v>2587.1666666666665</c:v>
                </c:pt>
                <c:pt idx="113">
                  <c:v>2587.1666666666665</c:v>
                </c:pt>
                <c:pt idx="114">
                  <c:v>2587.1666666666665</c:v>
                </c:pt>
                <c:pt idx="115">
                  <c:v>2587.1666666666665</c:v>
                </c:pt>
                <c:pt idx="116">
                  <c:v>2587.1666666666665</c:v>
                </c:pt>
                <c:pt idx="117">
                  <c:v>2587.1666666666665</c:v>
                </c:pt>
                <c:pt idx="118">
                  <c:v>2587.1666666666665</c:v>
                </c:pt>
                <c:pt idx="119">
                  <c:v>2587.1666666666665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4F-C44E-9E3A-E0384F173B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421183"/>
        <c:axId val="169422879"/>
      </c:barChart>
      <c:catAx>
        <c:axId val="169421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422879"/>
        <c:crosses val="autoZero"/>
        <c:auto val="1"/>
        <c:lblAlgn val="ctr"/>
        <c:lblOffset val="100"/>
        <c:noMultiLvlLbl val="0"/>
      </c:catAx>
      <c:valAx>
        <c:axId val="169422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421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'Smartcam Ethernet Pwr+Bw'!$V$1:$V$2</c:f>
              <c:strCache>
                <c:ptCount val="2"/>
                <c:pt idx="1">
                  <c:v>Bandwidth (bytes)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'Smartcam Ethernet Pwr+Bw'!$V$3:$V$122</c:f>
              <c:numCache>
                <c:formatCode>General</c:formatCode>
                <c:ptCount val="120"/>
                <c:pt idx="0">
                  <c:v>0</c:v>
                </c:pt>
                <c:pt idx="30">
                  <c:v>11260608</c:v>
                </c:pt>
                <c:pt idx="60">
                  <c:v>510862970.39999998</c:v>
                </c:pt>
                <c:pt idx="90">
                  <c:v>5487773158.4000006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33-5F45-AC36-7D3EDC117D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1938815"/>
        <c:axId val="170136879"/>
      </c:barChart>
      <c:catAx>
        <c:axId val="541938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136879"/>
        <c:crosses val="autoZero"/>
        <c:auto val="1"/>
        <c:lblAlgn val="ctr"/>
        <c:lblOffset val="100"/>
        <c:noMultiLvlLbl val="0"/>
      </c:catAx>
      <c:valAx>
        <c:axId val="170136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938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'Smartcam Ethernet Pwr+Bw'!$W$1:$W$2</c:f>
              <c:strCache>
                <c:ptCount val="2"/>
                <c:pt idx="1">
                  <c:v>Bandwidth (pkts)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'Smartcam Ethernet Pwr+Bw'!$W$3:$W$122</c:f>
              <c:numCache>
                <c:formatCode>General</c:formatCode>
                <c:ptCount val="120"/>
                <c:pt idx="0">
                  <c:v>0</c:v>
                </c:pt>
                <c:pt idx="30">
                  <c:v>279720.99999999994</c:v>
                </c:pt>
                <c:pt idx="60">
                  <c:v>8103169.1999999993</c:v>
                </c:pt>
                <c:pt idx="90">
                  <c:v>10512287.400000002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4F-F146-9165-BF54C2BD33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078511"/>
        <c:axId val="173160271"/>
      </c:barChart>
      <c:catAx>
        <c:axId val="169078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60271"/>
        <c:crosses val="autoZero"/>
        <c:auto val="1"/>
        <c:lblAlgn val="ctr"/>
        <c:lblOffset val="100"/>
        <c:noMultiLvlLbl val="0"/>
      </c:catAx>
      <c:valAx>
        <c:axId val="173160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0785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'Smartcam Ethernet Energy'!$G$1:$G$2</c:f>
              <c:strCache>
                <c:ptCount val="2"/>
                <c:pt idx="1">
                  <c:v>Average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'Smartcam Ethernet Energy'!$G$3:$G$6</c:f>
              <c:numCache>
                <c:formatCode>General</c:formatCode>
                <c:ptCount val="4"/>
                <c:pt idx="0">
                  <c:v>1.1039999999999999E-3</c:v>
                </c:pt>
                <c:pt idx="1">
                  <c:v>1.2539999999999999E-3</c:v>
                </c:pt>
                <c:pt idx="2">
                  <c:v>1.284E-3</c:v>
                </c:pt>
                <c:pt idx="3">
                  <c:v>1.25E-3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16-D447-9E01-A508077C4A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946351"/>
        <c:axId val="562961615"/>
      </c:barChart>
      <c:catAx>
        <c:axId val="146946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961615"/>
        <c:crosses val="autoZero"/>
        <c:auto val="1"/>
        <c:lblAlgn val="ctr"/>
        <c:lblOffset val="100"/>
        <c:noMultiLvlLbl val="0"/>
      </c:catAx>
      <c:valAx>
        <c:axId val="562961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946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'Smartcam WiFi Pwr+Bw'!$R$1:$R$2</c:f>
              <c:strCache>
                <c:ptCount val="2"/>
                <c:pt idx="0">
                  <c:v>Average</c:v>
                </c:pt>
                <c:pt idx="1">
                  <c:v>Inst Power (mW)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'Smartcam WiFi Pwr+Bw'!$R$3:$R$122</c:f>
              <c:numCache>
                <c:formatCode>General</c:formatCode>
                <c:ptCount val="120"/>
                <c:pt idx="0">
                  <c:v>2211</c:v>
                </c:pt>
                <c:pt idx="1">
                  <c:v>2218</c:v>
                </c:pt>
                <c:pt idx="2">
                  <c:v>2213</c:v>
                </c:pt>
                <c:pt idx="3">
                  <c:v>2205</c:v>
                </c:pt>
                <c:pt idx="4">
                  <c:v>2207</c:v>
                </c:pt>
                <c:pt idx="5">
                  <c:v>2211</c:v>
                </c:pt>
                <c:pt idx="6">
                  <c:v>2210</c:v>
                </c:pt>
                <c:pt idx="7">
                  <c:v>2200</c:v>
                </c:pt>
                <c:pt idx="8">
                  <c:v>2224</c:v>
                </c:pt>
                <c:pt idx="9">
                  <c:v>2209</c:v>
                </c:pt>
                <c:pt idx="10">
                  <c:v>2208</c:v>
                </c:pt>
                <c:pt idx="11">
                  <c:v>2214</c:v>
                </c:pt>
                <c:pt idx="12">
                  <c:v>2239</c:v>
                </c:pt>
                <c:pt idx="13">
                  <c:v>2239</c:v>
                </c:pt>
                <c:pt idx="14">
                  <c:v>2225</c:v>
                </c:pt>
                <c:pt idx="15">
                  <c:v>2231</c:v>
                </c:pt>
                <c:pt idx="16">
                  <c:v>2225</c:v>
                </c:pt>
                <c:pt idx="17">
                  <c:v>2245</c:v>
                </c:pt>
                <c:pt idx="18">
                  <c:v>2234</c:v>
                </c:pt>
                <c:pt idx="19">
                  <c:v>2236</c:v>
                </c:pt>
                <c:pt idx="20">
                  <c:v>2228</c:v>
                </c:pt>
                <c:pt idx="21">
                  <c:v>2237</c:v>
                </c:pt>
                <c:pt idx="22">
                  <c:v>2235</c:v>
                </c:pt>
                <c:pt idx="23">
                  <c:v>2235</c:v>
                </c:pt>
                <c:pt idx="24">
                  <c:v>2226</c:v>
                </c:pt>
                <c:pt idx="25">
                  <c:v>2217</c:v>
                </c:pt>
                <c:pt idx="26">
                  <c:v>2231</c:v>
                </c:pt>
                <c:pt idx="27">
                  <c:v>2235</c:v>
                </c:pt>
                <c:pt idx="28">
                  <c:v>2241</c:v>
                </c:pt>
                <c:pt idx="29">
                  <c:v>2229</c:v>
                </c:pt>
                <c:pt idx="30">
                  <c:v>2260</c:v>
                </c:pt>
                <c:pt idx="31">
                  <c:v>2225</c:v>
                </c:pt>
                <c:pt idx="32">
                  <c:v>2223</c:v>
                </c:pt>
                <c:pt idx="33">
                  <c:v>2221</c:v>
                </c:pt>
                <c:pt idx="34">
                  <c:v>2227</c:v>
                </c:pt>
                <c:pt idx="35">
                  <c:v>2226</c:v>
                </c:pt>
                <c:pt idx="36">
                  <c:v>2221</c:v>
                </c:pt>
                <c:pt idx="37">
                  <c:v>2222</c:v>
                </c:pt>
                <c:pt idx="38">
                  <c:v>2221</c:v>
                </c:pt>
                <c:pt idx="39">
                  <c:v>2258</c:v>
                </c:pt>
                <c:pt idx="40">
                  <c:v>2256</c:v>
                </c:pt>
                <c:pt idx="41">
                  <c:v>2258</c:v>
                </c:pt>
                <c:pt idx="42">
                  <c:v>2261</c:v>
                </c:pt>
                <c:pt idx="43">
                  <c:v>2245</c:v>
                </c:pt>
                <c:pt idx="44">
                  <c:v>2249</c:v>
                </c:pt>
                <c:pt idx="45">
                  <c:v>2252</c:v>
                </c:pt>
                <c:pt idx="46">
                  <c:v>2271</c:v>
                </c:pt>
                <c:pt idx="47">
                  <c:v>2274</c:v>
                </c:pt>
                <c:pt idx="48">
                  <c:v>2263</c:v>
                </c:pt>
                <c:pt idx="49">
                  <c:v>2235</c:v>
                </c:pt>
                <c:pt idx="50">
                  <c:v>2247</c:v>
                </c:pt>
                <c:pt idx="51">
                  <c:v>2240</c:v>
                </c:pt>
                <c:pt idx="52">
                  <c:v>2237</c:v>
                </c:pt>
                <c:pt idx="53">
                  <c:v>2258</c:v>
                </c:pt>
                <c:pt idx="54">
                  <c:v>2260</c:v>
                </c:pt>
                <c:pt idx="55">
                  <c:v>2242</c:v>
                </c:pt>
                <c:pt idx="56">
                  <c:v>2241</c:v>
                </c:pt>
                <c:pt idx="57">
                  <c:v>2261</c:v>
                </c:pt>
                <c:pt idx="58">
                  <c:v>2254</c:v>
                </c:pt>
                <c:pt idx="59">
                  <c:v>2335</c:v>
                </c:pt>
                <c:pt idx="60">
                  <c:v>2336</c:v>
                </c:pt>
                <c:pt idx="61">
                  <c:v>2310</c:v>
                </c:pt>
                <c:pt idx="62">
                  <c:v>2341</c:v>
                </c:pt>
                <c:pt idx="63">
                  <c:v>2328</c:v>
                </c:pt>
                <c:pt idx="64">
                  <c:v>2334</c:v>
                </c:pt>
                <c:pt idx="65">
                  <c:v>2326</c:v>
                </c:pt>
                <c:pt idx="66">
                  <c:v>2324</c:v>
                </c:pt>
                <c:pt idx="67">
                  <c:v>2343</c:v>
                </c:pt>
                <c:pt idx="68">
                  <c:v>2329</c:v>
                </c:pt>
                <c:pt idx="69">
                  <c:v>2328</c:v>
                </c:pt>
                <c:pt idx="70">
                  <c:v>2336</c:v>
                </c:pt>
                <c:pt idx="71">
                  <c:v>2327</c:v>
                </c:pt>
                <c:pt idx="72">
                  <c:v>2341</c:v>
                </c:pt>
                <c:pt idx="73">
                  <c:v>2340</c:v>
                </c:pt>
                <c:pt idx="74">
                  <c:v>2352</c:v>
                </c:pt>
                <c:pt idx="75">
                  <c:v>2351</c:v>
                </c:pt>
                <c:pt idx="76">
                  <c:v>2346</c:v>
                </c:pt>
                <c:pt idx="77">
                  <c:v>2339</c:v>
                </c:pt>
                <c:pt idx="78">
                  <c:v>2343</c:v>
                </c:pt>
                <c:pt idx="79">
                  <c:v>2338</c:v>
                </c:pt>
                <c:pt idx="80">
                  <c:v>2336</c:v>
                </c:pt>
                <c:pt idx="81">
                  <c:v>2342</c:v>
                </c:pt>
                <c:pt idx="82">
                  <c:v>2343</c:v>
                </c:pt>
                <c:pt idx="83">
                  <c:v>2347</c:v>
                </c:pt>
                <c:pt idx="84">
                  <c:v>2342</c:v>
                </c:pt>
                <c:pt idx="85">
                  <c:v>2330</c:v>
                </c:pt>
                <c:pt idx="86">
                  <c:v>2330</c:v>
                </c:pt>
                <c:pt idx="87">
                  <c:v>2342</c:v>
                </c:pt>
                <c:pt idx="88">
                  <c:v>2334</c:v>
                </c:pt>
                <c:pt idx="89">
                  <c:v>2310</c:v>
                </c:pt>
                <c:pt idx="90">
                  <c:v>2330</c:v>
                </c:pt>
                <c:pt idx="91">
                  <c:v>2331</c:v>
                </c:pt>
                <c:pt idx="92">
                  <c:v>2338</c:v>
                </c:pt>
                <c:pt idx="93">
                  <c:v>2329</c:v>
                </c:pt>
                <c:pt idx="94">
                  <c:v>2352</c:v>
                </c:pt>
                <c:pt idx="95">
                  <c:v>2344</c:v>
                </c:pt>
                <c:pt idx="96">
                  <c:v>2353</c:v>
                </c:pt>
                <c:pt idx="97">
                  <c:v>2358</c:v>
                </c:pt>
                <c:pt idx="98">
                  <c:v>2348</c:v>
                </c:pt>
                <c:pt idx="99">
                  <c:v>2336</c:v>
                </c:pt>
                <c:pt idx="100">
                  <c:v>2361</c:v>
                </c:pt>
                <c:pt idx="101">
                  <c:v>2354</c:v>
                </c:pt>
                <c:pt idx="102">
                  <c:v>2365</c:v>
                </c:pt>
                <c:pt idx="103">
                  <c:v>2355</c:v>
                </c:pt>
                <c:pt idx="104">
                  <c:v>2359</c:v>
                </c:pt>
                <c:pt idx="105">
                  <c:v>2374</c:v>
                </c:pt>
                <c:pt idx="106">
                  <c:v>2373</c:v>
                </c:pt>
                <c:pt idx="107">
                  <c:v>2364</c:v>
                </c:pt>
                <c:pt idx="108">
                  <c:v>2377</c:v>
                </c:pt>
                <c:pt idx="109">
                  <c:v>2374</c:v>
                </c:pt>
                <c:pt idx="110">
                  <c:v>2370</c:v>
                </c:pt>
                <c:pt idx="111">
                  <c:v>2362</c:v>
                </c:pt>
                <c:pt idx="112">
                  <c:v>2375</c:v>
                </c:pt>
                <c:pt idx="113">
                  <c:v>2373</c:v>
                </c:pt>
                <c:pt idx="114">
                  <c:v>2371</c:v>
                </c:pt>
                <c:pt idx="115">
                  <c:v>2367</c:v>
                </c:pt>
                <c:pt idx="116">
                  <c:v>2379</c:v>
                </c:pt>
                <c:pt idx="117">
                  <c:v>2374</c:v>
                </c:pt>
                <c:pt idx="118">
                  <c:v>2361</c:v>
                </c:pt>
                <c:pt idx="119">
                  <c:v>2313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7C-DD49-AEEF-4DF0B8FE21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3120943"/>
        <c:axId val="543122639"/>
      </c:lineChart>
      <c:catAx>
        <c:axId val="543120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122639"/>
        <c:crosses val="autoZero"/>
        <c:auto val="1"/>
        <c:lblAlgn val="ctr"/>
        <c:lblOffset val="100"/>
        <c:noMultiLvlLbl val="0"/>
      </c:catAx>
      <c:valAx>
        <c:axId val="543122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120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'Smartcam WiFi Pwr+Bw'!$S$1:$S$2</c:f>
              <c:strCache>
                <c:ptCount val="2"/>
                <c:pt idx="1">
                  <c:v>Bandwidth (bytes)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'Smartcam WiFi Pwr+Bw'!$S$3:$S$122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280267.59999999998</c:v>
                </c:pt>
                <c:pt idx="31">
                  <c:v>279651.59999999998</c:v>
                </c:pt>
                <c:pt idx="32">
                  <c:v>325195.2</c:v>
                </c:pt>
                <c:pt idx="33">
                  <c:v>326106.40000000002</c:v>
                </c:pt>
                <c:pt idx="34">
                  <c:v>331314.40000000002</c:v>
                </c:pt>
                <c:pt idx="35">
                  <c:v>326400</c:v>
                </c:pt>
                <c:pt idx="36">
                  <c:v>327680</c:v>
                </c:pt>
                <c:pt idx="37">
                  <c:v>331520</c:v>
                </c:pt>
                <c:pt idx="38">
                  <c:v>328960</c:v>
                </c:pt>
                <c:pt idx="39">
                  <c:v>328120</c:v>
                </c:pt>
                <c:pt idx="40">
                  <c:v>325712</c:v>
                </c:pt>
                <c:pt idx="41">
                  <c:v>326408</c:v>
                </c:pt>
                <c:pt idx="42">
                  <c:v>324728</c:v>
                </c:pt>
                <c:pt idx="43">
                  <c:v>328696</c:v>
                </c:pt>
                <c:pt idx="44">
                  <c:v>328360</c:v>
                </c:pt>
                <c:pt idx="45">
                  <c:v>326400</c:v>
                </c:pt>
                <c:pt idx="46">
                  <c:v>327936</c:v>
                </c:pt>
                <c:pt idx="47">
                  <c:v>325272</c:v>
                </c:pt>
                <c:pt idx="48">
                  <c:v>328344</c:v>
                </c:pt>
                <c:pt idx="49">
                  <c:v>327680</c:v>
                </c:pt>
                <c:pt idx="50">
                  <c:v>325880</c:v>
                </c:pt>
                <c:pt idx="51">
                  <c:v>327224</c:v>
                </c:pt>
                <c:pt idx="52">
                  <c:v>327664</c:v>
                </c:pt>
                <c:pt idx="53">
                  <c:v>318720</c:v>
                </c:pt>
                <c:pt idx="54">
                  <c:v>327192</c:v>
                </c:pt>
                <c:pt idx="55">
                  <c:v>326184</c:v>
                </c:pt>
                <c:pt idx="56">
                  <c:v>327968</c:v>
                </c:pt>
                <c:pt idx="57">
                  <c:v>328216</c:v>
                </c:pt>
                <c:pt idx="58">
                  <c:v>329984</c:v>
                </c:pt>
                <c:pt idx="59">
                  <c:v>730424</c:v>
                </c:pt>
                <c:pt idx="60">
                  <c:v>3317276</c:v>
                </c:pt>
                <c:pt idx="61">
                  <c:v>3324336</c:v>
                </c:pt>
                <c:pt idx="62">
                  <c:v>3306052</c:v>
                </c:pt>
                <c:pt idx="63">
                  <c:v>3305024</c:v>
                </c:pt>
                <c:pt idx="64">
                  <c:v>3292672</c:v>
                </c:pt>
                <c:pt idx="65">
                  <c:v>3282060</c:v>
                </c:pt>
                <c:pt idx="66">
                  <c:v>3266428</c:v>
                </c:pt>
                <c:pt idx="67">
                  <c:v>3284092</c:v>
                </c:pt>
                <c:pt idx="68">
                  <c:v>3273796</c:v>
                </c:pt>
                <c:pt idx="69">
                  <c:v>3210924</c:v>
                </c:pt>
                <c:pt idx="70">
                  <c:v>2628344</c:v>
                </c:pt>
                <c:pt idx="71">
                  <c:v>3257836</c:v>
                </c:pt>
                <c:pt idx="72">
                  <c:v>3247304</c:v>
                </c:pt>
                <c:pt idx="73">
                  <c:v>3244052</c:v>
                </c:pt>
                <c:pt idx="74">
                  <c:v>3260292</c:v>
                </c:pt>
                <c:pt idx="75">
                  <c:v>3229948</c:v>
                </c:pt>
                <c:pt idx="76">
                  <c:v>3265776</c:v>
                </c:pt>
                <c:pt idx="77">
                  <c:v>3264932</c:v>
                </c:pt>
                <c:pt idx="78">
                  <c:v>3280572</c:v>
                </c:pt>
                <c:pt idx="79">
                  <c:v>3271524</c:v>
                </c:pt>
                <c:pt idx="80">
                  <c:v>2879772</c:v>
                </c:pt>
                <c:pt idx="81">
                  <c:v>3148524</c:v>
                </c:pt>
                <c:pt idx="82">
                  <c:v>3288628</c:v>
                </c:pt>
                <c:pt idx="83">
                  <c:v>3285920</c:v>
                </c:pt>
                <c:pt idx="84">
                  <c:v>3285260</c:v>
                </c:pt>
                <c:pt idx="85">
                  <c:v>3287384</c:v>
                </c:pt>
                <c:pt idx="86">
                  <c:v>3294760</c:v>
                </c:pt>
                <c:pt idx="87">
                  <c:v>3296004</c:v>
                </c:pt>
                <c:pt idx="88">
                  <c:v>3294556</c:v>
                </c:pt>
                <c:pt idx="89">
                  <c:v>4162182.4</c:v>
                </c:pt>
                <c:pt idx="90">
                  <c:v>22708489.600000001</c:v>
                </c:pt>
                <c:pt idx="91">
                  <c:v>28604641.600000001</c:v>
                </c:pt>
                <c:pt idx="92">
                  <c:v>28676072</c:v>
                </c:pt>
                <c:pt idx="93">
                  <c:v>28644496.800000001</c:v>
                </c:pt>
                <c:pt idx="94">
                  <c:v>27880431.199999999</c:v>
                </c:pt>
                <c:pt idx="95">
                  <c:v>27740796</c:v>
                </c:pt>
                <c:pt idx="96">
                  <c:v>27737070.399999999</c:v>
                </c:pt>
                <c:pt idx="97">
                  <c:v>27851293.600000001</c:v>
                </c:pt>
                <c:pt idx="98">
                  <c:v>27671520</c:v>
                </c:pt>
                <c:pt idx="99">
                  <c:v>27573611.199999999</c:v>
                </c:pt>
                <c:pt idx="100">
                  <c:v>23396124.800000001</c:v>
                </c:pt>
                <c:pt idx="101">
                  <c:v>25967846.399999999</c:v>
                </c:pt>
                <c:pt idx="102">
                  <c:v>27731535.199999999</c:v>
                </c:pt>
                <c:pt idx="103">
                  <c:v>27761512</c:v>
                </c:pt>
                <c:pt idx="104">
                  <c:v>27645739.199999999</c:v>
                </c:pt>
                <c:pt idx="105">
                  <c:v>26631075.199999999</c:v>
                </c:pt>
                <c:pt idx="106">
                  <c:v>26826140</c:v>
                </c:pt>
                <c:pt idx="107">
                  <c:v>26909893.600000001</c:v>
                </c:pt>
                <c:pt idx="108">
                  <c:v>27028156</c:v>
                </c:pt>
                <c:pt idx="109">
                  <c:v>26914760.800000001</c:v>
                </c:pt>
                <c:pt idx="110">
                  <c:v>24588980</c:v>
                </c:pt>
                <c:pt idx="111">
                  <c:v>25660581.600000001</c:v>
                </c:pt>
                <c:pt idx="112">
                  <c:v>26717810.399999999</c:v>
                </c:pt>
                <c:pt idx="113">
                  <c:v>26824259.199999999</c:v>
                </c:pt>
                <c:pt idx="114">
                  <c:v>26741839.199999999</c:v>
                </c:pt>
                <c:pt idx="115">
                  <c:v>26717548</c:v>
                </c:pt>
                <c:pt idx="116">
                  <c:v>26778197.600000001</c:v>
                </c:pt>
                <c:pt idx="117">
                  <c:v>27037652</c:v>
                </c:pt>
                <c:pt idx="118">
                  <c:v>26854176</c:v>
                </c:pt>
                <c:pt idx="119">
                  <c:v>26806548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84-E441-9275-EE2CD3EDA0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2214559"/>
        <c:axId val="542276543"/>
      </c:lineChart>
      <c:catAx>
        <c:axId val="542214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276543"/>
        <c:crosses val="autoZero"/>
        <c:auto val="1"/>
        <c:lblAlgn val="ctr"/>
        <c:lblOffset val="100"/>
        <c:noMultiLvlLbl val="0"/>
      </c:catAx>
      <c:valAx>
        <c:axId val="542276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214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467563429571303"/>
          <c:y val="0.19483814523184603"/>
          <c:w val="0.85220844269466312"/>
          <c:h val="0.70844925634295708"/>
        </c:manualLayout>
      </c:layout>
      <c:lineChart>
        <c:grouping val="standard"/>
        <c:varyColors val="0"/>
        <c:ser>
          <c:idx val="0"/>
          <c:order val="0"/>
          <c:tx>
            <c:strRef>
              <c:f>'Smartcam WiFi Pwr+Bw'!$T$1:$T$2</c:f>
              <c:strCache>
                <c:ptCount val="2"/>
                <c:pt idx="1">
                  <c:v>Bandwidth (pkts)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'Smartcam WiFi Pwr+Bw'!$T$3:$T$122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7016</c:v>
                </c:pt>
                <c:pt idx="31">
                  <c:v>6985.6</c:v>
                </c:pt>
                <c:pt idx="32">
                  <c:v>8129.2</c:v>
                </c:pt>
                <c:pt idx="33">
                  <c:v>8152.6</c:v>
                </c:pt>
                <c:pt idx="34">
                  <c:v>8286</c:v>
                </c:pt>
                <c:pt idx="35">
                  <c:v>8211.2000000000007</c:v>
                </c:pt>
                <c:pt idx="36">
                  <c:v>8192</c:v>
                </c:pt>
                <c:pt idx="37">
                  <c:v>8320</c:v>
                </c:pt>
                <c:pt idx="38">
                  <c:v>8228.6</c:v>
                </c:pt>
                <c:pt idx="39">
                  <c:v>8240</c:v>
                </c:pt>
                <c:pt idx="40">
                  <c:v>8160</c:v>
                </c:pt>
                <c:pt idx="41">
                  <c:v>8187.2</c:v>
                </c:pt>
                <c:pt idx="42">
                  <c:v>8118.2</c:v>
                </c:pt>
                <c:pt idx="43">
                  <c:v>8217.4</c:v>
                </c:pt>
                <c:pt idx="44">
                  <c:v>8233.7999999999993</c:v>
                </c:pt>
                <c:pt idx="45">
                  <c:v>8165.8</c:v>
                </c:pt>
                <c:pt idx="46">
                  <c:v>8218.6</c:v>
                </c:pt>
                <c:pt idx="47">
                  <c:v>8157</c:v>
                </c:pt>
                <c:pt idx="48">
                  <c:v>8208.6</c:v>
                </c:pt>
                <c:pt idx="49">
                  <c:v>8192</c:v>
                </c:pt>
                <c:pt idx="50">
                  <c:v>8168.6</c:v>
                </c:pt>
                <c:pt idx="51">
                  <c:v>8180.6</c:v>
                </c:pt>
                <c:pt idx="52">
                  <c:v>8191.6</c:v>
                </c:pt>
                <c:pt idx="53">
                  <c:v>7968</c:v>
                </c:pt>
                <c:pt idx="54">
                  <c:v>8215.6</c:v>
                </c:pt>
                <c:pt idx="55">
                  <c:v>8160</c:v>
                </c:pt>
                <c:pt idx="56">
                  <c:v>8211.4</c:v>
                </c:pt>
                <c:pt idx="57">
                  <c:v>8205.4</c:v>
                </c:pt>
                <c:pt idx="58">
                  <c:v>8256</c:v>
                </c:pt>
                <c:pt idx="59">
                  <c:v>16386</c:v>
                </c:pt>
                <c:pt idx="60">
                  <c:v>68079.8</c:v>
                </c:pt>
                <c:pt idx="61">
                  <c:v>68261.2</c:v>
                </c:pt>
                <c:pt idx="62">
                  <c:v>67856.800000000003</c:v>
                </c:pt>
                <c:pt idx="63">
                  <c:v>67819.199999999997</c:v>
                </c:pt>
                <c:pt idx="64">
                  <c:v>67612.399999999994</c:v>
                </c:pt>
                <c:pt idx="65">
                  <c:v>67380.399999999994</c:v>
                </c:pt>
                <c:pt idx="66">
                  <c:v>67058.399999999994</c:v>
                </c:pt>
                <c:pt idx="67">
                  <c:v>67448.800000000003</c:v>
                </c:pt>
                <c:pt idx="68">
                  <c:v>67197.399999999994</c:v>
                </c:pt>
                <c:pt idx="69">
                  <c:v>65908.2</c:v>
                </c:pt>
                <c:pt idx="70">
                  <c:v>54235.8</c:v>
                </c:pt>
                <c:pt idx="71">
                  <c:v>66891</c:v>
                </c:pt>
                <c:pt idx="72">
                  <c:v>66726.600000000006</c:v>
                </c:pt>
                <c:pt idx="73">
                  <c:v>66607.8</c:v>
                </c:pt>
                <c:pt idx="74">
                  <c:v>66960.800000000003</c:v>
                </c:pt>
                <c:pt idx="75">
                  <c:v>66359.600000000006</c:v>
                </c:pt>
                <c:pt idx="76">
                  <c:v>67073.600000000006</c:v>
                </c:pt>
                <c:pt idx="77">
                  <c:v>67043.399999999994</c:v>
                </c:pt>
                <c:pt idx="78">
                  <c:v>67358.2</c:v>
                </c:pt>
                <c:pt idx="79">
                  <c:v>67163.199999999997</c:v>
                </c:pt>
                <c:pt idx="80">
                  <c:v>59275</c:v>
                </c:pt>
                <c:pt idx="81">
                  <c:v>64684.4</c:v>
                </c:pt>
                <c:pt idx="82">
                  <c:v>67529.399999999994</c:v>
                </c:pt>
                <c:pt idx="83">
                  <c:v>67466.8</c:v>
                </c:pt>
                <c:pt idx="84">
                  <c:v>67477.399999999994</c:v>
                </c:pt>
                <c:pt idx="85">
                  <c:v>67478</c:v>
                </c:pt>
                <c:pt idx="86">
                  <c:v>67743.199999999997</c:v>
                </c:pt>
                <c:pt idx="87">
                  <c:v>67706.2</c:v>
                </c:pt>
                <c:pt idx="88">
                  <c:v>67635.600000000006</c:v>
                </c:pt>
                <c:pt idx="89">
                  <c:v>63496</c:v>
                </c:pt>
                <c:pt idx="90">
                  <c:v>49573.2</c:v>
                </c:pt>
                <c:pt idx="91">
                  <c:v>60659</c:v>
                </c:pt>
                <c:pt idx="92">
                  <c:v>60777.4</c:v>
                </c:pt>
                <c:pt idx="93">
                  <c:v>60799.8</c:v>
                </c:pt>
                <c:pt idx="94">
                  <c:v>59298.2</c:v>
                </c:pt>
                <c:pt idx="95">
                  <c:v>58989.599999999999</c:v>
                </c:pt>
                <c:pt idx="96">
                  <c:v>59036.800000000003</c:v>
                </c:pt>
                <c:pt idx="97">
                  <c:v>59284</c:v>
                </c:pt>
                <c:pt idx="98">
                  <c:v>58912.4</c:v>
                </c:pt>
                <c:pt idx="99">
                  <c:v>58715.8</c:v>
                </c:pt>
                <c:pt idx="100">
                  <c:v>50911.8</c:v>
                </c:pt>
                <c:pt idx="101">
                  <c:v>55755.6</c:v>
                </c:pt>
                <c:pt idx="102">
                  <c:v>58990</c:v>
                </c:pt>
                <c:pt idx="103">
                  <c:v>59099.199999999997</c:v>
                </c:pt>
                <c:pt idx="104">
                  <c:v>58828.2</c:v>
                </c:pt>
                <c:pt idx="105">
                  <c:v>56954.400000000001</c:v>
                </c:pt>
                <c:pt idx="106">
                  <c:v>57327.199999999997</c:v>
                </c:pt>
                <c:pt idx="107">
                  <c:v>57468.800000000003</c:v>
                </c:pt>
                <c:pt idx="108">
                  <c:v>57696.6</c:v>
                </c:pt>
                <c:pt idx="109">
                  <c:v>57479.4</c:v>
                </c:pt>
                <c:pt idx="110">
                  <c:v>53050.2</c:v>
                </c:pt>
                <c:pt idx="111">
                  <c:v>55129.2</c:v>
                </c:pt>
                <c:pt idx="112">
                  <c:v>57138</c:v>
                </c:pt>
                <c:pt idx="113">
                  <c:v>57320.800000000003</c:v>
                </c:pt>
                <c:pt idx="114">
                  <c:v>57173.599999999999</c:v>
                </c:pt>
                <c:pt idx="115">
                  <c:v>57100.6</c:v>
                </c:pt>
                <c:pt idx="116">
                  <c:v>57235.8</c:v>
                </c:pt>
                <c:pt idx="117">
                  <c:v>57779.8</c:v>
                </c:pt>
                <c:pt idx="118">
                  <c:v>57403.6</c:v>
                </c:pt>
                <c:pt idx="119">
                  <c:v>57250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76-574E-9A02-FA3ACB1137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2117679"/>
        <c:axId val="148028319"/>
      </c:lineChart>
      <c:catAx>
        <c:axId val="542117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028319"/>
        <c:crosses val="autoZero"/>
        <c:auto val="1"/>
        <c:lblAlgn val="ctr"/>
        <c:lblOffset val="100"/>
        <c:noMultiLvlLbl val="0"/>
      </c:catAx>
      <c:valAx>
        <c:axId val="148028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1176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Samsung Smartcam - Ethernet</a:t>
            </a:r>
            <a:endParaRPr lang="en-US" sz="1400" b="1">
              <a:effectLst/>
            </a:endParaRPr>
          </a:p>
          <a:p>
            <a:pPr>
              <a:defRPr sz="1400"/>
            </a:pPr>
            <a:r>
              <a:rPr lang="en-US" sz="1400" b="1" i="0" baseline="0">
                <a:effectLst/>
              </a:rPr>
              <a:t>Instantaneous Power Consumption (mW)</a:t>
            </a:r>
            <a:endParaRPr lang="en-US" sz="1400" b="1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Instantaneous Power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'Smartcam Ethernet Pwr+Bw'!$B$3:$B$123</c:f>
              <c:numCache>
                <c:formatCode>General</c:formatCode>
                <c:ptCount val="1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cat>
          <c:val>
            <c:numRef>
              <c:f>'Smartcam Ethernet Pwr+Bw'!$R$3:$R$123</c:f>
              <c:numCache>
                <c:formatCode>General</c:formatCode>
                <c:ptCount val="121"/>
                <c:pt idx="0">
                  <c:v>2267</c:v>
                </c:pt>
                <c:pt idx="1">
                  <c:v>2258</c:v>
                </c:pt>
                <c:pt idx="2">
                  <c:v>2259</c:v>
                </c:pt>
                <c:pt idx="3">
                  <c:v>2280</c:v>
                </c:pt>
                <c:pt idx="4">
                  <c:v>2263</c:v>
                </c:pt>
                <c:pt idx="5">
                  <c:v>2271</c:v>
                </c:pt>
                <c:pt idx="6">
                  <c:v>2261</c:v>
                </c:pt>
                <c:pt idx="7">
                  <c:v>2269</c:v>
                </c:pt>
                <c:pt idx="8">
                  <c:v>2275</c:v>
                </c:pt>
                <c:pt idx="9">
                  <c:v>2253</c:v>
                </c:pt>
                <c:pt idx="10">
                  <c:v>2256</c:v>
                </c:pt>
                <c:pt idx="11">
                  <c:v>2266</c:v>
                </c:pt>
                <c:pt idx="12">
                  <c:v>2257</c:v>
                </c:pt>
                <c:pt idx="13">
                  <c:v>2265</c:v>
                </c:pt>
                <c:pt idx="14">
                  <c:v>2266</c:v>
                </c:pt>
                <c:pt idx="15">
                  <c:v>2272</c:v>
                </c:pt>
                <c:pt idx="16">
                  <c:v>2254</c:v>
                </c:pt>
                <c:pt idx="17">
                  <c:v>2262</c:v>
                </c:pt>
                <c:pt idx="18">
                  <c:v>2267</c:v>
                </c:pt>
                <c:pt idx="19">
                  <c:v>2267</c:v>
                </c:pt>
                <c:pt idx="20">
                  <c:v>2261</c:v>
                </c:pt>
                <c:pt idx="21">
                  <c:v>2265</c:v>
                </c:pt>
                <c:pt idx="22">
                  <c:v>2264</c:v>
                </c:pt>
                <c:pt idx="23">
                  <c:v>2274</c:v>
                </c:pt>
                <c:pt idx="24">
                  <c:v>2265</c:v>
                </c:pt>
                <c:pt idx="25">
                  <c:v>2272</c:v>
                </c:pt>
                <c:pt idx="26">
                  <c:v>2268</c:v>
                </c:pt>
                <c:pt idx="27">
                  <c:v>2258</c:v>
                </c:pt>
                <c:pt idx="28">
                  <c:v>2265</c:v>
                </c:pt>
                <c:pt idx="29">
                  <c:v>2272</c:v>
                </c:pt>
                <c:pt idx="30">
                  <c:v>2558</c:v>
                </c:pt>
                <c:pt idx="31">
                  <c:v>2573</c:v>
                </c:pt>
                <c:pt idx="32">
                  <c:v>2534</c:v>
                </c:pt>
                <c:pt idx="33">
                  <c:v>2544</c:v>
                </c:pt>
                <c:pt idx="34">
                  <c:v>2494</c:v>
                </c:pt>
                <c:pt idx="35">
                  <c:v>2509</c:v>
                </c:pt>
                <c:pt idx="36">
                  <c:v>2539</c:v>
                </c:pt>
                <c:pt idx="37">
                  <c:v>2523</c:v>
                </c:pt>
                <c:pt idx="38">
                  <c:v>2532</c:v>
                </c:pt>
                <c:pt idx="39">
                  <c:v>2535</c:v>
                </c:pt>
                <c:pt idx="40">
                  <c:v>2538</c:v>
                </c:pt>
                <c:pt idx="41">
                  <c:v>2536</c:v>
                </c:pt>
                <c:pt idx="42">
                  <c:v>2522</c:v>
                </c:pt>
                <c:pt idx="43">
                  <c:v>2522</c:v>
                </c:pt>
                <c:pt idx="44">
                  <c:v>2532</c:v>
                </c:pt>
                <c:pt idx="45">
                  <c:v>2533</c:v>
                </c:pt>
                <c:pt idx="46">
                  <c:v>2534</c:v>
                </c:pt>
                <c:pt idx="47">
                  <c:v>2538</c:v>
                </c:pt>
                <c:pt idx="48">
                  <c:v>2527</c:v>
                </c:pt>
                <c:pt idx="49">
                  <c:v>2531</c:v>
                </c:pt>
                <c:pt idx="50">
                  <c:v>2529</c:v>
                </c:pt>
                <c:pt idx="51">
                  <c:v>2547</c:v>
                </c:pt>
                <c:pt idx="52">
                  <c:v>2521</c:v>
                </c:pt>
                <c:pt idx="53">
                  <c:v>2551</c:v>
                </c:pt>
                <c:pt idx="54">
                  <c:v>2563</c:v>
                </c:pt>
                <c:pt idx="55">
                  <c:v>2571</c:v>
                </c:pt>
                <c:pt idx="56">
                  <c:v>2562</c:v>
                </c:pt>
                <c:pt idx="57">
                  <c:v>2527</c:v>
                </c:pt>
                <c:pt idx="58">
                  <c:v>2543</c:v>
                </c:pt>
                <c:pt idx="59">
                  <c:v>2547</c:v>
                </c:pt>
                <c:pt idx="60">
                  <c:v>2601</c:v>
                </c:pt>
                <c:pt idx="61">
                  <c:v>2594</c:v>
                </c:pt>
                <c:pt idx="62">
                  <c:v>2607</c:v>
                </c:pt>
                <c:pt idx="63">
                  <c:v>2624</c:v>
                </c:pt>
                <c:pt idx="64">
                  <c:v>2585</c:v>
                </c:pt>
                <c:pt idx="65">
                  <c:v>2596</c:v>
                </c:pt>
                <c:pt idx="66">
                  <c:v>2595</c:v>
                </c:pt>
                <c:pt idx="67">
                  <c:v>2592</c:v>
                </c:pt>
                <c:pt idx="68">
                  <c:v>2577</c:v>
                </c:pt>
                <c:pt idx="69">
                  <c:v>2589</c:v>
                </c:pt>
                <c:pt idx="70">
                  <c:v>2601</c:v>
                </c:pt>
                <c:pt idx="71">
                  <c:v>2590</c:v>
                </c:pt>
                <c:pt idx="72">
                  <c:v>2591</c:v>
                </c:pt>
                <c:pt idx="73">
                  <c:v>2590</c:v>
                </c:pt>
                <c:pt idx="74">
                  <c:v>2604</c:v>
                </c:pt>
                <c:pt idx="75">
                  <c:v>2590</c:v>
                </c:pt>
                <c:pt idx="76">
                  <c:v>2597</c:v>
                </c:pt>
                <c:pt idx="77">
                  <c:v>2596</c:v>
                </c:pt>
                <c:pt idx="78">
                  <c:v>2597</c:v>
                </c:pt>
                <c:pt idx="79">
                  <c:v>2583</c:v>
                </c:pt>
                <c:pt idx="80">
                  <c:v>2597</c:v>
                </c:pt>
                <c:pt idx="81">
                  <c:v>2594</c:v>
                </c:pt>
                <c:pt idx="82">
                  <c:v>2597</c:v>
                </c:pt>
                <c:pt idx="83">
                  <c:v>2630</c:v>
                </c:pt>
                <c:pt idx="84">
                  <c:v>2617</c:v>
                </c:pt>
                <c:pt idx="85">
                  <c:v>2625</c:v>
                </c:pt>
                <c:pt idx="86">
                  <c:v>2612</c:v>
                </c:pt>
                <c:pt idx="87">
                  <c:v>2615</c:v>
                </c:pt>
                <c:pt idx="88">
                  <c:v>2624</c:v>
                </c:pt>
                <c:pt idx="89">
                  <c:v>2604</c:v>
                </c:pt>
                <c:pt idx="90">
                  <c:v>2590</c:v>
                </c:pt>
                <c:pt idx="91">
                  <c:v>2584</c:v>
                </c:pt>
                <c:pt idx="92">
                  <c:v>2581</c:v>
                </c:pt>
                <c:pt idx="93">
                  <c:v>2581</c:v>
                </c:pt>
                <c:pt idx="94">
                  <c:v>2580</c:v>
                </c:pt>
                <c:pt idx="95">
                  <c:v>2597</c:v>
                </c:pt>
                <c:pt idx="96">
                  <c:v>2588</c:v>
                </c:pt>
                <c:pt idx="97">
                  <c:v>2597</c:v>
                </c:pt>
                <c:pt idx="98">
                  <c:v>2574</c:v>
                </c:pt>
                <c:pt idx="99">
                  <c:v>2582</c:v>
                </c:pt>
                <c:pt idx="100">
                  <c:v>2578</c:v>
                </c:pt>
                <c:pt idx="101">
                  <c:v>2587</c:v>
                </c:pt>
                <c:pt idx="102">
                  <c:v>2585</c:v>
                </c:pt>
                <c:pt idx="103">
                  <c:v>2586</c:v>
                </c:pt>
                <c:pt idx="104">
                  <c:v>2571</c:v>
                </c:pt>
                <c:pt idx="105">
                  <c:v>2590</c:v>
                </c:pt>
                <c:pt idx="106">
                  <c:v>2587</c:v>
                </c:pt>
                <c:pt idx="107">
                  <c:v>2573</c:v>
                </c:pt>
                <c:pt idx="108">
                  <c:v>2581</c:v>
                </c:pt>
                <c:pt idx="109">
                  <c:v>2600</c:v>
                </c:pt>
                <c:pt idx="110">
                  <c:v>2573</c:v>
                </c:pt>
                <c:pt idx="111">
                  <c:v>2572</c:v>
                </c:pt>
                <c:pt idx="112">
                  <c:v>2583</c:v>
                </c:pt>
                <c:pt idx="113">
                  <c:v>2583</c:v>
                </c:pt>
                <c:pt idx="114">
                  <c:v>2574</c:v>
                </c:pt>
                <c:pt idx="115">
                  <c:v>2575</c:v>
                </c:pt>
                <c:pt idx="116">
                  <c:v>2621</c:v>
                </c:pt>
                <c:pt idx="117">
                  <c:v>2605</c:v>
                </c:pt>
                <c:pt idx="118">
                  <c:v>2632</c:v>
                </c:pt>
                <c:pt idx="119">
                  <c:v>2605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B4-E34B-B790-1FD7A53B1896}"/>
            </c:ext>
          </c:extLst>
        </c:ser>
        <c:ser>
          <c:idx val="1"/>
          <c:order val="1"/>
          <c:tx>
            <c:v>Average Power</c:v>
          </c:tx>
          <c:spPr>
            <a:ln w="28575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none"/>
          </c:marker>
          <c:cat>
            <c:numRef>
              <c:f>'Smartcam Ethernet Pwr+Bw'!$B$3:$B$123</c:f>
              <c:numCache>
                <c:formatCode>General</c:formatCode>
                <c:ptCount val="1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cat>
          <c:val>
            <c:numRef>
              <c:f>'Smartcam Ethernet Pwr+Bw'!$U$3:$U$123</c:f>
              <c:numCache>
                <c:formatCode>General</c:formatCode>
                <c:ptCount val="121"/>
                <c:pt idx="0">
                  <c:v>2265.0666666666666</c:v>
                </c:pt>
                <c:pt idx="1">
                  <c:v>2265.0666666666666</c:v>
                </c:pt>
                <c:pt idx="2">
                  <c:v>2265.0666666666666</c:v>
                </c:pt>
                <c:pt idx="3">
                  <c:v>2265.0666666666666</c:v>
                </c:pt>
                <c:pt idx="4">
                  <c:v>2265.0666666666666</c:v>
                </c:pt>
                <c:pt idx="5">
                  <c:v>2265.0666666666666</c:v>
                </c:pt>
                <c:pt idx="6">
                  <c:v>2265.0666666666666</c:v>
                </c:pt>
                <c:pt idx="7">
                  <c:v>2265.0666666666666</c:v>
                </c:pt>
                <c:pt idx="8">
                  <c:v>2265.0666666666666</c:v>
                </c:pt>
                <c:pt idx="9">
                  <c:v>2265.0666666666666</c:v>
                </c:pt>
                <c:pt idx="10">
                  <c:v>2265.0666666666666</c:v>
                </c:pt>
                <c:pt idx="11">
                  <c:v>2265.0666666666666</c:v>
                </c:pt>
                <c:pt idx="12">
                  <c:v>2265.0666666666666</c:v>
                </c:pt>
                <c:pt idx="13">
                  <c:v>2265.0666666666666</c:v>
                </c:pt>
                <c:pt idx="14">
                  <c:v>2265.0666666666666</c:v>
                </c:pt>
                <c:pt idx="15">
                  <c:v>2265.0666666666666</c:v>
                </c:pt>
                <c:pt idx="16">
                  <c:v>2265.0666666666666</c:v>
                </c:pt>
                <c:pt idx="17">
                  <c:v>2265.0666666666666</c:v>
                </c:pt>
                <c:pt idx="18">
                  <c:v>2265.0666666666666</c:v>
                </c:pt>
                <c:pt idx="19">
                  <c:v>2265.0666666666666</c:v>
                </c:pt>
                <c:pt idx="20">
                  <c:v>2265.0666666666666</c:v>
                </c:pt>
                <c:pt idx="21">
                  <c:v>2265.0666666666666</c:v>
                </c:pt>
                <c:pt idx="22">
                  <c:v>2265.0666666666666</c:v>
                </c:pt>
                <c:pt idx="23">
                  <c:v>2265.0666666666666</c:v>
                </c:pt>
                <c:pt idx="24">
                  <c:v>2265.0666666666666</c:v>
                </c:pt>
                <c:pt idx="25">
                  <c:v>2265.0666666666666</c:v>
                </c:pt>
                <c:pt idx="26">
                  <c:v>2265.0666666666666</c:v>
                </c:pt>
                <c:pt idx="27">
                  <c:v>2265.0666666666666</c:v>
                </c:pt>
                <c:pt idx="28">
                  <c:v>2265.0666666666666</c:v>
                </c:pt>
                <c:pt idx="29">
                  <c:v>2265.0666666666666</c:v>
                </c:pt>
                <c:pt idx="30">
                  <c:v>2537.1666666666665</c:v>
                </c:pt>
                <c:pt idx="31">
                  <c:v>2537.1666666666665</c:v>
                </c:pt>
                <c:pt idx="32">
                  <c:v>2537.1666666666665</c:v>
                </c:pt>
                <c:pt idx="33">
                  <c:v>2537.1666666666665</c:v>
                </c:pt>
                <c:pt idx="34">
                  <c:v>2537.1666666666665</c:v>
                </c:pt>
                <c:pt idx="35">
                  <c:v>2537.1666666666665</c:v>
                </c:pt>
                <c:pt idx="36">
                  <c:v>2537.1666666666665</c:v>
                </c:pt>
                <c:pt idx="37">
                  <c:v>2537.1666666666665</c:v>
                </c:pt>
                <c:pt idx="38">
                  <c:v>2537.1666666666665</c:v>
                </c:pt>
                <c:pt idx="39">
                  <c:v>2537.1666666666665</c:v>
                </c:pt>
                <c:pt idx="40">
                  <c:v>2537.1666666666665</c:v>
                </c:pt>
                <c:pt idx="41">
                  <c:v>2537.1666666666665</c:v>
                </c:pt>
                <c:pt idx="42">
                  <c:v>2537.1666666666665</c:v>
                </c:pt>
                <c:pt idx="43">
                  <c:v>2537.1666666666665</c:v>
                </c:pt>
                <c:pt idx="44">
                  <c:v>2537.1666666666665</c:v>
                </c:pt>
                <c:pt idx="45">
                  <c:v>2537.1666666666665</c:v>
                </c:pt>
                <c:pt idx="46">
                  <c:v>2537.1666666666665</c:v>
                </c:pt>
                <c:pt idx="47">
                  <c:v>2537.1666666666665</c:v>
                </c:pt>
                <c:pt idx="48">
                  <c:v>2537.1666666666665</c:v>
                </c:pt>
                <c:pt idx="49">
                  <c:v>2537.1666666666665</c:v>
                </c:pt>
                <c:pt idx="50">
                  <c:v>2537.1666666666665</c:v>
                </c:pt>
                <c:pt idx="51">
                  <c:v>2537.1666666666665</c:v>
                </c:pt>
                <c:pt idx="52">
                  <c:v>2537.1666666666665</c:v>
                </c:pt>
                <c:pt idx="53">
                  <c:v>2537.1666666666665</c:v>
                </c:pt>
                <c:pt idx="54">
                  <c:v>2537.1666666666665</c:v>
                </c:pt>
                <c:pt idx="55">
                  <c:v>2537.1666666666665</c:v>
                </c:pt>
                <c:pt idx="56">
                  <c:v>2537.1666666666665</c:v>
                </c:pt>
                <c:pt idx="57">
                  <c:v>2537.1666666666665</c:v>
                </c:pt>
                <c:pt idx="58">
                  <c:v>2537.1666666666665</c:v>
                </c:pt>
                <c:pt idx="59">
                  <c:v>2537.1666666666665</c:v>
                </c:pt>
                <c:pt idx="60">
                  <c:v>2600.4666666666667</c:v>
                </c:pt>
                <c:pt idx="61">
                  <c:v>2600.4666666666667</c:v>
                </c:pt>
                <c:pt idx="62">
                  <c:v>2600.4666666666667</c:v>
                </c:pt>
                <c:pt idx="63">
                  <c:v>2600.4666666666667</c:v>
                </c:pt>
                <c:pt idx="64">
                  <c:v>2600.4666666666667</c:v>
                </c:pt>
                <c:pt idx="65">
                  <c:v>2600.4666666666667</c:v>
                </c:pt>
                <c:pt idx="66">
                  <c:v>2600.4666666666667</c:v>
                </c:pt>
                <c:pt idx="67">
                  <c:v>2600.4666666666667</c:v>
                </c:pt>
                <c:pt idx="68">
                  <c:v>2600.4666666666667</c:v>
                </c:pt>
                <c:pt idx="69">
                  <c:v>2600.4666666666667</c:v>
                </c:pt>
                <c:pt idx="70">
                  <c:v>2600.4666666666667</c:v>
                </c:pt>
                <c:pt idx="71">
                  <c:v>2600.4666666666667</c:v>
                </c:pt>
                <c:pt idx="72">
                  <c:v>2600.4666666666667</c:v>
                </c:pt>
                <c:pt idx="73">
                  <c:v>2600.4666666666667</c:v>
                </c:pt>
                <c:pt idx="74">
                  <c:v>2600.4666666666667</c:v>
                </c:pt>
                <c:pt idx="75">
                  <c:v>2600.4666666666667</c:v>
                </c:pt>
                <c:pt idx="76">
                  <c:v>2600.4666666666667</c:v>
                </c:pt>
                <c:pt idx="77">
                  <c:v>2600.4666666666667</c:v>
                </c:pt>
                <c:pt idx="78">
                  <c:v>2600.4666666666667</c:v>
                </c:pt>
                <c:pt idx="79">
                  <c:v>2600.4666666666667</c:v>
                </c:pt>
                <c:pt idx="80">
                  <c:v>2600.4666666666667</c:v>
                </c:pt>
                <c:pt idx="81">
                  <c:v>2600.4666666666667</c:v>
                </c:pt>
                <c:pt idx="82">
                  <c:v>2600.4666666666667</c:v>
                </c:pt>
                <c:pt idx="83">
                  <c:v>2600.4666666666667</c:v>
                </c:pt>
                <c:pt idx="84">
                  <c:v>2600.4666666666667</c:v>
                </c:pt>
                <c:pt idx="85">
                  <c:v>2600.4666666666667</c:v>
                </c:pt>
                <c:pt idx="86">
                  <c:v>2600.4666666666667</c:v>
                </c:pt>
                <c:pt idx="87">
                  <c:v>2600.4666666666667</c:v>
                </c:pt>
                <c:pt idx="88">
                  <c:v>2600.4666666666667</c:v>
                </c:pt>
                <c:pt idx="89">
                  <c:v>2600.4666666666667</c:v>
                </c:pt>
                <c:pt idx="90">
                  <c:v>2587.1666666666665</c:v>
                </c:pt>
                <c:pt idx="91">
                  <c:v>2587.1666666666665</c:v>
                </c:pt>
                <c:pt idx="92">
                  <c:v>2587.1666666666665</c:v>
                </c:pt>
                <c:pt idx="93">
                  <c:v>2587.1666666666665</c:v>
                </c:pt>
                <c:pt idx="94">
                  <c:v>2587.1666666666665</c:v>
                </c:pt>
                <c:pt idx="95">
                  <c:v>2587.1666666666665</c:v>
                </c:pt>
                <c:pt idx="96">
                  <c:v>2587.1666666666665</c:v>
                </c:pt>
                <c:pt idx="97">
                  <c:v>2587.1666666666665</c:v>
                </c:pt>
                <c:pt idx="98">
                  <c:v>2587.1666666666665</c:v>
                </c:pt>
                <c:pt idx="99">
                  <c:v>2587.1666666666665</c:v>
                </c:pt>
                <c:pt idx="100">
                  <c:v>2587.1666666666665</c:v>
                </c:pt>
                <c:pt idx="101">
                  <c:v>2587.1666666666665</c:v>
                </c:pt>
                <c:pt idx="102">
                  <c:v>2587.1666666666665</c:v>
                </c:pt>
                <c:pt idx="103">
                  <c:v>2587.1666666666665</c:v>
                </c:pt>
                <c:pt idx="104">
                  <c:v>2587.1666666666665</c:v>
                </c:pt>
                <c:pt idx="105">
                  <c:v>2587.1666666666665</c:v>
                </c:pt>
                <c:pt idx="106">
                  <c:v>2587.1666666666665</c:v>
                </c:pt>
                <c:pt idx="107">
                  <c:v>2587.1666666666665</c:v>
                </c:pt>
                <c:pt idx="108">
                  <c:v>2587.1666666666665</c:v>
                </c:pt>
                <c:pt idx="109">
                  <c:v>2587.1666666666665</c:v>
                </c:pt>
                <c:pt idx="110">
                  <c:v>2587.1666666666665</c:v>
                </c:pt>
                <c:pt idx="111">
                  <c:v>2587.1666666666665</c:v>
                </c:pt>
                <c:pt idx="112">
                  <c:v>2587.1666666666665</c:v>
                </c:pt>
                <c:pt idx="113">
                  <c:v>2587.1666666666665</c:v>
                </c:pt>
                <c:pt idx="114">
                  <c:v>2587.1666666666665</c:v>
                </c:pt>
                <c:pt idx="115">
                  <c:v>2587.1666666666665</c:v>
                </c:pt>
                <c:pt idx="116">
                  <c:v>2587.1666666666665</c:v>
                </c:pt>
                <c:pt idx="117">
                  <c:v>2587.1666666666665</c:v>
                </c:pt>
                <c:pt idx="118">
                  <c:v>2587.1666666666665</c:v>
                </c:pt>
                <c:pt idx="119">
                  <c:v>2587.1666666666665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B4-E34B-B790-1FD7A53B18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0762576"/>
        <c:axId val="1075018544"/>
      </c:lineChart>
      <c:catAx>
        <c:axId val="103076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018544"/>
        <c:crosses val="autoZero"/>
        <c:auto val="1"/>
        <c:lblAlgn val="ctr"/>
        <c:lblOffset val="100"/>
        <c:noMultiLvlLbl val="0"/>
      </c:catAx>
      <c:valAx>
        <c:axId val="107501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 (mW)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76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'Smartcam WiFi Pwr+Bw'!$U$1:$U$2</c:f>
              <c:strCache>
                <c:ptCount val="2"/>
                <c:pt idx="0">
                  <c:v>Total (over half hour perod)</c:v>
                </c:pt>
                <c:pt idx="1">
                  <c:v>Avg Inst Power (mW)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'Smartcam WiFi Pwr+Bw'!$U$3:$U$122</c:f>
              <c:numCache>
                <c:formatCode>General</c:formatCode>
                <c:ptCount val="120"/>
                <c:pt idx="0">
                  <c:v>2223.9333333333334</c:v>
                </c:pt>
                <c:pt idx="1">
                  <c:v>2223.9333333333334</c:v>
                </c:pt>
                <c:pt idx="2">
                  <c:v>2223.9333333333334</c:v>
                </c:pt>
                <c:pt idx="3">
                  <c:v>2223.9333333333334</c:v>
                </c:pt>
                <c:pt idx="4">
                  <c:v>2223.9333333333334</c:v>
                </c:pt>
                <c:pt idx="5">
                  <c:v>2223.9333333333334</c:v>
                </c:pt>
                <c:pt idx="6">
                  <c:v>2223.9333333333334</c:v>
                </c:pt>
                <c:pt idx="7">
                  <c:v>2223.9333333333334</c:v>
                </c:pt>
                <c:pt idx="8">
                  <c:v>2223.9333333333334</c:v>
                </c:pt>
                <c:pt idx="9">
                  <c:v>2223.9333333333334</c:v>
                </c:pt>
                <c:pt idx="10">
                  <c:v>2223.9333333333334</c:v>
                </c:pt>
                <c:pt idx="11">
                  <c:v>2223.9333333333334</c:v>
                </c:pt>
                <c:pt idx="12">
                  <c:v>2223.9333333333334</c:v>
                </c:pt>
                <c:pt idx="13">
                  <c:v>2223.9333333333334</c:v>
                </c:pt>
                <c:pt idx="14">
                  <c:v>2223.9333333333334</c:v>
                </c:pt>
                <c:pt idx="15">
                  <c:v>2223.9333333333334</c:v>
                </c:pt>
                <c:pt idx="16">
                  <c:v>2223.9333333333334</c:v>
                </c:pt>
                <c:pt idx="17">
                  <c:v>2223.9333333333334</c:v>
                </c:pt>
                <c:pt idx="18">
                  <c:v>2223.9333333333334</c:v>
                </c:pt>
                <c:pt idx="19">
                  <c:v>2223.9333333333334</c:v>
                </c:pt>
                <c:pt idx="20">
                  <c:v>2223.9333333333334</c:v>
                </c:pt>
                <c:pt idx="21">
                  <c:v>2223.9333333333334</c:v>
                </c:pt>
                <c:pt idx="22">
                  <c:v>2223.9333333333334</c:v>
                </c:pt>
                <c:pt idx="23">
                  <c:v>2223.9333333333334</c:v>
                </c:pt>
                <c:pt idx="24">
                  <c:v>2223.9333333333334</c:v>
                </c:pt>
                <c:pt idx="25">
                  <c:v>2223.9333333333334</c:v>
                </c:pt>
                <c:pt idx="26">
                  <c:v>2223.9333333333334</c:v>
                </c:pt>
                <c:pt idx="27">
                  <c:v>2223.9333333333334</c:v>
                </c:pt>
                <c:pt idx="28">
                  <c:v>2223.9333333333334</c:v>
                </c:pt>
                <c:pt idx="29">
                  <c:v>2223.9333333333334</c:v>
                </c:pt>
                <c:pt idx="30">
                  <c:v>2248.1</c:v>
                </c:pt>
                <c:pt idx="31">
                  <c:v>2248.1</c:v>
                </c:pt>
                <c:pt idx="32">
                  <c:v>2248.1</c:v>
                </c:pt>
                <c:pt idx="33">
                  <c:v>2248.1</c:v>
                </c:pt>
                <c:pt idx="34">
                  <c:v>2248.1</c:v>
                </c:pt>
                <c:pt idx="35">
                  <c:v>2248.1</c:v>
                </c:pt>
                <c:pt idx="36">
                  <c:v>2248.1</c:v>
                </c:pt>
                <c:pt idx="37">
                  <c:v>2248.1</c:v>
                </c:pt>
                <c:pt idx="38">
                  <c:v>2248.1</c:v>
                </c:pt>
                <c:pt idx="39">
                  <c:v>2248.1</c:v>
                </c:pt>
                <c:pt idx="40">
                  <c:v>2248.1</c:v>
                </c:pt>
                <c:pt idx="41">
                  <c:v>2248.1</c:v>
                </c:pt>
                <c:pt idx="42">
                  <c:v>2248.1</c:v>
                </c:pt>
                <c:pt idx="43">
                  <c:v>2248.1</c:v>
                </c:pt>
                <c:pt idx="44">
                  <c:v>2248.1</c:v>
                </c:pt>
                <c:pt idx="45">
                  <c:v>2248.1</c:v>
                </c:pt>
                <c:pt idx="46">
                  <c:v>2248.1</c:v>
                </c:pt>
                <c:pt idx="47">
                  <c:v>2248.1</c:v>
                </c:pt>
                <c:pt idx="48">
                  <c:v>2248.1</c:v>
                </c:pt>
                <c:pt idx="49">
                  <c:v>2248.1</c:v>
                </c:pt>
                <c:pt idx="50">
                  <c:v>2248.1</c:v>
                </c:pt>
                <c:pt idx="51">
                  <c:v>2248.1</c:v>
                </c:pt>
                <c:pt idx="52">
                  <c:v>2248.1</c:v>
                </c:pt>
                <c:pt idx="53">
                  <c:v>2248.1</c:v>
                </c:pt>
                <c:pt idx="54">
                  <c:v>2248.1</c:v>
                </c:pt>
                <c:pt idx="55">
                  <c:v>2248.1</c:v>
                </c:pt>
                <c:pt idx="56">
                  <c:v>2248.1</c:v>
                </c:pt>
                <c:pt idx="57">
                  <c:v>2248.1</c:v>
                </c:pt>
                <c:pt idx="58">
                  <c:v>2248.1</c:v>
                </c:pt>
                <c:pt idx="59">
                  <c:v>2248.1</c:v>
                </c:pt>
                <c:pt idx="60">
                  <c:v>2335.6</c:v>
                </c:pt>
                <c:pt idx="61">
                  <c:v>2335.6</c:v>
                </c:pt>
                <c:pt idx="62">
                  <c:v>2335.6</c:v>
                </c:pt>
                <c:pt idx="63">
                  <c:v>2335.6</c:v>
                </c:pt>
                <c:pt idx="64">
                  <c:v>2335.6</c:v>
                </c:pt>
                <c:pt idx="65">
                  <c:v>2335.6</c:v>
                </c:pt>
                <c:pt idx="66">
                  <c:v>2335.6</c:v>
                </c:pt>
                <c:pt idx="67">
                  <c:v>2335.6</c:v>
                </c:pt>
                <c:pt idx="68">
                  <c:v>2335.6</c:v>
                </c:pt>
                <c:pt idx="69">
                  <c:v>2335.6</c:v>
                </c:pt>
                <c:pt idx="70">
                  <c:v>2335.6</c:v>
                </c:pt>
                <c:pt idx="71">
                  <c:v>2335.6</c:v>
                </c:pt>
                <c:pt idx="72">
                  <c:v>2335.6</c:v>
                </c:pt>
                <c:pt idx="73">
                  <c:v>2335.6</c:v>
                </c:pt>
                <c:pt idx="74">
                  <c:v>2335.6</c:v>
                </c:pt>
                <c:pt idx="75">
                  <c:v>2335.6</c:v>
                </c:pt>
                <c:pt idx="76">
                  <c:v>2335.6</c:v>
                </c:pt>
                <c:pt idx="77">
                  <c:v>2335.6</c:v>
                </c:pt>
                <c:pt idx="78">
                  <c:v>2335.6</c:v>
                </c:pt>
                <c:pt idx="79">
                  <c:v>2335.6</c:v>
                </c:pt>
                <c:pt idx="80">
                  <c:v>2335.6</c:v>
                </c:pt>
                <c:pt idx="81">
                  <c:v>2335.6</c:v>
                </c:pt>
                <c:pt idx="82">
                  <c:v>2335.6</c:v>
                </c:pt>
                <c:pt idx="83">
                  <c:v>2335.6</c:v>
                </c:pt>
                <c:pt idx="84">
                  <c:v>2335.6</c:v>
                </c:pt>
                <c:pt idx="85">
                  <c:v>2335.6</c:v>
                </c:pt>
                <c:pt idx="86">
                  <c:v>2335.6</c:v>
                </c:pt>
                <c:pt idx="87">
                  <c:v>2335.6</c:v>
                </c:pt>
                <c:pt idx="88">
                  <c:v>2335.6</c:v>
                </c:pt>
                <c:pt idx="89">
                  <c:v>2335.6</c:v>
                </c:pt>
                <c:pt idx="90">
                  <c:v>2357.3333333333335</c:v>
                </c:pt>
                <c:pt idx="91">
                  <c:v>2357.3333333333335</c:v>
                </c:pt>
                <c:pt idx="92">
                  <c:v>2357.3333333333335</c:v>
                </c:pt>
                <c:pt idx="93">
                  <c:v>2357.3333333333335</c:v>
                </c:pt>
                <c:pt idx="94">
                  <c:v>2357.3333333333335</c:v>
                </c:pt>
                <c:pt idx="95">
                  <c:v>2357.3333333333335</c:v>
                </c:pt>
                <c:pt idx="96">
                  <c:v>2357.3333333333335</c:v>
                </c:pt>
                <c:pt idx="97">
                  <c:v>2357.3333333333335</c:v>
                </c:pt>
                <c:pt idx="98">
                  <c:v>2357.3333333333335</c:v>
                </c:pt>
                <c:pt idx="99">
                  <c:v>2357.3333333333335</c:v>
                </c:pt>
                <c:pt idx="100">
                  <c:v>2357.3333333333335</c:v>
                </c:pt>
                <c:pt idx="101">
                  <c:v>2357.3333333333335</c:v>
                </c:pt>
                <c:pt idx="102">
                  <c:v>2357.3333333333335</c:v>
                </c:pt>
                <c:pt idx="103">
                  <c:v>2357.3333333333335</c:v>
                </c:pt>
                <c:pt idx="104">
                  <c:v>2357.3333333333335</c:v>
                </c:pt>
                <c:pt idx="105">
                  <c:v>2357.3333333333335</c:v>
                </c:pt>
                <c:pt idx="106">
                  <c:v>2357.3333333333335</c:v>
                </c:pt>
                <c:pt idx="107">
                  <c:v>2357.3333333333335</c:v>
                </c:pt>
                <c:pt idx="108">
                  <c:v>2357.3333333333335</c:v>
                </c:pt>
                <c:pt idx="109">
                  <c:v>2357.3333333333335</c:v>
                </c:pt>
                <c:pt idx="110">
                  <c:v>2357.3333333333335</c:v>
                </c:pt>
                <c:pt idx="111">
                  <c:v>2357.3333333333335</c:v>
                </c:pt>
                <c:pt idx="112">
                  <c:v>2357.3333333333335</c:v>
                </c:pt>
                <c:pt idx="113">
                  <c:v>2357.3333333333335</c:v>
                </c:pt>
                <c:pt idx="114">
                  <c:v>2357.3333333333335</c:v>
                </c:pt>
                <c:pt idx="115">
                  <c:v>2357.3333333333335</c:v>
                </c:pt>
                <c:pt idx="116">
                  <c:v>2357.3333333333335</c:v>
                </c:pt>
                <c:pt idx="117">
                  <c:v>2357.3333333333335</c:v>
                </c:pt>
                <c:pt idx="118">
                  <c:v>2357.3333333333335</c:v>
                </c:pt>
                <c:pt idx="119">
                  <c:v>2357.3333333333335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EF-504C-8B25-30A023C11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421183"/>
        <c:axId val="169422879"/>
      </c:barChart>
      <c:catAx>
        <c:axId val="169421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422879"/>
        <c:crosses val="autoZero"/>
        <c:auto val="1"/>
        <c:lblAlgn val="ctr"/>
        <c:lblOffset val="100"/>
        <c:noMultiLvlLbl val="0"/>
      </c:catAx>
      <c:valAx>
        <c:axId val="169422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421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'Smartcam WiFi Pwr+Bw'!$V$1:$V$2</c:f>
              <c:strCache>
                <c:ptCount val="2"/>
                <c:pt idx="1">
                  <c:v>Bandwidth (bytes)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'Smartcam WiFi Pwr+Bw'!$V$3:$V$122</c:f>
              <c:numCache>
                <c:formatCode>General</c:formatCode>
                <c:ptCount val="120"/>
                <c:pt idx="0">
                  <c:v>0</c:v>
                </c:pt>
                <c:pt idx="30">
                  <c:v>10124207.199999999</c:v>
                </c:pt>
                <c:pt idx="60">
                  <c:v>98036230.400000006</c:v>
                </c:pt>
                <c:pt idx="90">
                  <c:v>806628797.60000002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6E-E743-9DC9-EA317A6EF5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1938815"/>
        <c:axId val="170136879"/>
      </c:barChart>
      <c:catAx>
        <c:axId val="541938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136879"/>
        <c:crosses val="autoZero"/>
        <c:auto val="1"/>
        <c:lblAlgn val="ctr"/>
        <c:lblOffset val="100"/>
        <c:noMultiLvlLbl val="0"/>
      </c:catAx>
      <c:valAx>
        <c:axId val="170136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938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'Smartcam WiFi Pwr+Bw'!$W$1:$W$2</c:f>
              <c:strCache>
                <c:ptCount val="2"/>
                <c:pt idx="1">
                  <c:v>Bandwidth (pkts)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'Smartcam WiFi Pwr+Bw'!$W$3:$W$122</c:f>
              <c:numCache>
                <c:formatCode>General</c:formatCode>
                <c:ptCount val="120"/>
                <c:pt idx="0">
                  <c:v>0</c:v>
                </c:pt>
                <c:pt idx="30">
                  <c:v>251563.00000000003</c:v>
                </c:pt>
                <c:pt idx="60">
                  <c:v>1991534.5999999999</c:v>
                </c:pt>
                <c:pt idx="90">
                  <c:v>1723139.0000000002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14-014C-94DB-BAC1B9351D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078511"/>
        <c:axId val="173160271"/>
      </c:barChart>
      <c:catAx>
        <c:axId val="169078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60271"/>
        <c:crosses val="autoZero"/>
        <c:auto val="1"/>
        <c:lblAlgn val="ctr"/>
        <c:lblOffset val="100"/>
        <c:noMultiLvlLbl val="0"/>
      </c:catAx>
      <c:valAx>
        <c:axId val="173160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0785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'Smartcam WiFi Energy'!$G$1:$G$2</c:f>
              <c:strCache>
                <c:ptCount val="2"/>
                <c:pt idx="1">
                  <c:v>Average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'Smartcam WiFi Energy'!$G$3:$G$6</c:f>
              <c:numCache>
                <c:formatCode>General</c:formatCode>
                <c:ptCount val="4"/>
                <c:pt idx="0">
                  <c:v>1.0820000000000001E-3</c:v>
                </c:pt>
                <c:pt idx="1">
                  <c:v>1.088E-3</c:v>
                </c:pt>
                <c:pt idx="2">
                  <c:v>1.1379999999999999E-3</c:v>
                </c:pt>
                <c:pt idx="3">
                  <c:v>1.1619999999999998E-3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76-CF4D-BCB2-4471644278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946351"/>
        <c:axId val="562961615"/>
      </c:barChart>
      <c:catAx>
        <c:axId val="146946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961615"/>
        <c:crosses val="autoZero"/>
        <c:auto val="1"/>
        <c:lblAlgn val="ctr"/>
        <c:lblOffset val="100"/>
        <c:noMultiLvlLbl val="0"/>
      </c:catAx>
      <c:valAx>
        <c:axId val="562961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946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Samsung Smartcam - Ethernet</a:t>
            </a:r>
            <a:endParaRPr lang="en-US" sz="1400" b="1">
              <a:effectLst/>
            </a:endParaRPr>
          </a:p>
          <a:p>
            <a:pPr>
              <a:defRPr/>
            </a:pPr>
            <a:r>
              <a:rPr lang="en-US" sz="1400" b="1" i="0" baseline="0">
                <a:effectLst/>
              </a:rPr>
              <a:t>Energy Consumption over half an hour (kWh)</a:t>
            </a:r>
            <a:endParaRPr lang="en-US" sz="1400" b="1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'Smartcam Ethernet Energy'!$A$3:$A$6</c:f>
              <c:strCache>
                <c:ptCount val="4"/>
                <c:pt idx="0">
                  <c:v>Powered On</c:v>
                </c:pt>
                <c:pt idx="1">
                  <c:v>Scan</c:v>
                </c:pt>
                <c:pt idx="2">
                  <c:v>TCP SYN</c:v>
                </c:pt>
                <c:pt idx="3">
                  <c:v>UDP</c:v>
                </c:pt>
              </c:strCache>
            </c:strRef>
          </c:cat>
          <c:val>
            <c:numRef>
              <c:f>'Smartcam Ethernet Energy'!$G$3:$G$6</c:f>
              <c:numCache>
                <c:formatCode>General</c:formatCode>
                <c:ptCount val="4"/>
                <c:pt idx="0">
                  <c:v>1.1039999999999999E-3</c:v>
                </c:pt>
                <c:pt idx="1">
                  <c:v>1.2539999999999999E-3</c:v>
                </c:pt>
                <c:pt idx="2">
                  <c:v>1.284E-3</c:v>
                </c:pt>
                <c:pt idx="3">
                  <c:v>1.25E-3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59-7341-94AD-E69E635CEA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9437536"/>
        <c:axId val="994351904"/>
      </c:barChart>
      <c:catAx>
        <c:axId val="1079437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Phase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4351904"/>
        <c:crosses val="autoZero"/>
        <c:auto val="1"/>
        <c:lblAlgn val="ctr"/>
        <c:lblOffset val="100"/>
        <c:noMultiLvlLbl val="0"/>
      </c:catAx>
      <c:valAx>
        <c:axId val="99435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 (kWh)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9437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Samsung Smartcam - WiFi</a:t>
            </a:r>
            <a:endParaRPr lang="en-US" sz="1400" b="1">
              <a:effectLst/>
            </a:endParaRPr>
          </a:p>
          <a:p>
            <a:pPr>
              <a:defRPr/>
            </a:pPr>
            <a:r>
              <a:rPr lang="en-US" sz="1400" b="1" i="0" baseline="0">
                <a:effectLst/>
              </a:rPr>
              <a:t>Instantaneous Power Consumption (mW)</a:t>
            </a:r>
            <a:endParaRPr lang="en-US" sz="1400" b="1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Instantaneous Power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'Smartcam WiFi Pwr+Bw'!$B$3:$B$123</c:f>
              <c:numCache>
                <c:formatCode>General</c:formatCode>
                <c:ptCount val="1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cat>
          <c:val>
            <c:numRef>
              <c:f>'Smartcam WiFi Pwr+Bw'!$R$3:$R$123</c:f>
              <c:numCache>
                <c:formatCode>General</c:formatCode>
                <c:ptCount val="121"/>
                <c:pt idx="0">
                  <c:v>2211</c:v>
                </c:pt>
                <c:pt idx="1">
                  <c:v>2218</c:v>
                </c:pt>
                <c:pt idx="2">
                  <c:v>2213</c:v>
                </c:pt>
                <c:pt idx="3">
                  <c:v>2205</c:v>
                </c:pt>
                <c:pt idx="4">
                  <c:v>2207</c:v>
                </c:pt>
                <c:pt idx="5">
                  <c:v>2211</c:v>
                </c:pt>
                <c:pt idx="6">
                  <c:v>2210</c:v>
                </c:pt>
                <c:pt idx="7">
                  <c:v>2200</c:v>
                </c:pt>
                <c:pt idx="8">
                  <c:v>2224</c:v>
                </c:pt>
                <c:pt idx="9">
                  <c:v>2209</c:v>
                </c:pt>
                <c:pt idx="10">
                  <c:v>2208</c:v>
                </c:pt>
                <c:pt idx="11">
                  <c:v>2214</c:v>
                </c:pt>
                <c:pt idx="12">
                  <c:v>2239</c:v>
                </c:pt>
                <c:pt idx="13">
                  <c:v>2239</c:v>
                </c:pt>
                <c:pt idx="14">
                  <c:v>2225</c:v>
                </c:pt>
                <c:pt idx="15">
                  <c:v>2231</c:v>
                </c:pt>
                <c:pt idx="16">
                  <c:v>2225</c:v>
                </c:pt>
                <c:pt idx="17">
                  <c:v>2245</c:v>
                </c:pt>
                <c:pt idx="18">
                  <c:v>2234</c:v>
                </c:pt>
                <c:pt idx="19">
                  <c:v>2236</c:v>
                </c:pt>
                <c:pt idx="20">
                  <c:v>2228</c:v>
                </c:pt>
                <c:pt idx="21">
                  <c:v>2237</c:v>
                </c:pt>
                <c:pt idx="22">
                  <c:v>2235</c:v>
                </c:pt>
                <c:pt idx="23">
                  <c:v>2235</c:v>
                </c:pt>
                <c:pt idx="24">
                  <c:v>2226</c:v>
                </c:pt>
                <c:pt idx="25">
                  <c:v>2217</c:v>
                </c:pt>
                <c:pt idx="26">
                  <c:v>2231</c:v>
                </c:pt>
                <c:pt idx="27">
                  <c:v>2235</c:v>
                </c:pt>
                <c:pt idx="28">
                  <c:v>2241</c:v>
                </c:pt>
                <c:pt idx="29">
                  <c:v>2229</c:v>
                </c:pt>
                <c:pt idx="30">
                  <c:v>2260</c:v>
                </c:pt>
                <c:pt idx="31">
                  <c:v>2225</c:v>
                </c:pt>
                <c:pt idx="32">
                  <c:v>2223</c:v>
                </c:pt>
                <c:pt idx="33">
                  <c:v>2221</c:v>
                </c:pt>
                <c:pt idx="34">
                  <c:v>2227</c:v>
                </c:pt>
                <c:pt idx="35">
                  <c:v>2226</c:v>
                </c:pt>
                <c:pt idx="36">
                  <c:v>2221</c:v>
                </c:pt>
                <c:pt idx="37">
                  <c:v>2222</c:v>
                </c:pt>
                <c:pt idx="38">
                  <c:v>2221</c:v>
                </c:pt>
                <c:pt idx="39">
                  <c:v>2258</c:v>
                </c:pt>
                <c:pt idx="40">
                  <c:v>2256</c:v>
                </c:pt>
                <c:pt idx="41">
                  <c:v>2258</c:v>
                </c:pt>
                <c:pt idx="42">
                  <c:v>2261</c:v>
                </c:pt>
                <c:pt idx="43">
                  <c:v>2245</c:v>
                </c:pt>
                <c:pt idx="44">
                  <c:v>2249</c:v>
                </c:pt>
                <c:pt idx="45">
                  <c:v>2252</c:v>
                </c:pt>
                <c:pt idx="46">
                  <c:v>2271</c:v>
                </c:pt>
                <c:pt idx="47">
                  <c:v>2274</c:v>
                </c:pt>
                <c:pt idx="48">
                  <c:v>2263</c:v>
                </c:pt>
                <c:pt idx="49">
                  <c:v>2235</c:v>
                </c:pt>
                <c:pt idx="50">
                  <c:v>2247</c:v>
                </c:pt>
                <c:pt idx="51">
                  <c:v>2240</c:v>
                </c:pt>
                <c:pt idx="52">
                  <c:v>2237</c:v>
                </c:pt>
                <c:pt idx="53">
                  <c:v>2258</c:v>
                </c:pt>
                <c:pt idx="54">
                  <c:v>2260</c:v>
                </c:pt>
                <c:pt idx="55">
                  <c:v>2242</c:v>
                </c:pt>
                <c:pt idx="56">
                  <c:v>2241</c:v>
                </c:pt>
                <c:pt idx="57">
                  <c:v>2261</c:v>
                </c:pt>
                <c:pt idx="58">
                  <c:v>2254</c:v>
                </c:pt>
                <c:pt idx="59">
                  <c:v>2335</c:v>
                </c:pt>
                <c:pt idx="60">
                  <c:v>2336</c:v>
                </c:pt>
                <c:pt idx="61">
                  <c:v>2310</c:v>
                </c:pt>
                <c:pt idx="62">
                  <c:v>2341</c:v>
                </c:pt>
                <c:pt idx="63">
                  <c:v>2328</c:v>
                </c:pt>
                <c:pt idx="64">
                  <c:v>2334</c:v>
                </c:pt>
                <c:pt idx="65">
                  <c:v>2326</c:v>
                </c:pt>
                <c:pt idx="66">
                  <c:v>2324</c:v>
                </c:pt>
                <c:pt idx="67">
                  <c:v>2343</c:v>
                </c:pt>
                <c:pt idx="68">
                  <c:v>2329</c:v>
                </c:pt>
                <c:pt idx="69">
                  <c:v>2328</c:v>
                </c:pt>
                <c:pt idx="70">
                  <c:v>2336</c:v>
                </c:pt>
                <c:pt idx="71">
                  <c:v>2327</c:v>
                </c:pt>
                <c:pt idx="72">
                  <c:v>2341</c:v>
                </c:pt>
                <c:pt idx="73">
                  <c:v>2340</c:v>
                </c:pt>
                <c:pt idx="74">
                  <c:v>2352</c:v>
                </c:pt>
                <c:pt idx="75">
                  <c:v>2351</c:v>
                </c:pt>
                <c:pt idx="76">
                  <c:v>2346</c:v>
                </c:pt>
                <c:pt idx="77">
                  <c:v>2339</c:v>
                </c:pt>
                <c:pt idx="78">
                  <c:v>2343</c:v>
                </c:pt>
                <c:pt idx="79">
                  <c:v>2338</c:v>
                </c:pt>
                <c:pt idx="80">
                  <c:v>2336</c:v>
                </c:pt>
                <c:pt idx="81">
                  <c:v>2342</c:v>
                </c:pt>
                <c:pt idx="82">
                  <c:v>2343</c:v>
                </c:pt>
                <c:pt idx="83">
                  <c:v>2347</c:v>
                </c:pt>
                <c:pt idx="84">
                  <c:v>2342</c:v>
                </c:pt>
                <c:pt idx="85">
                  <c:v>2330</c:v>
                </c:pt>
                <c:pt idx="86">
                  <c:v>2330</c:v>
                </c:pt>
                <c:pt idx="87">
                  <c:v>2342</c:v>
                </c:pt>
                <c:pt idx="88">
                  <c:v>2334</c:v>
                </c:pt>
                <c:pt idx="89">
                  <c:v>2310</c:v>
                </c:pt>
                <c:pt idx="90">
                  <c:v>2330</c:v>
                </c:pt>
                <c:pt idx="91">
                  <c:v>2331</c:v>
                </c:pt>
                <c:pt idx="92">
                  <c:v>2338</c:v>
                </c:pt>
                <c:pt idx="93">
                  <c:v>2329</c:v>
                </c:pt>
                <c:pt idx="94">
                  <c:v>2352</c:v>
                </c:pt>
                <c:pt idx="95">
                  <c:v>2344</c:v>
                </c:pt>
                <c:pt idx="96">
                  <c:v>2353</c:v>
                </c:pt>
                <c:pt idx="97">
                  <c:v>2358</c:v>
                </c:pt>
                <c:pt idx="98">
                  <c:v>2348</c:v>
                </c:pt>
                <c:pt idx="99">
                  <c:v>2336</c:v>
                </c:pt>
                <c:pt idx="100">
                  <c:v>2361</c:v>
                </c:pt>
                <c:pt idx="101">
                  <c:v>2354</c:v>
                </c:pt>
                <c:pt idx="102">
                  <c:v>2365</c:v>
                </c:pt>
                <c:pt idx="103">
                  <c:v>2355</c:v>
                </c:pt>
                <c:pt idx="104">
                  <c:v>2359</c:v>
                </c:pt>
                <c:pt idx="105">
                  <c:v>2374</c:v>
                </c:pt>
                <c:pt idx="106">
                  <c:v>2373</c:v>
                </c:pt>
                <c:pt idx="107">
                  <c:v>2364</c:v>
                </c:pt>
                <c:pt idx="108">
                  <c:v>2377</c:v>
                </c:pt>
                <c:pt idx="109">
                  <c:v>2374</c:v>
                </c:pt>
                <c:pt idx="110">
                  <c:v>2370</c:v>
                </c:pt>
                <c:pt idx="111">
                  <c:v>2362</c:v>
                </c:pt>
                <c:pt idx="112">
                  <c:v>2375</c:v>
                </c:pt>
                <c:pt idx="113">
                  <c:v>2373</c:v>
                </c:pt>
                <c:pt idx="114">
                  <c:v>2371</c:v>
                </c:pt>
                <c:pt idx="115">
                  <c:v>2367</c:v>
                </c:pt>
                <c:pt idx="116">
                  <c:v>2379</c:v>
                </c:pt>
                <c:pt idx="117">
                  <c:v>2374</c:v>
                </c:pt>
                <c:pt idx="118">
                  <c:v>2361</c:v>
                </c:pt>
                <c:pt idx="119">
                  <c:v>2313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A8-5741-AAD1-92E6CBEEA7A8}"/>
            </c:ext>
          </c:extLst>
        </c:ser>
        <c:ser>
          <c:idx val="1"/>
          <c:order val="1"/>
          <c:tx>
            <c:v>Average Power</c:v>
          </c:tx>
          <c:spPr>
            <a:ln w="28575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none"/>
          </c:marker>
          <c:cat>
            <c:numRef>
              <c:f>'Smartcam WiFi Pwr+Bw'!$B$3:$B$123</c:f>
              <c:numCache>
                <c:formatCode>General</c:formatCode>
                <c:ptCount val="1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cat>
          <c:val>
            <c:numRef>
              <c:f>'Smartcam WiFi Pwr+Bw'!$U$3:$U$123</c:f>
              <c:numCache>
                <c:formatCode>General</c:formatCode>
                <c:ptCount val="121"/>
                <c:pt idx="0">
                  <c:v>2223.9333333333334</c:v>
                </c:pt>
                <c:pt idx="1">
                  <c:v>2223.9333333333334</c:v>
                </c:pt>
                <c:pt idx="2">
                  <c:v>2223.9333333333334</c:v>
                </c:pt>
                <c:pt idx="3">
                  <c:v>2223.9333333333334</c:v>
                </c:pt>
                <c:pt idx="4">
                  <c:v>2223.9333333333334</c:v>
                </c:pt>
                <c:pt idx="5">
                  <c:v>2223.9333333333334</c:v>
                </c:pt>
                <c:pt idx="6">
                  <c:v>2223.9333333333334</c:v>
                </c:pt>
                <c:pt idx="7">
                  <c:v>2223.9333333333334</c:v>
                </c:pt>
                <c:pt idx="8">
                  <c:v>2223.9333333333334</c:v>
                </c:pt>
                <c:pt idx="9">
                  <c:v>2223.9333333333334</c:v>
                </c:pt>
                <c:pt idx="10">
                  <c:v>2223.9333333333334</c:v>
                </c:pt>
                <c:pt idx="11">
                  <c:v>2223.9333333333334</c:v>
                </c:pt>
                <c:pt idx="12">
                  <c:v>2223.9333333333334</c:v>
                </c:pt>
                <c:pt idx="13">
                  <c:v>2223.9333333333334</c:v>
                </c:pt>
                <c:pt idx="14">
                  <c:v>2223.9333333333334</c:v>
                </c:pt>
                <c:pt idx="15">
                  <c:v>2223.9333333333334</c:v>
                </c:pt>
                <c:pt idx="16">
                  <c:v>2223.9333333333334</c:v>
                </c:pt>
                <c:pt idx="17">
                  <c:v>2223.9333333333334</c:v>
                </c:pt>
                <c:pt idx="18">
                  <c:v>2223.9333333333334</c:v>
                </c:pt>
                <c:pt idx="19">
                  <c:v>2223.9333333333334</c:v>
                </c:pt>
                <c:pt idx="20">
                  <c:v>2223.9333333333334</c:v>
                </c:pt>
                <c:pt idx="21">
                  <c:v>2223.9333333333334</c:v>
                </c:pt>
                <c:pt idx="22">
                  <c:v>2223.9333333333334</c:v>
                </c:pt>
                <c:pt idx="23">
                  <c:v>2223.9333333333334</c:v>
                </c:pt>
                <c:pt idx="24">
                  <c:v>2223.9333333333334</c:v>
                </c:pt>
                <c:pt idx="25">
                  <c:v>2223.9333333333334</c:v>
                </c:pt>
                <c:pt idx="26">
                  <c:v>2223.9333333333334</c:v>
                </c:pt>
                <c:pt idx="27">
                  <c:v>2223.9333333333334</c:v>
                </c:pt>
                <c:pt idx="28">
                  <c:v>2223.9333333333334</c:v>
                </c:pt>
                <c:pt idx="29">
                  <c:v>2223.9333333333334</c:v>
                </c:pt>
                <c:pt idx="30">
                  <c:v>2248.1</c:v>
                </c:pt>
                <c:pt idx="31">
                  <c:v>2248.1</c:v>
                </c:pt>
                <c:pt idx="32">
                  <c:v>2248.1</c:v>
                </c:pt>
                <c:pt idx="33">
                  <c:v>2248.1</c:v>
                </c:pt>
                <c:pt idx="34">
                  <c:v>2248.1</c:v>
                </c:pt>
                <c:pt idx="35">
                  <c:v>2248.1</c:v>
                </c:pt>
                <c:pt idx="36">
                  <c:v>2248.1</c:v>
                </c:pt>
                <c:pt idx="37">
                  <c:v>2248.1</c:v>
                </c:pt>
                <c:pt idx="38">
                  <c:v>2248.1</c:v>
                </c:pt>
                <c:pt idx="39">
                  <c:v>2248.1</c:v>
                </c:pt>
                <c:pt idx="40">
                  <c:v>2248.1</c:v>
                </c:pt>
                <c:pt idx="41">
                  <c:v>2248.1</c:v>
                </c:pt>
                <c:pt idx="42">
                  <c:v>2248.1</c:v>
                </c:pt>
                <c:pt idx="43">
                  <c:v>2248.1</c:v>
                </c:pt>
                <c:pt idx="44">
                  <c:v>2248.1</c:v>
                </c:pt>
                <c:pt idx="45">
                  <c:v>2248.1</c:v>
                </c:pt>
                <c:pt idx="46">
                  <c:v>2248.1</c:v>
                </c:pt>
                <c:pt idx="47">
                  <c:v>2248.1</c:v>
                </c:pt>
                <c:pt idx="48">
                  <c:v>2248.1</c:v>
                </c:pt>
                <c:pt idx="49">
                  <c:v>2248.1</c:v>
                </c:pt>
                <c:pt idx="50">
                  <c:v>2248.1</c:v>
                </c:pt>
                <c:pt idx="51">
                  <c:v>2248.1</c:v>
                </c:pt>
                <c:pt idx="52">
                  <c:v>2248.1</c:v>
                </c:pt>
                <c:pt idx="53">
                  <c:v>2248.1</c:v>
                </c:pt>
                <c:pt idx="54">
                  <c:v>2248.1</c:v>
                </c:pt>
                <c:pt idx="55">
                  <c:v>2248.1</c:v>
                </c:pt>
                <c:pt idx="56">
                  <c:v>2248.1</c:v>
                </c:pt>
                <c:pt idx="57">
                  <c:v>2248.1</c:v>
                </c:pt>
                <c:pt idx="58">
                  <c:v>2248.1</c:v>
                </c:pt>
                <c:pt idx="59">
                  <c:v>2248.1</c:v>
                </c:pt>
                <c:pt idx="60">
                  <c:v>2335.6</c:v>
                </c:pt>
                <c:pt idx="61">
                  <c:v>2335.6</c:v>
                </c:pt>
                <c:pt idx="62">
                  <c:v>2335.6</c:v>
                </c:pt>
                <c:pt idx="63">
                  <c:v>2335.6</c:v>
                </c:pt>
                <c:pt idx="64">
                  <c:v>2335.6</c:v>
                </c:pt>
                <c:pt idx="65">
                  <c:v>2335.6</c:v>
                </c:pt>
                <c:pt idx="66">
                  <c:v>2335.6</c:v>
                </c:pt>
                <c:pt idx="67">
                  <c:v>2335.6</c:v>
                </c:pt>
                <c:pt idx="68">
                  <c:v>2335.6</c:v>
                </c:pt>
                <c:pt idx="69">
                  <c:v>2335.6</c:v>
                </c:pt>
                <c:pt idx="70">
                  <c:v>2335.6</c:v>
                </c:pt>
                <c:pt idx="71">
                  <c:v>2335.6</c:v>
                </c:pt>
                <c:pt idx="72">
                  <c:v>2335.6</c:v>
                </c:pt>
                <c:pt idx="73">
                  <c:v>2335.6</c:v>
                </c:pt>
                <c:pt idx="74">
                  <c:v>2335.6</c:v>
                </c:pt>
                <c:pt idx="75">
                  <c:v>2335.6</c:v>
                </c:pt>
                <c:pt idx="76">
                  <c:v>2335.6</c:v>
                </c:pt>
                <c:pt idx="77">
                  <c:v>2335.6</c:v>
                </c:pt>
                <c:pt idx="78">
                  <c:v>2335.6</c:v>
                </c:pt>
                <c:pt idx="79">
                  <c:v>2335.6</c:v>
                </c:pt>
                <c:pt idx="80">
                  <c:v>2335.6</c:v>
                </c:pt>
                <c:pt idx="81">
                  <c:v>2335.6</c:v>
                </c:pt>
                <c:pt idx="82">
                  <c:v>2335.6</c:v>
                </c:pt>
                <c:pt idx="83">
                  <c:v>2335.6</c:v>
                </c:pt>
                <c:pt idx="84">
                  <c:v>2335.6</c:v>
                </c:pt>
                <c:pt idx="85">
                  <c:v>2335.6</c:v>
                </c:pt>
                <c:pt idx="86">
                  <c:v>2335.6</c:v>
                </c:pt>
                <c:pt idx="87">
                  <c:v>2335.6</c:v>
                </c:pt>
                <c:pt idx="88">
                  <c:v>2335.6</c:v>
                </c:pt>
                <c:pt idx="89">
                  <c:v>2335.6</c:v>
                </c:pt>
                <c:pt idx="90">
                  <c:v>2357.3333333333335</c:v>
                </c:pt>
                <c:pt idx="91">
                  <c:v>2357.3333333333335</c:v>
                </c:pt>
                <c:pt idx="92">
                  <c:v>2357.3333333333335</c:v>
                </c:pt>
                <c:pt idx="93">
                  <c:v>2357.3333333333335</c:v>
                </c:pt>
                <c:pt idx="94">
                  <c:v>2357.3333333333335</c:v>
                </c:pt>
                <c:pt idx="95">
                  <c:v>2357.3333333333335</c:v>
                </c:pt>
                <c:pt idx="96">
                  <c:v>2357.3333333333335</c:v>
                </c:pt>
                <c:pt idx="97">
                  <c:v>2357.3333333333335</c:v>
                </c:pt>
                <c:pt idx="98">
                  <c:v>2357.3333333333335</c:v>
                </c:pt>
                <c:pt idx="99">
                  <c:v>2357.3333333333335</c:v>
                </c:pt>
                <c:pt idx="100">
                  <c:v>2357.3333333333335</c:v>
                </c:pt>
                <c:pt idx="101">
                  <c:v>2357.3333333333335</c:v>
                </c:pt>
                <c:pt idx="102">
                  <c:v>2357.3333333333335</c:v>
                </c:pt>
                <c:pt idx="103">
                  <c:v>2357.3333333333335</c:v>
                </c:pt>
                <c:pt idx="104">
                  <c:v>2357.3333333333335</c:v>
                </c:pt>
                <c:pt idx="105">
                  <c:v>2357.3333333333335</c:v>
                </c:pt>
                <c:pt idx="106">
                  <c:v>2357.3333333333335</c:v>
                </c:pt>
                <c:pt idx="107">
                  <c:v>2357.3333333333335</c:v>
                </c:pt>
                <c:pt idx="108">
                  <c:v>2357.3333333333335</c:v>
                </c:pt>
                <c:pt idx="109">
                  <c:v>2357.3333333333335</c:v>
                </c:pt>
                <c:pt idx="110">
                  <c:v>2357.3333333333335</c:v>
                </c:pt>
                <c:pt idx="111">
                  <c:v>2357.3333333333335</c:v>
                </c:pt>
                <c:pt idx="112">
                  <c:v>2357.3333333333335</c:v>
                </c:pt>
                <c:pt idx="113">
                  <c:v>2357.3333333333335</c:v>
                </c:pt>
                <c:pt idx="114">
                  <c:v>2357.3333333333335</c:v>
                </c:pt>
                <c:pt idx="115">
                  <c:v>2357.3333333333335</c:v>
                </c:pt>
                <c:pt idx="116">
                  <c:v>2357.3333333333335</c:v>
                </c:pt>
                <c:pt idx="117">
                  <c:v>2357.3333333333335</c:v>
                </c:pt>
                <c:pt idx="118">
                  <c:v>2357.3333333333335</c:v>
                </c:pt>
                <c:pt idx="119">
                  <c:v>2357.3333333333335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A8-5741-AAD1-92E6CBEEA7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0274768"/>
        <c:axId val="1079201520"/>
      </c:lineChart>
      <c:catAx>
        <c:axId val="1080274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9201520"/>
        <c:crosses val="autoZero"/>
        <c:auto val="1"/>
        <c:lblAlgn val="ctr"/>
        <c:lblOffset val="100"/>
        <c:noMultiLvlLbl val="0"/>
      </c:catAx>
      <c:valAx>
        <c:axId val="107920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 (mW)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0274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Samsung Smartcam - WiFi</a:t>
            </a:r>
            <a:endParaRPr lang="en-US" sz="1400" b="1">
              <a:effectLst/>
            </a:endParaRPr>
          </a:p>
          <a:p>
            <a:pPr>
              <a:defRPr/>
            </a:pPr>
            <a:r>
              <a:rPr lang="en-US" sz="1400" b="1" i="0" baseline="0">
                <a:effectLst/>
              </a:rPr>
              <a:t>Energy Consumption over half an hour (kWh)</a:t>
            </a:r>
            <a:endParaRPr lang="en-US" sz="1400" b="1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'Smartcam WiFi Energy'!$A$3:$A$6</c:f>
              <c:strCache>
                <c:ptCount val="4"/>
                <c:pt idx="0">
                  <c:v>Powered On</c:v>
                </c:pt>
                <c:pt idx="1">
                  <c:v>Scan</c:v>
                </c:pt>
                <c:pt idx="2">
                  <c:v>TCP SYN</c:v>
                </c:pt>
                <c:pt idx="3">
                  <c:v>UDP</c:v>
                </c:pt>
              </c:strCache>
            </c:strRef>
          </c:cat>
          <c:val>
            <c:numRef>
              <c:f>'Smartcam WiFi Energy'!$G$3:$G$6</c:f>
              <c:numCache>
                <c:formatCode>General</c:formatCode>
                <c:ptCount val="4"/>
                <c:pt idx="0">
                  <c:v>1.0820000000000001E-3</c:v>
                </c:pt>
                <c:pt idx="1">
                  <c:v>1.088E-3</c:v>
                </c:pt>
                <c:pt idx="2">
                  <c:v>1.1379999999999999E-3</c:v>
                </c:pt>
                <c:pt idx="3">
                  <c:v>1.1619999999999998E-3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A2-F444-98A7-4A5B0E5B18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06063024"/>
        <c:axId val="1059435376"/>
      </c:barChart>
      <c:catAx>
        <c:axId val="1106063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Phase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435376"/>
        <c:crosses val="autoZero"/>
        <c:auto val="1"/>
        <c:lblAlgn val="ctr"/>
        <c:lblOffset val="100"/>
        <c:noMultiLvlLbl val="0"/>
      </c:catAx>
      <c:valAx>
        <c:axId val="105943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</a:t>
                </a:r>
                <a:r>
                  <a:rPr lang="en-US" baseline="0"/>
                  <a:t> (kWh)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6063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Dreambox DVR</a:t>
            </a:r>
            <a:endParaRPr lang="en-US" sz="1400" b="1">
              <a:effectLst/>
            </a:endParaRPr>
          </a:p>
          <a:p>
            <a:pPr>
              <a:defRPr/>
            </a:pPr>
            <a:r>
              <a:rPr lang="en-US" sz="1400" b="1" i="0" baseline="0">
                <a:effectLst/>
              </a:rPr>
              <a:t>Bandwidth Consumption over half an hour (MB)</a:t>
            </a:r>
            <a:endParaRPr lang="en-US" sz="1400" b="1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'Dreambox DVR Pwr+Bw'!$AC$56</c:f>
              <c:strCache>
                <c:ptCount val="1"/>
                <c:pt idx="0">
                  <c:v>Bandwidth (MB)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'Dreambox DVR Pwr+Bw'!$AB$57:$AB$60</c:f>
              <c:strCache>
                <c:ptCount val="4"/>
                <c:pt idx="0">
                  <c:v>Powered On</c:v>
                </c:pt>
                <c:pt idx="1">
                  <c:v>Scan</c:v>
                </c:pt>
                <c:pt idx="2">
                  <c:v>TCP SYN Attack</c:v>
                </c:pt>
                <c:pt idx="3">
                  <c:v>UDP Attack</c:v>
                </c:pt>
              </c:strCache>
            </c:strRef>
          </c:cat>
          <c:val>
            <c:numRef>
              <c:f>'Dreambox DVR Pwr+Bw'!$AC$57:$AC$60</c:f>
              <c:numCache>
                <c:formatCode>General</c:formatCode>
                <c:ptCount val="4"/>
                <c:pt idx="0">
                  <c:v>0</c:v>
                </c:pt>
                <c:pt idx="1">
                  <c:v>11.488376000000001</c:v>
                </c:pt>
                <c:pt idx="2">
                  <c:v>504.09913039999998</c:v>
                </c:pt>
                <c:pt idx="3">
                  <c:v>2845.5648919999999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7B-C04C-8F3A-5062D1EB8D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26572080"/>
        <c:axId val="1060821392"/>
      </c:barChart>
      <c:catAx>
        <c:axId val="1126572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Phase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0821392"/>
        <c:crosses val="autoZero"/>
        <c:auto val="1"/>
        <c:lblAlgn val="ctr"/>
        <c:lblOffset val="100"/>
        <c:noMultiLvlLbl val="0"/>
      </c:catAx>
      <c:valAx>
        <c:axId val="106082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Bandwidth</a:t>
                </a:r>
                <a:r>
                  <a:rPr lang="en-US" baseline="0"/>
                  <a:t> (MB)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572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Dreambox DVR</a:t>
            </a:r>
            <a:endParaRPr lang="en-US" sz="1400" b="1">
              <a:effectLst/>
            </a:endParaRPr>
          </a:p>
          <a:p>
            <a:pPr>
              <a:defRPr/>
            </a:pPr>
            <a:r>
              <a:rPr lang="en-US" sz="1400" b="1" i="0" baseline="0">
                <a:effectLst/>
              </a:rPr>
              <a:t>Packets Transferred over half an hour</a:t>
            </a:r>
            <a:endParaRPr lang="en-US" sz="1400" b="1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'Dreambox DVR Pwr+Bw'!$AD$56</c:f>
              <c:strCache>
                <c:ptCount val="1"/>
                <c:pt idx="0">
                  <c:v>Packets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'Dreambox DVR Pwr+Bw'!$AB$57:$AB$60</c:f>
              <c:strCache>
                <c:ptCount val="4"/>
                <c:pt idx="0">
                  <c:v>Powered On</c:v>
                </c:pt>
                <c:pt idx="1">
                  <c:v>Scan</c:v>
                </c:pt>
                <c:pt idx="2">
                  <c:v>TCP SYN Attack</c:v>
                </c:pt>
                <c:pt idx="3">
                  <c:v>UDP Attack</c:v>
                </c:pt>
              </c:strCache>
            </c:strRef>
          </c:cat>
          <c:val>
            <c:numRef>
              <c:f>'Dreambox DVR Pwr+Bw'!$AD$57:$AD$60</c:f>
              <c:numCache>
                <c:formatCode>General</c:formatCode>
                <c:ptCount val="4"/>
                <c:pt idx="0">
                  <c:v>0</c:v>
                </c:pt>
                <c:pt idx="1">
                  <c:v>286350.79999999993</c:v>
                </c:pt>
                <c:pt idx="2">
                  <c:v>8150816.7999999998</c:v>
                </c:pt>
                <c:pt idx="3">
                  <c:v>5565893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93-FF47-BBDC-25DDA97A2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24721392"/>
        <c:axId val="1124903040"/>
      </c:barChart>
      <c:catAx>
        <c:axId val="1124721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Phase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903040"/>
        <c:crosses val="autoZero"/>
        <c:auto val="1"/>
        <c:lblAlgn val="ctr"/>
        <c:lblOffset val="100"/>
        <c:noMultiLvlLbl val="0"/>
      </c:catAx>
      <c:valAx>
        <c:axId val="112490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Packets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721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Samsung Smartcam - Ethernet</a:t>
            </a:r>
            <a:endParaRPr lang="en-US" sz="1400" b="1">
              <a:effectLst/>
            </a:endParaRPr>
          </a:p>
          <a:p>
            <a:pPr>
              <a:defRPr/>
            </a:pPr>
            <a:r>
              <a:rPr lang="en-US" sz="1400" b="1" i="0" baseline="0">
                <a:effectLst/>
              </a:rPr>
              <a:t>Bandwidth Consumption over half an hour (MB)</a:t>
            </a:r>
            <a:endParaRPr lang="en-US" sz="1400" b="1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'Smartcam Ethernet Pwr+Bw'!$AC$54</c:f>
              <c:strCache>
                <c:ptCount val="1"/>
                <c:pt idx="0">
                  <c:v>Bandwidth (MB)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'Smartcam Ethernet Pwr+Bw'!$AB$55:$AB$58</c:f>
              <c:strCache>
                <c:ptCount val="4"/>
                <c:pt idx="0">
                  <c:v>Powered On</c:v>
                </c:pt>
                <c:pt idx="1">
                  <c:v>Scan</c:v>
                </c:pt>
                <c:pt idx="2">
                  <c:v>TCP SYN Attack</c:v>
                </c:pt>
                <c:pt idx="3">
                  <c:v>UDP Attack</c:v>
                </c:pt>
              </c:strCache>
            </c:strRef>
          </c:cat>
          <c:val>
            <c:numRef>
              <c:f>'Smartcam Ethernet Pwr+Bw'!$AC$55:$AC$58</c:f>
              <c:numCache>
                <c:formatCode>General</c:formatCode>
                <c:ptCount val="4"/>
                <c:pt idx="0">
                  <c:v>0</c:v>
                </c:pt>
                <c:pt idx="1">
                  <c:v>11.260608</c:v>
                </c:pt>
                <c:pt idx="2">
                  <c:v>510.86297039999999</c:v>
                </c:pt>
                <c:pt idx="3">
                  <c:v>5487.7731583999994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17-BF43-B563-131F6BA7C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07063680"/>
        <c:axId val="1106596368"/>
      </c:barChart>
      <c:catAx>
        <c:axId val="1107063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Phase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6596368"/>
        <c:crosses val="autoZero"/>
        <c:auto val="1"/>
        <c:lblAlgn val="ctr"/>
        <c:lblOffset val="100"/>
        <c:noMultiLvlLbl val="0"/>
      </c:catAx>
      <c:valAx>
        <c:axId val="110659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Bandwidth</a:t>
                </a:r>
                <a:r>
                  <a:rPr lang="en-US" baseline="0"/>
                  <a:t> (MB)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7063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6" Type="http://schemas.openxmlformats.org/officeDocument/2006/relationships/chart" Target="../charts/chart25.xml"/><Relationship Id="rId5" Type="http://schemas.openxmlformats.org/officeDocument/2006/relationships/chart" Target="../charts/chart24.xml"/><Relationship Id="rId4" Type="http://schemas.openxmlformats.org/officeDocument/2006/relationships/chart" Target="../charts/chart2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Relationship Id="rId6" Type="http://schemas.openxmlformats.org/officeDocument/2006/relationships/chart" Target="../charts/chart32.xml"/><Relationship Id="rId5" Type="http://schemas.openxmlformats.org/officeDocument/2006/relationships/chart" Target="../charts/chart31.xml"/><Relationship Id="rId4" Type="http://schemas.openxmlformats.org/officeDocument/2006/relationships/chart" Target="../charts/chart30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</xdr:colOff>
      <xdr:row>0</xdr:row>
      <xdr:rowOff>25400</xdr:rowOff>
    </xdr:from>
    <xdr:to>
      <xdr:col>12</xdr:col>
      <xdr:colOff>0</xdr:colOff>
      <xdr:row>19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AFCE15-B069-1A48-8977-835EA635B9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431800</xdr:colOff>
      <xdr:row>3</xdr:row>
      <xdr:rowOff>76200</xdr:rowOff>
    </xdr:from>
    <xdr:to>
      <xdr:col>3</xdr:col>
      <xdr:colOff>495300</xdr:colOff>
      <xdr:row>23</xdr:row>
      <xdr:rowOff>25400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BD25E6F5-ACFA-2949-91D8-DB15B6C462B9}"/>
            </a:ext>
          </a:extLst>
        </xdr:cNvPr>
        <xdr:cNvCxnSpPr/>
      </xdr:nvCxnSpPr>
      <xdr:spPr>
        <a:xfrm>
          <a:off x="2908300" y="685800"/>
          <a:ext cx="63500" cy="4013200"/>
        </a:xfrm>
        <a:prstGeom prst="line">
          <a:avLst/>
        </a:prstGeom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6</xdr:col>
      <xdr:colOff>177800</xdr:colOff>
      <xdr:row>3</xdr:row>
      <xdr:rowOff>76200</xdr:rowOff>
    </xdr:from>
    <xdr:to>
      <xdr:col>6</xdr:col>
      <xdr:colOff>242506</xdr:colOff>
      <xdr:row>23</xdr:row>
      <xdr:rowOff>101600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37346858-1DFF-6F40-87CA-0751F84DECD1}"/>
            </a:ext>
          </a:extLst>
        </xdr:cNvPr>
        <xdr:cNvCxnSpPr/>
      </xdr:nvCxnSpPr>
      <xdr:spPr>
        <a:xfrm>
          <a:off x="5130800" y="685800"/>
          <a:ext cx="64706" cy="4089400"/>
        </a:xfrm>
        <a:prstGeom prst="line">
          <a:avLst/>
        </a:prstGeom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774700</xdr:colOff>
      <xdr:row>3</xdr:row>
      <xdr:rowOff>76200</xdr:rowOff>
    </xdr:from>
    <xdr:to>
      <xdr:col>9</xdr:col>
      <xdr:colOff>13906</xdr:colOff>
      <xdr:row>23</xdr:row>
      <xdr:rowOff>101600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02263BC6-4786-1044-A8D6-4F057527A87C}"/>
            </a:ext>
          </a:extLst>
        </xdr:cNvPr>
        <xdr:cNvCxnSpPr/>
      </xdr:nvCxnSpPr>
      <xdr:spPr>
        <a:xfrm>
          <a:off x="7378700" y="685800"/>
          <a:ext cx="64706" cy="4089400"/>
        </a:xfrm>
        <a:prstGeom prst="line">
          <a:avLst/>
        </a:prstGeom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0</xdr:row>
      <xdr:rowOff>38100</xdr:rowOff>
    </xdr:from>
    <xdr:to>
      <xdr:col>18</xdr:col>
      <xdr:colOff>812800</xdr:colOff>
      <xdr:row>19</xdr:row>
      <xdr:rowOff>139700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18F4351-3595-0A4F-939A-0CD0B18387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24</xdr:row>
      <xdr:rowOff>177800</xdr:rowOff>
    </xdr:from>
    <xdr:to>
      <xdr:col>11</xdr:col>
      <xdr:colOff>749300</xdr:colOff>
      <xdr:row>45</xdr:row>
      <xdr:rowOff>12700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B957456-FD4B-2B47-BB8D-8266A30457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368300</xdr:colOff>
      <xdr:row>28</xdr:row>
      <xdr:rowOff>50800</xdr:rowOff>
    </xdr:from>
    <xdr:to>
      <xdr:col>3</xdr:col>
      <xdr:colOff>431800</xdr:colOff>
      <xdr:row>48</xdr:row>
      <xdr:rowOff>0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id="{4B94575D-5E29-7145-B7B4-1D3EADC2F4FD}"/>
            </a:ext>
          </a:extLst>
        </xdr:cNvPr>
        <xdr:cNvCxnSpPr/>
      </xdr:nvCxnSpPr>
      <xdr:spPr>
        <a:xfrm>
          <a:off x="2844800" y="5778500"/>
          <a:ext cx="63500" cy="4051300"/>
        </a:xfrm>
        <a:prstGeom prst="line">
          <a:avLst/>
        </a:prstGeom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6</xdr:col>
      <xdr:colOff>114300</xdr:colOff>
      <xdr:row>28</xdr:row>
      <xdr:rowOff>50800</xdr:rowOff>
    </xdr:from>
    <xdr:to>
      <xdr:col>6</xdr:col>
      <xdr:colOff>179006</xdr:colOff>
      <xdr:row>48</xdr:row>
      <xdr:rowOff>76200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8246E914-CF5B-954F-9EE5-406333992341}"/>
            </a:ext>
          </a:extLst>
        </xdr:cNvPr>
        <xdr:cNvCxnSpPr/>
      </xdr:nvCxnSpPr>
      <xdr:spPr>
        <a:xfrm>
          <a:off x="5067300" y="5778500"/>
          <a:ext cx="64706" cy="4127500"/>
        </a:xfrm>
        <a:prstGeom prst="line">
          <a:avLst/>
        </a:prstGeom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711200</xdr:colOff>
      <xdr:row>28</xdr:row>
      <xdr:rowOff>50800</xdr:rowOff>
    </xdr:from>
    <xdr:to>
      <xdr:col>8</xdr:col>
      <xdr:colOff>775906</xdr:colOff>
      <xdr:row>48</xdr:row>
      <xdr:rowOff>76200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93287351-176F-D549-9D86-031C5D03780C}"/>
            </a:ext>
          </a:extLst>
        </xdr:cNvPr>
        <xdr:cNvCxnSpPr/>
      </xdr:nvCxnSpPr>
      <xdr:spPr>
        <a:xfrm>
          <a:off x="7315200" y="5778500"/>
          <a:ext cx="64706" cy="4127500"/>
        </a:xfrm>
        <a:prstGeom prst="line">
          <a:avLst/>
        </a:prstGeom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762000</xdr:colOff>
      <xdr:row>24</xdr:row>
      <xdr:rowOff>190500</xdr:rowOff>
    </xdr:from>
    <xdr:to>
      <xdr:col>19</xdr:col>
      <xdr:colOff>12700</xdr:colOff>
      <xdr:row>45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8FFF1387-830A-F64A-88BF-CEF7DA4767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25400</xdr:colOff>
      <xdr:row>50</xdr:row>
      <xdr:rowOff>25400</xdr:rowOff>
    </xdr:from>
    <xdr:to>
      <xdr:col>11</xdr:col>
      <xdr:colOff>762000</xdr:colOff>
      <xdr:row>70</xdr:row>
      <xdr:rowOff>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DC219DAE-38D2-C848-93F6-B60D99F3CD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393700</xdr:colOff>
      <xdr:row>53</xdr:row>
      <xdr:rowOff>76200</xdr:rowOff>
    </xdr:from>
    <xdr:to>
      <xdr:col>3</xdr:col>
      <xdr:colOff>457200</xdr:colOff>
      <xdr:row>73</xdr:row>
      <xdr:rowOff>25400</xdr:rowOff>
    </xdr:to>
    <xdr:cxnSp macro="">
      <xdr:nvCxnSpPr>
        <xdr:cNvPr id="24" name="Straight Connector 23">
          <a:extLst>
            <a:ext uri="{FF2B5EF4-FFF2-40B4-BE49-F238E27FC236}">
              <a16:creationId xmlns:a16="http://schemas.microsoft.com/office/drawing/2014/main" id="{409B2E7B-382A-8849-BA3E-A2EA89BC95DB}"/>
            </a:ext>
          </a:extLst>
        </xdr:cNvPr>
        <xdr:cNvCxnSpPr/>
      </xdr:nvCxnSpPr>
      <xdr:spPr>
        <a:xfrm>
          <a:off x="2870200" y="10922000"/>
          <a:ext cx="63500" cy="4051300"/>
        </a:xfrm>
        <a:prstGeom prst="line">
          <a:avLst/>
        </a:prstGeom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6</xdr:col>
      <xdr:colOff>139700</xdr:colOff>
      <xdr:row>53</xdr:row>
      <xdr:rowOff>76200</xdr:rowOff>
    </xdr:from>
    <xdr:to>
      <xdr:col>6</xdr:col>
      <xdr:colOff>204406</xdr:colOff>
      <xdr:row>73</xdr:row>
      <xdr:rowOff>101600</xdr:rowOff>
    </xdr:to>
    <xdr:cxnSp macro="">
      <xdr:nvCxnSpPr>
        <xdr:cNvPr id="25" name="Straight Connector 24">
          <a:extLst>
            <a:ext uri="{FF2B5EF4-FFF2-40B4-BE49-F238E27FC236}">
              <a16:creationId xmlns:a16="http://schemas.microsoft.com/office/drawing/2014/main" id="{4A2E11A6-E348-5B47-B369-AB32EFF39FE8}"/>
            </a:ext>
          </a:extLst>
        </xdr:cNvPr>
        <xdr:cNvCxnSpPr/>
      </xdr:nvCxnSpPr>
      <xdr:spPr>
        <a:xfrm>
          <a:off x="5092700" y="10922000"/>
          <a:ext cx="64706" cy="4127500"/>
        </a:xfrm>
        <a:prstGeom prst="line">
          <a:avLst/>
        </a:prstGeom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736600</xdr:colOff>
      <xdr:row>53</xdr:row>
      <xdr:rowOff>76200</xdr:rowOff>
    </xdr:from>
    <xdr:to>
      <xdr:col>8</xdr:col>
      <xdr:colOff>801306</xdr:colOff>
      <xdr:row>73</xdr:row>
      <xdr:rowOff>101600</xdr:rowOff>
    </xdr:to>
    <xdr:cxnSp macro="">
      <xdr:nvCxnSpPr>
        <xdr:cNvPr id="26" name="Straight Connector 25">
          <a:extLst>
            <a:ext uri="{FF2B5EF4-FFF2-40B4-BE49-F238E27FC236}">
              <a16:creationId xmlns:a16="http://schemas.microsoft.com/office/drawing/2014/main" id="{7CA3D005-8F12-754B-8372-57402D886C6E}"/>
            </a:ext>
          </a:extLst>
        </xdr:cNvPr>
        <xdr:cNvCxnSpPr/>
      </xdr:nvCxnSpPr>
      <xdr:spPr>
        <a:xfrm>
          <a:off x="7340600" y="10922000"/>
          <a:ext cx="64706" cy="4127500"/>
        </a:xfrm>
        <a:prstGeom prst="line">
          <a:avLst/>
        </a:prstGeom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762000</xdr:colOff>
      <xdr:row>50</xdr:row>
      <xdr:rowOff>25400</xdr:rowOff>
    </xdr:from>
    <xdr:to>
      <xdr:col>19</xdr:col>
      <xdr:colOff>50800</xdr:colOff>
      <xdr:row>70</xdr:row>
      <xdr:rowOff>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2C87E6B8-1AEB-7B4E-86FC-F72E300D7B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0</xdr:colOff>
      <xdr:row>0</xdr:row>
      <xdr:rowOff>50800</xdr:rowOff>
    </xdr:from>
    <xdr:to>
      <xdr:col>26</xdr:col>
      <xdr:colOff>787400</xdr:colOff>
      <xdr:row>19</xdr:row>
      <xdr:rowOff>152400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B10427BB-2111-3A43-B172-3E56D1CE3D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787400</xdr:colOff>
      <xdr:row>0</xdr:row>
      <xdr:rowOff>63500</xdr:rowOff>
    </xdr:from>
    <xdr:to>
      <xdr:col>33</xdr:col>
      <xdr:colOff>723900</xdr:colOff>
      <xdr:row>19</xdr:row>
      <xdr:rowOff>139700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63726827-AA12-0344-A983-CCF09C9738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20</xdr:col>
      <xdr:colOff>63500</xdr:colOff>
      <xdr:row>25</xdr:row>
      <xdr:rowOff>12700</xdr:rowOff>
    </xdr:from>
    <xdr:to>
      <xdr:col>27</xdr:col>
      <xdr:colOff>25400</xdr:colOff>
      <xdr:row>44</xdr:row>
      <xdr:rowOff>101600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F4AABDF1-942A-1647-9170-9322B136B8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27</xdr:col>
      <xdr:colOff>12700</xdr:colOff>
      <xdr:row>25</xdr:row>
      <xdr:rowOff>12700</xdr:rowOff>
    </xdr:from>
    <xdr:to>
      <xdr:col>33</xdr:col>
      <xdr:colOff>774700</xdr:colOff>
      <xdr:row>44</xdr:row>
      <xdr:rowOff>76200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4C4AA6DF-A9CE-0A4F-B29C-F3BBB960DE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20</xdr:col>
      <xdr:colOff>63500</xdr:colOff>
      <xdr:row>50</xdr:row>
      <xdr:rowOff>38100</xdr:rowOff>
    </xdr:from>
    <xdr:to>
      <xdr:col>27</xdr:col>
      <xdr:colOff>0</xdr:colOff>
      <xdr:row>69</xdr:row>
      <xdr:rowOff>101600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DEF08681-8BF9-CC49-AD6F-A60A50F70F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26</xdr:col>
      <xdr:colOff>812800</xdr:colOff>
      <xdr:row>50</xdr:row>
      <xdr:rowOff>38100</xdr:rowOff>
    </xdr:from>
    <xdr:to>
      <xdr:col>34</xdr:col>
      <xdr:colOff>0</xdr:colOff>
      <xdr:row>69</xdr:row>
      <xdr:rowOff>88900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DD657561-945D-1E48-84BD-6A0943A373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501650</xdr:colOff>
      <xdr:row>4</xdr:row>
      <xdr:rowOff>57150</xdr:rowOff>
    </xdr:from>
    <xdr:to>
      <xdr:col>32</xdr:col>
      <xdr:colOff>120650</xdr:colOff>
      <xdr:row>17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00B348-A3EF-6E4B-9997-5C26DF1BFF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501650</xdr:colOff>
      <xdr:row>19</xdr:row>
      <xdr:rowOff>171450</xdr:rowOff>
    </xdr:from>
    <xdr:to>
      <xdr:col>32</xdr:col>
      <xdr:colOff>120650</xdr:colOff>
      <xdr:row>33</xdr:row>
      <xdr:rowOff>69850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9E7524D-F41D-0047-887C-0D9DF89AF2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514350</xdr:colOff>
      <xdr:row>35</xdr:row>
      <xdr:rowOff>95250</xdr:rowOff>
    </xdr:from>
    <xdr:to>
      <xdr:col>32</xdr:col>
      <xdr:colOff>133350</xdr:colOff>
      <xdr:row>48</xdr:row>
      <xdr:rowOff>196850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86D71D5-1F1B-B640-A5BA-D6F56EC658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32</xdr:col>
      <xdr:colOff>603250</xdr:colOff>
      <xdr:row>4</xdr:row>
      <xdr:rowOff>44450</xdr:rowOff>
    </xdr:from>
    <xdr:to>
      <xdr:col>38</xdr:col>
      <xdr:colOff>222250</xdr:colOff>
      <xdr:row>17</xdr:row>
      <xdr:rowOff>146050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9C47271-44C9-4140-8B6C-83ACC4CBD8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32</xdr:col>
      <xdr:colOff>615950</xdr:colOff>
      <xdr:row>19</xdr:row>
      <xdr:rowOff>184150</xdr:rowOff>
    </xdr:from>
    <xdr:to>
      <xdr:col>38</xdr:col>
      <xdr:colOff>234950</xdr:colOff>
      <xdr:row>33</xdr:row>
      <xdr:rowOff>82550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E9A637A-C93E-A046-81BC-29E1DDE5F5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32</xdr:col>
      <xdr:colOff>679450</xdr:colOff>
      <xdr:row>35</xdr:row>
      <xdr:rowOff>69850</xdr:rowOff>
    </xdr:from>
    <xdr:to>
      <xdr:col>38</xdr:col>
      <xdr:colOff>298450</xdr:colOff>
      <xdr:row>48</xdr:row>
      <xdr:rowOff>171450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16714E9-528F-684E-A2ED-96E1569359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806450</xdr:colOff>
      <xdr:row>9</xdr:row>
      <xdr:rowOff>133350</xdr:rowOff>
    </xdr:from>
    <xdr:to>
      <xdr:col>6</xdr:col>
      <xdr:colOff>400050</xdr:colOff>
      <xdr:row>23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A47CC8-AA19-0947-B96B-A0A347D5E9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501650</xdr:colOff>
      <xdr:row>4</xdr:row>
      <xdr:rowOff>57150</xdr:rowOff>
    </xdr:from>
    <xdr:to>
      <xdr:col>32</xdr:col>
      <xdr:colOff>120650</xdr:colOff>
      <xdr:row>17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3FC5E5-6806-0948-8300-80F2B1D213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501650</xdr:colOff>
      <xdr:row>19</xdr:row>
      <xdr:rowOff>171450</xdr:rowOff>
    </xdr:from>
    <xdr:to>
      <xdr:col>32</xdr:col>
      <xdr:colOff>120650</xdr:colOff>
      <xdr:row>33</xdr:row>
      <xdr:rowOff>69850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7EB3CC3-299D-2948-967A-9F3D7E1F5F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514350</xdr:colOff>
      <xdr:row>35</xdr:row>
      <xdr:rowOff>95250</xdr:rowOff>
    </xdr:from>
    <xdr:to>
      <xdr:col>32</xdr:col>
      <xdr:colOff>133350</xdr:colOff>
      <xdr:row>48</xdr:row>
      <xdr:rowOff>196850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14C6967-4008-3947-BD48-093B0AB4D9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32</xdr:col>
      <xdr:colOff>603250</xdr:colOff>
      <xdr:row>4</xdr:row>
      <xdr:rowOff>44450</xdr:rowOff>
    </xdr:from>
    <xdr:to>
      <xdr:col>38</xdr:col>
      <xdr:colOff>222250</xdr:colOff>
      <xdr:row>17</xdr:row>
      <xdr:rowOff>146050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78B7634-DA42-B94D-81A1-8842927593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32</xdr:col>
      <xdr:colOff>615950</xdr:colOff>
      <xdr:row>19</xdr:row>
      <xdr:rowOff>184150</xdr:rowOff>
    </xdr:from>
    <xdr:to>
      <xdr:col>38</xdr:col>
      <xdr:colOff>234950</xdr:colOff>
      <xdr:row>33</xdr:row>
      <xdr:rowOff>82550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B0F9F82-10C3-BD4A-B6F9-5580117202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32</xdr:col>
      <xdr:colOff>679450</xdr:colOff>
      <xdr:row>35</xdr:row>
      <xdr:rowOff>69850</xdr:rowOff>
    </xdr:from>
    <xdr:to>
      <xdr:col>38</xdr:col>
      <xdr:colOff>298450</xdr:colOff>
      <xdr:row>48</xdr:row>
      <xdr:rowOff>171450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BCB25F3-D96D-0E40-A5F5-9BF577411D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806450</xdr:colOff>
      <xdr:row>9</xdr:row>
      <xdr:rowOff>133350</xdr:rowOff>
    </xdr:from>
    <xdr:to>
      <xdr:col>6</xdr:col>
      <xdr:colOff>400050</xdr:colOff>
      <xdr:row>23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2C60BE-E9BA-8C43-9FFA-D51EBC0383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501650</xdr:colOff>
      <xdr:row>4</xdr:row>
      <xdr:rowOff>57150</xdr:rowOff>
    </xdr:from>
    <xdr:to>
      <xdr:col>32</xdr:col>
      <xdr:colOff>120650</xdr:colOff>
      <xdr:row>17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805211-1268-E24C-A4FC-E33115550F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501650</xdr:colOff>
      <xdr:row>19</xdr:row>
      <xdr:rowOff>171450</xdr:rowOff>
    </xdr:from>
    <xdr:to>
      <xdr:col>32</xdr:col>
      <xdr:colOff>120650</xdr:colOff>
      <xdr:row>33</xdr:row>
      <xdr:rowOff>69850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649FA6E-A020-1D4C-81DC-CCC44C4004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514350</xdr:colOff>
      <xdr:row>35</xdr:row>
      <xdr:rowOff>95250</xdr:rowOff>
    </xdr:from>
    <xdr:to>
      <xdr:col>32</xdr:col>
      <xdr:colOff>133350</xdr:colOff>
      <xdr:row>48</xdr:row>
      <xdr:rowOff>196850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D96F5E3-E88F-D942-81F8-64B4E77C9F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32</xdr:col>
      <xdr:colOff>603250</xdr:colOff>
      <xdr:row>4</xdr:row>
      <xdr:rowOff>44450</xdr:rowOff>
    </xdr:from>
    <xdr:to>
      <xdr:col>38</xdr:col>
      <xdr:colOff>222250</xdr:colOff>
      <xdr:row>17</xdr:row>
      <xdr:rowOff>146050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DBDCD78-EFAB-0D4C-A459-8A6A6BE1A4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32</xdr:col>
      <xdr:colOff>615950</xdr:colOff>
      <xdr:row>19</xdr:row>
      <xdr:rowOff>184150</xdr:rowOff>
    </xdr:from>
    <xdr:to>
      <xdr:col>38</xdr:col>
      <xdr:colOff>234950</xdr:colOff>
      <xdr:row>33</xdr:row>
      <xdr:rowOff>82550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7D40E6C-6750-BB42-BA6F-4AE7DB2779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32</xdr:col>
      <xdr:colOff>679450</xdr:colOff>
      <xdr:row>35</xdr:row>
      <xdr:rowOff>69850</xdr:rowOff>
    </xdr:from>
    <xdr:to>
      <xdr:col>38</xdr:col>
      <xdr:colOff>298450</xdr:colOff>
      <xdr:row>48</xdr:row>
      <xdr:rowOff>171450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A5ABC25-6899-5B40-ADE3-BE034FBFC1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806450</xdr:colOff>
      <xdr:row>9</xdr:row>
      <xdr:rowOff>133350</xdr:rowOff>
    </xdr:from>
    <xdr:to>
      <xdr:col>6</xdr:col>
      <xdr:colOff>400050</xdr:colOff>
      <xdr:row>23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18BDD7-BF3A-E447-B715-DEFA7D10BF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38D9D-92AA-E341-8C45-7CC77E74979C}">
  <dimension ref="A22:K72"/>
  <sheetViews>
    <sheetView showGridLines="0" tabSelected="1" workbookViewId="0">
      <selection activeCell="A76" sqref="A76"/>
    </sheetView>
  </sheetViews>
  <sheetFormatPr baseColWidth="10" defaultRowHeight="16" x14ac:dyDescent="0.2"/>
  <sheetData>
    <row r="22" spans="1:11" x14ac:dyDescent="0.2">
      <c r="A22" s="1" t="s">
        <v>21</v>
      </c>
      <c r="B22" s="11" t="s">
        <v>24</v>
      </c>
      <c r="C22" s="11"/>
      <c r="D22" s="11"/>
      <c r="E22" s="11" t="s">
        <v>25</v>
      </c>
      <c r="F22" s="11"/>
      <c r="G22" s="11"/>
      <c r="H22" s="11" t="s">
        <v>22</v>
      </c>
      <c r="I22" s="11"/>
      <c r="J22" s="11"/>
      <c r="K22" s="11" t="s">
        <v>23</v>
      </c>
    </row>
    <row r="47" spans="1:11" x14ac:dyDescent="0.2">
      <c r="A47" s="1" t="s">
        <v>21</v>
      </c>
      <c r="B47" s="11" t="s">
        <v>24</v>
      </c>
      <c r="C47" s="11"/>
      <c r="D47" s="11"/>
      <c r="E47" s="11" t="s">
        <v>25</v>
      </c>
      <c r="F47" s="11"/>
      <c r="G47" s="11"/>
      <c r="H47" s="11" t="s">
        <v>22</v>
      </c>
      <c r="I47" s="11"/>
      <c r="J47" s="11"/>
      <c r="K47" s="11" t="s">
        <v>23</v>
      </c>
    </row>
    <row r="72" spans="1:11" x14ac:dyDescent="0.2">
      <c r="A72" s="1" t="s">
        <v>21</v>
      </c>
      <c r="B72" s="11" t="s">
        <v>24</v>
      </c>
      <c r="C72" s="11"/>
      <c r="D72" s="11"/>
      <c r="E72" s="11" t="s">
        <v>25</v>
      </c>
      <c r="F72" s="11"/>
      <c r="G72" s="11"/>
      <c r="H72" s="11" t="s">
        <v>22</v>
      </c>
      <c r="I72" s="11"/>
      <c r="J72" s="11"/>
      <c r="K72" s="11" t="s">
        <v>23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355B6-5145-E640-8E97-3FFAF8720D07}">
  <dimension ref="A1:AD123"/>
  <sheetViews>
    <sheetView workbookViewId="0"/>
  </sheetViews>
  <sheetFormatPr baseColWidth="10" defaultRowHeight="16" x14ac:dyDescent="0.2"/>
  <cols>
    <col min="2" max="2" width="17" bestFit="1" customWidth="1"/>
    <col min="3" max="3" width="15.1640625" bestFit="1" customWidth="1"/>
    <col min="4" max="4" width="15.1640625" customWidth="1"/>
    <col min="5" max="5" width="16.5" bestFit="1" customWidth="1"/>
    <col min="6" max="7" width="15.1640625" customWidth="1"/>
    <col min="8" max="8" width="16.33203125" bestFit="1" customWidth="1"/>
    <col min="9" max="10" width="16.33203125" customWidth="1"/>
    <col min="11" max="11" width="16.33203125" bestFit="1" customWidth="1"/>
    <col min="12" max="12" width="15.1640625" bestFit="1" customWidth="1"/>
    <col min="13" max="13" width="15.1640625" customWidth="1"/>
    <col min="14" max="14" width="16.33203125" bestFit="1" customWidth="1"/>
    <col min="15" max="15" width="15.1640625" bestFit="1" customWidth="1"/>
    <col min="16" max="16" width="15.1640625" customWidth="1"/>
    <col min="17" max="17" width="16.33203125" bestFit="1" customWidth="1"/>
    <col min="18" max="18" width="15.1640625" bestFit="1" customWidth="1"/>
    <col min="19" max="19" width="15.1640625" customWidth="1"/>
    <col min="20" max="20" width="16.5" bestFit="1" customWidth="1"/>
    <col min="21" max="21" width="14.6640625" customWidth="1"/>
    <col min="24" max="24" width="18.5" bestFit="1" customWidth="1"/>
  </cols>
  <sheetData>
    <row r="1" spans="1:24" x14ac:dyDescent="0.2">
      <c r="A1" s="1" t="s">
        <v>17</v>
      </c>
      <c r="B1" s="1"/>
      <c r="C1" s="8">
        <v>1</v>
      </c>
      <c r="D1" s="8"/>
      <c r="E1" s="8"/>
      <c r="F1" s="8">
        <v>2</v>
      </c>
      <c r="G1" s="8"/>
      <c r="H1" s="8"/>
      <c r="I1" s="8">
        <v>3</v>
      </c>
      <c r="J1" s="8"/>
      <c r="K1" s="8"/>
      <c r="L1" s="8">
        <v>4</v>
      </c>
      <c r="M1" s="8"/>
      <c r="N1" s="8"/>
      <c r="O1" s="8">
        <v>5</v>
      </c>
      <c r="P1" s="8"/>
      <c r="Q1" s="8"/>
      <c r="R1" s="8" t="s">
        <v>4</v>
      </c>
      <c r="S1" s="8"/>
      <c r="T1" s="8"/>
      <c r="U1" s="6" t="s">
        <v>19</v>
      </c>
      <c r="V1" s="6"/>
      <c r="W1" s="6"/>
      <c r="X1" s="1" t="s">
        <v>18</v>
      </c>
    </row>
    <row r="2" spans="1:24" x14ac:dyDescent="0.2">
      <c r="B2" s="1" t="s">
        <v>16</v>
      </c>
      <c r="C2" s="1" t="s">
        <v>0</v>
      </c>
      <c r="D2" s="1" t="s">
        <v>1</v>
      </c>
      <c r="E2" s="1" t="s">
        <v>6</v>
      </c>
      <c r="F2" s="1" t="s">
        <v>0</v>
      </c>
      <c r="G2" s="1" t="s">
        <v>1</v>
      </c>
      <c r="H2" s="1" t="s">
        <v>6</v>
      </c>
      <c r="I2" s="1" t="s">
        <v>0</v>
      </c>
      <c r="J2" s="1" t="s">
        <v>1</v>
      </c>
      <c r="K2" s="1" t="s">
        <v>6</v>
      </c>
      <c r="L2" s="1" t="s">
        <v>0</v>
      </c>
      <c r="M2" s="1" t="s">
        <v>1</v>
      </c>
      <c r="N2" s="1" t="s">
        <v>6</v>
      </c>
      <c r="O2" s="1" t="s">
        <v>0</v>
      </c>
      <c r="P2" s="1" t="s">
        <v>1</v>
      </c>
      <c r="Q2" s="1" t="s">
        <v>6</v>
      </c>
      <c r="R2" s="1" t="s">
        <v>0</v>
      </c>
      <c r="S2" s="1" t="s">
        <v>1</v>
      </c>
      <c r="T2" s="1" t="s">
        <v>6</v>
      </c>
      <c r="U2" s="1" t="s">
        <v>20</v>
      </c>
      <c r="V2" s="1" t="s">
        <v>1</v>
      </c>
      <c r="W2" s="1" t="s">
        <v>6</v>
      </c>
    </row>
    <row r="3" spans="1:24" x14ac:dyDescent="0.2">
      <c r="A3" s="9" t="s">
        <v>3</v>
      </c>
      <c r="B3">
        <v>1</v>
      </c>
      <c r="C3">
        <v>5845</v>
      </c>
      <c r="D3">
        <v>0</v>
      </c>
      <c r="E3">
        <v>0</v>
      </c>
      <c r="F3">
        <v>5820</v>
      </c>
      <c r="G3">
        <v>0</v>
      </c>
      <c r="H3">
        <v>0</v>
      </c>
      <c r="I3">
        <v>5825</v>
      </c>
      <c r="J3">
        <v>0</v>
      </c>
      <c r="K3">
        <v>0</v>
      </c>
      <c r="L3">
        <v>5820</v>
      </c>
      <c r="M3">
        <v>0</v>
      </c>
      <c r="N3">
        <v>0</v>
      </c>
      <c r="O3">
        <v>5810</v>
      </c>
      <c r="P3">
        <v>0</v>
      </c>
      <c r="Q3">
        <v>0</v>
      </c>
      <c r="R3">
        <f>AVERAGE(C3,F3,I3,L3,O3)</f>
        <v>5824</v>
      </c>
      <c r="S3">
        <f>AVERAGE(D3,G3,J3,M3,P3)</f>
        <v>0</v>
      </c>
      <c r="T3">
        <f>AVERAGE(E3,H3,K3,N3,Q3)</f>
        <v>0</v>
      </c>
      <c r="U3" s="5">
        <f>AVERAGE(R3:R32)</f>
        <v>5828.2666666666664</v>
      </c>
      <c r="V3" s="5">
        <f>SUM(S3:S32)</f>
        <v>0</v>
      </c>
      <c r="W3" s="5">
        <f>SUM(T3:T32)</f>
        <v>0</v>
      </c>
      <c r="X3" s="7"/>
    </row>
    <row r="4" spans="1:24" x14ac:dyDescent="0.2">
      <c r="A4" s="10"/>
      <c r="B4">
        <v>2</v>
      </c>
      <c r="C4">
        <v>5825</v>
      </c>
      <c r="D4">
        <v>0</v>
      </c>
      <c r="E4">
        <v>0</v>
      </c>
      <c r="F4">
        <v>5835</v>
      </c>
      <c r="G4">
        <v>0</v>
      </c>
      <c r="H4">
        <v>0</v>
      </c>
      <c r="I4">
        <v>5840</v>
      </c>
      <c r="J4">
        <v>0</v>
      </c>
      <c r="K4">
        <v>0</v>
      </c>
      <c r="L4">
        <v>5845</v>
      </c>
      <c r="M4">
        <v>0</v>
      </c>
      <c r="N4">
        <v>0</v>
      </c>
      <c r="O4">
        <v>5835</v>
      </c>
      <c r="P4">
        <v>0</v>
      </c>
      <c r="Q4">
        <v>0</v>
      </c>
      <c r="R4">
        <f>AVERAGE(C4,F4,I4,L4,O4)</f>
        <v>5836</v>
      </c>
      <c r="S4">
        <f>AVERAGE(D4,G4,J4,M4,P4)</f>
        <v>0</v>
      </c>
      <c r="T4">
        <f t="shared" ref="T4:T32" si="0">AVERAGE(E4,H4,K4,N4,Q4)</f>
        <v>0</v>
      </c>
      <c r="U4" s="5">
        <v>5828.2666666666664</v>
      </c>
      <c r="V4" s="5"/>
      <c r="W4" s="5"/>
      <c r="X4" s="7"/>
    </row>
    <row r="5" spans="1:24" x14ac:dyDescent="0.2">
      <c r="A5" s="10"/>
      <c r="B5">
        <v>3</v>
      </c>
      <c r="C5">
        <v>5835</v>
      </c>
      <c r="D5">
        <v>0</v>
      </c>
      <c r="E5">
        <v>0</v>
      </c>
      <c r="F5">
        <v>5820</v>
      </c>
      <c r="G5">
        <v>0</v>
      </c>
      <c r="H5">
        <v>0</v>
      </c>
      <c r="I5">
        <v>5835</v>
      </c>
      <c r="J5">
        <v>0</v>
      </c>
      <c r="K5">
        <v>0</v>
      </c>
      <c r="L5">
        <v>5840</v>
      </c>
      <c r="M5">
        <v>0</v>
      </c>
      <c r="N5">
        <v>0</v>
      </c>
      <c r="O5">
        <v>5835</v>
      </c>
      <c r="P5">
        <v>0</v>
      </c>
      <c r="Q5">
        <v>0</v>
      </c>
      <c r="R5">
        <f>AVERAGE(C5,F5,I5,L5,O5)</f>
        <v>5833</v>
      </c>
      <c r="S5">
        <f>AVERAGE(D5,G5,J5,M5,P5)</f>
        <v>0</v>
      </c>
      <c r="T5">
        <f t="shared" si="0"/>
        <v>0</v>
      </c>
      <c r="U5" s="5">
        <v>5828.2666666666664</v>
      </c>
      <c r="V5" s="5"/>
      <c r="W5" s="5"/>
      <c r="X5" s="7"/>
    </row>
    <row r="6" spans="1:24" x14ac:dyDescent="0.2">
      <c r="A6" s="10"/>
      <c r="B6">
        <v>4</v>
      </c>
      <c r="C6">
        <v>5815</v>
      </c>
      <c r="D6">
        <v>0</v>
      </c>
      <c r="E6">
        <v>0</v>
      </c>
      <c r="F6">
        <v>5830</v>
      </c>
      <c r="G6">
        <v>0</v>
      </c>
      <c r="H6">
        <v>0</v>
      </c>
      <c r="I6">
        <v>5845</v>
      </c>
      <c r="J6">
        <v>0</v>
      </c>
      <c r="K6">
        <v>0</v>
      </c>
      <c r="L6">
        <v>5815</v>
      </c>
      <c r="M6">
        <v>0</v>
      </c>
      <c r="N6">
        <v>0</v>
      </c>
      <c r="O6">
        <v>5840</v>
      </c>
      <c r="P6">
        <v>0</v>
      </c>
      <c r="Q6">
        <v>0</v>
      </c>
      <c r="R6">
        <f>AVERAGE(C6,F6,I6,L6,O6)</f>
        <v>5829</v>
      </c>
      <c r="S6">
        <f>AVERAGE(D6,G6,J6,M6,P6)</f>
        <v>0</v>
      </c>
      <c r="T6">
        <f t="shared" si="0"/>
        <v>0</v>
      </c>
      <c r="U6" s="5">
        <v>5828.2666666666664</v>
      </c>
      <c r="V6" s="5"/>
      <c r="W6" s="5"/>
      <c r="X6" s="7"/>
    </row>
    <row r="7" spans="1:24" x14ac:dyDescent="0.2">
      <c r="A7" s="10"/>
      <c r="B7">
        <v>5</v>
      </c>
      <c r="C7">
        <v>5830</v>
      </c>
      <c r="D7">
        <v>0</v>
      </c>
      <c r="E7">
        <v>0</v>
      </c>
      <c r="F7">
        <v>5845</v>
      </c>
      <c r="G7">
        <v>0</v>
      </c>
      <c r="H7">
        <v>0</v>
      </c>
      <c r="I7">
        <v>5805</v>
      </c>
      <c r="J7">
        <v>0</v>
      </c>
      <c r="K7">
        <v>0</v>
      </c>
      <c r="L7">
        <v>5860</v>
      </c>
      <c r="M7">
        <v>0</v>
      </c>
      <c r="N7">
        <v>0</v>
      </c>
      <c r="O7">
        <v>5820</v>
      </c>
      <c r="P7">
        <v>0</v>
      </c>
      <c r="Q7">
        <v>0</v>
      </c>
      <c r="R7">
        <f>AVERAGE(C7,F7,I7,L7,O7)</f>
        <v>5832</v>
      </c>
      <c r="S7">
        <f>AVERAGE(D7,G7,J7,M7,P7)</f>
        <v>0</v>
      </c>
      <c r="T7">
        <f t="shared" si="0"/>
        <v>0</v>
      </c>
      <c r="U7" s="5">
        <v>5828.2666666666664</v>
      </c>
      <c r="V7" s="5"/>
      <c r="W7" s="5"/>
      <c r="X7" s="7"/>
    </row>
    <row r="8" spans="1:24" x14ac:dyDescent="0.2">
      <c r="A8" s="10"/>
      <c r="B8">
        <v>6</v>
      </c>
      <c r="C8">
        <v>5810</v>
      </c>
      <c r="D8">
        <v>0</v>
      </c>
      <c r="E8">
        <v>0</v>
      </c>
      <c r="F8">
        <v>5825</v>
      </c>
      <c r="G8">
        <v>0</v>
      </c>
      <c r="H8">
        <v>0</v>
      </c>
      <c r="I8">
        <v>5860</v>
      </c>
      <c r="J8">
        <v>0</v>
      </c>
      <c r="K8">
        <v>0</v>
      </c>
      <c r="L8">
        <v>5800</v>
      </c>
      <c r="M8">
        <v>0</v>
      </c>
      <c r="N8">
        <v>0</v>
      </c>
      <c r="O8">
        <v>5830</v>
      </c>
      <c r="P8">
        <v>0</v>
      </c>
      <c r="Q8">
        <v>0</v>
      </c>
      <c r="R8">
        <f>AVERAGE(C8,F8,I8,L8,O8)</f>
        <v>5825</v>
      </c>
      <c r="S8">
        <f>AVERAGE(D8,G8,J8,M8,P8)</f>
        <v>0</v>
      </c>
      <c r="T8">
        <f t="shared" si="0"/>
        <v>0</v>
      </c>
      <c r="U8" s="5">
        <v>5828.2666666666664</v>
      </c>
      <c r="V8" s="5"/>
      <c r="W8" s="5"/>
      <c r="X8" s="7"/>
    </row>
    <row r="9" spans="1:24" x14ac:dyDescent="0.2">
      <c r="A9" s="10"/>
      <c r="B9">
        <v>7</v>
      </c>
      <c r="C9">
        <v>5795</v>
      </c>
      <c r="D9">
        <v>0</v>
      </c>
      <c r="E9">
        <v>0</v>
      </c>
      <c r="F9">
        <v>5830</v>
      </c>
      <c r="G9">
        <v>0</v>
      </c>
      <c r="H9">
        <v>0</v>
      </c>
      <c r="I9">
        <v>5855</v>
      </c>
      <c r="J9">
        <v>0</v>
      </c>
      <c r="K9">
        <v>0</v>
      </c>
      <c r="L9">
        <v>5870</v>
      </c>
      <c r="M9">
        <v>0</v>
      </c>
      <c r="N9">
        <v>0</v>
      </c>
      <c r="O9">
        <v>5850</v>
      </c>
      <c r="P9">
        <v>0</v>
      </c>
      <c r="Q9">
        <v>0</v>
      </c>
      <c r="R9">
        <f>AVERAGE(C9,F9,I9,L9,O9)</f>
        <v>5840</v>
      </c>
      <c r="S9">
        <f>AVERAGE(D9,G9,J9,M9,P9)</f>
        <v>0</v>
      </c>
      <c r="T9">
        <f t="shared" si="0"/>
        <v>0</v>
      </c>
      <c r="U9" s="5">
        <v>5828.2666666666664</v>
      </c>
      <c r="V9" s="5"/>
      <c r="W9" s="5"/>
      <c r="X9" s="7"/>
    </row>
    <row r="10" spans="1:24" x14ac:dyDescent="0.2">
      <c r="A10" s="10"/>
      <c r="B10">
        <v>8</v>
      </c>
      <c r="C10">
        <v>5835</v>
      </c>
      <c r="D10">
        <v>0</v>
      </c>
      <c r="E10">
        <v>0</v>
      </c>
      <c r="F10">
        <v>5845</v>
      </c>
      <c r="G10">
        <v>0</v>
      </c>
      <c r="H10">
        <v>0</v>
      </c>
      <c r="I10">
        <v>5830</v>
      </c>
      <c r="J10">
        <v>0</v>
      </c>
      <c r="K10">
        <v>0</v>
      </c>
      <c r="L10">
        <v>5845</v>
      </c>
      <c r="M10">
        <v>0</v>
      </c>
      <c r="N10">
        <v>0</v>
      </c>
      <c r="O10">
        <v>5840</v>
      </c>
      <c r="P10">
        <v>0</v>
      </c>
      <c r="Q10">
        <v>0</v>
      </c>
      <c r="R10">
        <f>AVERAGE(C10,F10,I10,L10,O10)</f>
        <v>5839</v>
      </c>
      <c r="S10">
        <f>AVERAGE(D10,G10,J10,M10,P10)</f>
        <v>0</v>
      </c>
      <c r="T10">
        <f t="shared" si="0"/>
        <v>0</v>
      </c>
      <c r="U10" s="5">
        <v>5828.2666666666664</v>
      </c>
      <c r="V10" s="5"/>
      <c r="W10" s="5"/>
      <c r="X10" s="7"/>
    </row>
    <row r="11" spans="1:24" x14ac:dyDescent="0.2">
      <c r="A11" s="10"/>
      <c r="B11">
        <v>9</v>
      </c>
      <c r="C11">
        <v>5835</v>
      </c>
      <c r="D11">
        <v>0</v>
      </c>
      <c r="E11">
        <v>0</v>
      </c>
      <c r="F11">
        <v>5840</v>
      </c>
      <c r="G11">
        <v>0</v>
      </c>
      <c r="H11">
        <v>0</v>
      </c>
      <c r="I11">
        <v>5835</v>
      </c>
      <c r="J11">
        <v>0</v>
      </c>
      <c r="K11">
        <v>0</v>
      </c>
      <c r="L11">
        <v>5840</v>
      </c>
      <c r="M11">
        <v>0</v>
      </c>
      <c r="N11">
        <v>0</v>
      </c>
      <c r="O11">
        <v>5830</v>
      </c>
      <c r="P11">
        <v>0</v>
      </c>
      <c r="Q11">
        <v>0</v>
      </c>
      <c r="R11">
        <f>AVERAGE(C11,F11,I11,L11,O11)</f>
        <v>5836</v>
      </c>
      <c r="S11">
        <f>AVERAGE(D11,G11,J11,M11,P11)</f>
        <v>0</v>
      </c>
      <c r="T11">
        <f t="shared" si="0"/>
        <v>0</v>
      </c>
      <c r="U11" s="5">
        <v>5828.2666666666664</v>
      </c>
      <c r="V11" s="5"/>
      <c r="W11" s="5"/>
      <c r="X11" s="7"/>
    </row>
    <row r="12" spans="1:24" x14ac:dyDescent="0.2">
      <c r="A12" s="10"/>
      <c r="B12">
        <v>10</v>
      </c>
      <c r="C12">
        <v>5805</v>
      </c>
      <c r="D12">
        <v>0</v>
      </c>
      <c r="E12">
        <v>0</v>
      </c>
      <c r="F12">
        <v>5840</v>
      </c>
      <c r="G12">
        <v>0</v>
      </c>
      <c r="H12">
        <v>0</v>
      </c>
      <c r="I12">
        <v>5840</v>
      </c>
      <c r="J12">
        <v>0</v>
      </c>
      <c r="K12">
        <v>0</v>
      </c>
      <c r="L12">
        <v>5840</v>
      </c>
      <c r="M12">
        <v>0</v>
      </c>
      <c r="N12">
        <v>0</v>
      </c>
      <c r="O12">
        <v>5800</v>
      </c>
      <c r="P12">
        <v>0</v>
      </c>
      <c r="Q12">
        <v>0</v>
      </c>
      <c r="R12">
        <f>AVERAGE(C12,F12,I12,L12,O12)</f>
        <v>5825</v>
      </c>
      <c r="S12">
        <f>AVERAGE(D12,G12,J12,M12,P12)</f>
        <v>0</v>
      </c>
      <c r="T12">
        <f t="shared" si="0"/>
        <v>0</v>
      </c>
      <c r="U12" s="5">
        <v>5828.2666666666664</v>
      </c>
      <c r="V12" s="5"/>
      <c r="W12" s="5"/>
      <c r="X12" s="7"/>
    </row>
    <row r="13" spans="1:24" x14ac:dyDescent="0.2">
      <c r="A13" s="10"/>
      <c r="B13">
        <v>11</v>
      </c>
      <c r="C13">
        <v>5830</v>
      </c>
      <c r="D13">
        <v>0</v>
      </c>
      <c r="E13">
        <v>0</v>
      </c>
      <c r="F13">
        <v>5815</v>
      </c>
      <c r="G13">
        <v>0</v>
      </c>
      <c r="H13">
        <v>0</v>
      </c>
      <c r="I13">
        <v>5835</v>
      </c>
      <c r="J13">
        <v>0</v>
      </c>
      <c r="K13">
        <v>0</v>
      </c>
      <c r="L13">
        <v>5835</v>
      </c>
      <c r="M13">
        <v>0</v>
      </c>
      <c r="N13">
        <v>0</v>
      </c>
      <c r="O13">
        <v>5835</v>
      </c>
      <c r="P13">
        <v>0</v>
      </c>
      <c r="Q13">
        <v>0</v>
      </c>
      <c r="R13">
        <f>AVERAGE(C13,F13,I13,L13,O13)</f>
        <v>5830</v>
      </c>
      <c r="S13">
        <f>AVERAGE(D13,G13,J13,M13,P13)</f>
        <v>0</v>
      </c>
      <c r="T13">
        <f t="shared" si="0"/>
        <v>0</v>
      </c>
      <c r="U13" s="5">
        <v>5828.2666666666664</v>
      </c>
      <c r="V13" s="5"/>
      <c r="W13" s="5"/>
      <c r="X13" s="7"/>
    </row>
    <row r="14" spans="1:24" x14ac:dyDescent="0.2">
      <c r="A14" s="10"/>
      <c r="B14">
        <v>12</v>
      </c>
      <c r="C14">
        <v>5805</v>
      </c>
      <c r="D14">
        <v>0</v>
      </c>
      <c r="E14">
        <v>0</v>
      </c>
      <c r="F14">
        <v>5800</v>
      </c>
      <c r="G14">
        <v>0</v>
      </c>
      <c r="H14">
        <v>0</v>
      </c>
      <c r="I14">
        <v>5850</v>
      </c>
      <c r="J14">
        <v>0</v>
      </c>
      <c r="K14">
        <v>0</v>
      </c>
      <c r="L14">
        <v>5815</v>
      </c>
      <c r="M14">
        <v>0</v>
      </c>
      <c r="N14">
        <v>0</v>
      </c>
      <c r="O14">
        <v>5855</v>
      </c>
      <c r="P14">
        <v>0</v>
      </c>
      <c r="Q14">
        <v>0</v>
      </c>
      <c r="R14">
        <f>AVERAGE(C14,F14,I14,L14,O14)</f>
        <v>5825</v>
      </c>
      <c r="S14">
        <f>AVERAGE(D14,G14,J14,M14,P14)</f>
        <v>0</v>
      </c>
      <c r="T14">
        <f t="shared" si="0"/>
        <v>0</v>
      </c>
      <c r="U14" s="5">
        <v>5828.2666666666664</v>
      </c>
      <c r="V14" s="5"/>
      <c r="W14" s="5"/>
      <c r="X14" s="7"/>
    </row>
    <row r="15" spans="1:24" x14ac:dyDescent="0.2">
      <c r="A15" s="10"/>
      <c r="B15">
        <v>13</v>
      </c>
      <c r="C15">
        <v>5830</v>
      </c>
      <c r="D15">
        <v>0</v>
      </c>
      <c r="E15">
        <v>0</v>
      </c>
      <c r="F15">
        <v>5825</v>
      </c>
      <c r="G15">
        <v>0</v>
      </c>
      <c r="H15">
        <v>0</v>
      </c>
      <c r="I15">
        <v>5825</v>
      </c>
      <c r="J15">
        <v>0</v>
      </c>
      <c r="K15">
        <v>0</v>
      </c>
      <c r="L15">
        <v>5780</v>
      </c>
      <c r="M15">
        <v>0</v>
      </c>
      <c r="N15">
        <v>0</v>
      </c>
      <c r="O15">
        <v>5840</v>
      </c>
      <c r="P15">
        <v>0</v>
      </c>
      <c r="Q15">
        <v>0</v>
      </c>
      <c r="R15">
        <f>AVERAGE(C15,F15,I15,L15,O15)</f>
        <v>5820</v>
      </c>
      <c r="S15">
        <f>AVERAGE(D15,G15,J15,M15,P15)</f>
        <v>0</v>
      </c>
      <c r="T15">
        <f t="shared" si="0"/>
        <v>0</v>
      </c>
      <c r="U15" s="5">
        <v>5828.2666666666664</v>
      </c>
      <c r="V15" s="5"/>
      <c r="W15" s="5"/>
      <c r="X15" s="7"/>
    </row>
    <row r="16" spans="1:24" x14ac:dyDescent="0.2">
      <c r="A16" s="10"/>
      <c r="B16">
        <v>14</v>
      </c>
      <c r="C16">
        <v>5820</v>
      </c>
      <c r="D16">
        <v>0</v>
      </c>
      <c r="E16">
        <v>0</v>
      </c>
      <c r="F16">
        <v>5845</v>
      </c>
      <c r="G16">
        <v>0</v>
      </c>
      <c r="H16">
        <v>0</v>
      </c>
      <c r="I16">
        <v>5815</v>
      </c>
      <c r="J16">
        <v>0</v>
      </c>
      <c r="K16">
        <v>0</v>
      </c>
      <c r="L16">
        <v>5835</v>
      </c>
      <c r="M16">
        <v>0</v>
      </c>
      <c r="N16">
        <v>0</v>
      </c>
      <c r="O16">
        <v>5845</v>
      </c>
      <c r="P16">
        <v>0</v>
      </c>
      <c r="Q16">
        <v>0</v>
      </c>
      <c r="R16">
        <f>AVERAGE(C16,F16,I16,L16,O16)</f>
        <v>5832</v>
      </c>
      <c r="S16">
        <f>AVERAGE(D16,G16,J16,M16,P16)</f>
        <v>0</v>
      </c>
      <c r="T16">
        <f t="shared" si="0"/>
        <v>0</v>
      </c>
      <c r="U16" s="5">
        <v>5828.2666666666664</v>
      </c>
      <c r="V16" s="5"/>
      <c r="W16" s="5"/>
      <c r="X16" s="7"/>
    </row>
    <row r="17" spans="1:24" x14ac:dyDescent="0.2">
      <c r="A17" s="10"/>
      <c r="B17">
        <v>15</v>
      </c>
      <c r="C17">
        <v>5815</v>
      </c>
      <c r="D17">
        <v>0</v>
      </c>
      <c r="E17">
        <v>0</v>
      </c>
      <c r="F17">
        <v>5840</v>
      </c>
      <c r="G17">
        <v>0</v>
      </c>
      <c r="H17">
        <v>0</v>
      </c>
      <c r="I17">
        <v>5830</v>
      </c>
      <c r="J17">
        <v>0</v>
      </c>
      <c r="K17">
        <v>0</v>
      </c>
      <c r="L17">
        <v>5840</v>
      </c>
      <c r="M17">
        <v>0</v>
      </c>
      <c r="N17">
        <v>0</v>
      </c>
      <c r="O17">
        <v>5820</v>
      </c>
      <c r="P17">
        <v>0</v>
      </c>
      <c r="Q17">
        <v>0</v>
      </c>
      <c r="R17">
        <f>AVERAGE(C17,F17,I17,L17,O17)</f>
        <v>5829</v>
      </c>
      <c r="S17">
        <f>AVERAGE(D17,G17,J17,M17,P17)</f>
        <v>0</v>
      </c>
      <c r="T17">
        <f t="shared" si="0"/>
        <v>0</v>
      </c>
      <c r="U17" s="5">
        <v>5828.2666666666664</v>
      </c>
      <c r="V17" s="5"/>
      <c r="W17" s="5"/>
      <c r="X17" s="7"/>
    </row>
    <row r="18" spans="1:24" x14ac:dyDescent="0.2">
      <c r="A18" s="10"/>
      <c r="B18">
        <v>16</v>
      </c>
      <c r="C18">
        <v>5815</v>
      </c>
      <c r="D18">
        <v>0</v>
      </c>
      <c r="E18">
        <v>0</v>
      </c>
      <c r="F18">
        <v>5875</v>
      </c>
      <c r="G18">
        <v>0</v>
      </c>
      <c r="H18">
        <v>0</v>
      </c>
      <c r="I18">
        <v>5850</v>
      </c>
      <c r="J18">
        <v>0</v>
      </c>
      <c r="K18">
        <v>0</v>
      </c>
      <c r="L18">
        <v>5800</v>
      </c>
      <c r="M18">
        <v>0</v>
      </c>
      <c r="N18">
        <v>0</v>
      </c>
      <c r="O18">
        <v>5830</v>
      </c>
      <c r="P18">
        <v>0</v>
      </c>
      <c r="Q18">
        <v>0</v>
      </c>
      <c r="R18">
        <f>AVERAGE(C18,F18,I18,L18,O18)</f>
        <v>5834</v>
      </c>
      <c r="S18">
        <f>AVERAGE(D18,G18,J18,M18,P18)</f>
        <v>0</v>
      </c>
      <c r="T18">
        <f t="shared" si="0"/>
        <v>0</v>
      </c>
      <c r="U18" s="5">
        <v>5828.2666666666664</v>
      </c>
      <c r="V18" s="5"/>
      <c r="W18" s="5"/>
      <c r="X18" s="7"/>
    </row>
    <row r="19" spans="1:24" x14ac:dyDescent="0.2">
      <c r="A19" s="10"/>
      <c r="B19">
        <v>17</v>
      </c>
      <c r="C19">
        <v>5825</v>
      </c>
      <c r="D19">
        <v>0</v>
      </c>
      <c r="E19">
        <v>0</v>
      </c>
      <c r="F19">
        <v>5820</v>
      </c>
      <c r="G19">
        <v>0</v>
      </c>
      <c r="H19">
        <v>0</v>
      </c>
      <c r="I19">
        <v>5815</v>
      </c>
      <c r="J19">
        <v>0</v>
      </c>
      <c r="K19">
        <v>0</v>
      </c>
      <c r="L19">
        <v>5855</v>
      </c>
      <c r="M19">
        <v>0</v>
      </c>
      <c r="N19">
        <v>0</v>
      </c>
      <c r="O19">
        <v>5815</v>
      </c>
      <c r="P19">
        <v>0</v>
      </c>
      <c r="Q19">
        <v>0</v>
      </c>
      <c r="R19">
        <f>AVERAGE(C19,F19,I19,L19,O19)</f>
        <v>5826</v>
      </c>
      <c r="S19">
        <f>AVERAGE(D19,G19,J19,M19,P19)</f>
        <v>0</v>
      </c>
      <c r="T19">
        <f t="shared" si="0"/>
        <v>0</v>
      </c>
      <c r="U19" s="5">
        <v>5828.2666666666664</v>
      </c>
      <c r="V19" s="5"/>
      <c r="W19" s="5"/>
      <c r="X19" s="7"/>
    </row>
    <row r="20" spans="1:24" x14ac:dyDescent="0.2">
      <c r="A20" s="10"/>
      <c r="B20">
        <v>18</v>
      </c>
      <c r="C20">
        <v>5820</v>
      </c>
      <c r="D20">
        <v>0</v>
      </c>
      <c r="E20">
        <v>0</v>
      </c>
      <c r="F20">
        <v>5835</v>
      </c>
      <c r="G20">
        <v>0</v>
      </c>
      <c r="H20">
        <v>0</v>
      </c>
      <c r="I20">
        <v>5845</v>
      </c>
      <c r="J20">
        <v>0</v>
      </c>
      <c r="K20">
        <v>0</v>
      </c>
      <c r="L20">
        <v>5850</v>
      </c>
      <c r="M20">
        <v>0</v>
      </c>
      <c r="N20">
        <v>0</v>
      </c>
      <c r="O20">
        <v>5805</v>
      </c>
      <c r="P20">
        <v>0</v>
      </c>
      <c r="Q20">
        <v>0</v>
      </c>
      <c r="R20">
        <f>AVERAGE(C20,F20,I20,L20,O20)</f>
        <v>5831</v>
      </c>
      <c r="S20">
        <f>AVERAGE(D20,G20,J20,M20,P20)</f>
        <v>0</v>
      </c>
      <c r="T20">
        <f t="shared" si="0"/>
        <v>0</v>
      </c>
      <c r="U20" s="5">
        <v>5828.2666666666664</v>
      </c>
      <c r="V20" s="5"/>
      <c r="W20" s="5"/>
      <c r="X20" s="7"/>
    </row>
    <row r="21" spans="1:24" x14ac:dyDescent="0.2">
      <c r="A21" s="10"/>
      <c r="B21">
        <v>19</v>
      </c>
      <c r="C21">
        <v>5845</v>
      </c>
      <c r="D21">
        <v>0</v>
      </c>
      <c r="E21">
        <v>0</v>
      </c>
      <c r="F21">
        <v>5860</v>
      </c>
      <c r="G21">
        <v>0</v>
      </c>
      <c r="H21">
        <v>0</v>
      </c>
      <c r="I21">
        <v>5845</v>
      </c>
      <c r="J21">
        <v>0</v>
      </c>
      <c r="K21">
        <v>0</v>
      </c>
      <c r="L21">
        <v>5820</v>
      </c>
      <c r="M21">
        <v>0</v>
      </c>
      <c r="N21">
        <v>0</v>
      </c>
      <c r="O21">
        <v>5825</v>
      </c>
      <c r="P21">
        <v>0</v>
      </c>
      <c r="Q21">
        <v>0</v>
      </c>
      <c r="R21">
        <f>AVERAGE(C21,F21,I21,L21,O21)</f>
        <v>5839</v>
      </c>
      <c r="S21">
        <f>AVERAGE(D21,G21,J21,M21,P21)</f>
        <v>0</v>
      </c>
      <c r="T21">
        <f t="shared" si="0"/>
        <v>0</v>
      </c>
      <c r="U21" s="5">
        <v>5828.2666666666664</v>
      </c>
      <c r="V21" s="5"/>
      <c r="W21" s="5"/>
      <c r="X21" s="7"/>
    </row>
    <row r="22" spans="1:24" x14ac:dyDescent="0.2">
      <c r="A22" s="10"/>
      <c r="B22">
        <v>20</v>
      </c>
      <c r="C22">
        <v>5830</v>
      </c>
      <c r="D22">
        <v>0</v>
      </c>
      <c r="E22">
        <v>0</v>
      </c>
      <c r="F22">
        <v>5830</v>
      </c>
      <c r="G22">
        <v>0</v>
      </c>
      <c r="H22">
        <v>0</v>
      </c>
      <c r="I22">
        <v>5845</v>
      </c>
      <c r="J22">
        <v>0</v>
      </c>
      <c r="K22">
        <v>0</v>
      </c>
      <c r="L22">
        <v>5815</v>
      </c>
      <c r="M22">
        <v>0</v>
      </c>
      <c r="N22">
        <v>0</v>
      </c>
      <c r="O22">
        <v>5805</v>
      </c>
      <c r="P22">
        <v>0</v>
      </c>
      <c r="Q22">
        <v>0</v>
      </c>
      <c r="R22">
        <f>AVERAGE(C22,F22,I22,L22,O22)</f>
        <v>5825</v>
      </c>
      <c r="S22">
        <f>AVERAGE(D22,G22,J22,M22,P22)</f>
        <v>0</v>
      </c>
      <c r="T22">
        <f t="shared" si="0"/>
        <v>0</v>
      </c>
      <c r="U22" s="5">
        <v>5828.2666666666664</v>
      </c>
      <c r="V22" s="5"/>
      <c r="W22" s="5"/>
      <c r="X22" s="7"/>
    </row>
    <row r="23" spans="1:24" x14ac:dyDescent="0.2">
      <c r="A23" s="10"/>
      <c r="B23">
        <v>21</v>
      </c>
      <c r="C23">
        <v>5795</v>
      </c>
      <c r="D23">
        <v>0</v>
      </c>
      <c r="E23">
        <v>0</v>
      </c>
      <c r="F23">
        <v>5810</v>
      </c>
      <c r="G23">
        <v>0</v>
      </c>
      <c r="H23">
        <v>0</v>
      </c>
      <c r="I23">
        <v>5825</v>
      </c>
      <c r="J23">
        <v>0</v>
      </c>
      <c r="K23">
        <v>0</v>
      </c>
      <c r="L23">
        <v>5820</v>
      </c>
      <c r="M23">
        <v>0</v>
      </c>
      <c r="N23">
        <v>0</v>
      </c>
      <c r="O23">
        <v>5820</v>
      </c>
      <c r="P23">
        <v>0</v>
      </c>
      <c r="Q23">
        <v>0</v>
      </c>
      <c r="R23">
        <f>AVERAGE(C23,F23,I23,L23,O23)</f>
        <v>5814</v>
      </c>
      <c r="S23">
        <f>AVERAGE(D23,G23,J23,M23,P23)</f>
        <v>0</v>
      </c>
      <c r="T23">
        <f t="shared" si="0"/>
        <v>0</v>
      </c>
      <c r="U23" s="5">
        <v>5828.2666666666664</v>
      </c>
      <c r="V23" s="5"/>
      <c r="W23" s="5"/>
      <c r="X23" s="7"/>
    </row>
    <row r="24" spans="1:24" x14ac:dyDescent="0.2">
      <c r="A24" s="10"/>
      <c r="B24">
        <v>22</v>
      </c>
      <c r="C24">
        <v>5810</v>
      </c>
      <c r="D24">
        <v>0</v>
      </c>
      <c r="E24">
        <v>0</v>
      </c>
      <c r="F24">
        <v>5835</v>
      </c>
      <c r="G24">
        <v>0</v>
      </c>
      <c r="H24">
        <v>0</v>
      </c>
      <c r="I24">
        <v>5795</v>
      </c>
      <c r="J24">
        <v>0</v>
      </c>
      <c r="K24">
        <v>0</v>
      </c>
      <c r="L24">
        <v>5810</v>
      </c>
      <c r="M24">
        <v>0</v>
      </c>
      <c r="N24">
        <v>0</v>
      </c>
      <c r="O24">
        <v>5805</v>
      </c>
      <c r="P24">
        <v>0</v>
      </c>
      <c r="Q24">
        <v>0</v>
      </c>
      <c r="R24">
        <f>AVERAGE(C24,F24,I24,L24,O24)</f>
        <v>5811</v>
      </c>
      <c r="S24">
        <f>AVERAGE(D24,G24,J24,M24,P24)</f>
        <v>0</v>
      </c>
      <c r="T24">
        <f t="shared" si="0"/>
        <v>0</v>
      </c>
      <c r="U24" s="5">
        <v>5828.2666666666664</v>
      </c>
      <c r="V24" s="5"/>
      <c r="W24" s="5"/>
      <c r="X24" s="7"/>
    </row>
    <row r="25" spans="1:24" x14ac:dyDescent="0.2">
      <c r="A25" s="10"/>
      <c r="B25">
        <v>23</v>
      </c>
      <c r="C25">
        <v>5850</v>
      </c>
      <c r="D25">
        <v>0</v>
      </c>
      <c r="E25">
        <v>0</v>
      </c>
      <c r="F25">
        <v>5825</v>
      </c>
      <c r="G25">
        <v>0</v>
      </c>
      <c r="H25">
        <v>0</v>
      </c>
      <c r="I25">
        <v>5800</v>
      </c>
      <c r="J25">
        <v>0</v>
      </c>
      <c r="K25">
        <v>0</v>
      </c>
      <c r="L25">
        <v>5810</v>
      </c>
      <c r="M25">
        <v>0</v>
      </c>
      <c r="N25">
        <v>0</v>
      </c>
      <c r="O25">
        <v>5810</v>
      </c>
      <c r="P25">
        <v>0</v>
      </c>
      <c r="Q25">
        <v>0</v>
      </c>
      <c r="R25">
        <f>AVERAGE(C25,F25,I25,L25,O25)</f>
        <v>5819</v>
      </c>
      <c r="S25">
        <f>AVERAGE(D25,G25,J25,M25,P25)</f>
        <v>0</v>
      </c>
      <c r="T25">
        <f t="shared" si="0"/>
        <v>0</v>
      </c>
      <c r="U25" s="5">
        <v>5828.2666666666664</v>
      </c>
      <c r="V25" s="5"/>
      <c r="W25" s="5"/>
      <c r="X25" s="7"/>
    </row>
    <row r="26" spans="1:24" x14ac:dyDescent="0.2">
      <c r="A26" s="10"/>
      <c r="B26">
        <v>24</v>
      </c>
      <c r="C26">
        <v>5880</v>
      </c>
      <c r="D26">
        <v>0</v>
      </c>
      <c r="E26">
        <v>0</v>
      </c>
      <c r="F26">
        <v>5800</v>
      </c>
      <c r="G26">
        <v>0</v>
      </c>
      <c r="H26">
        <v>0</v>
      </c>
      <c r="I26">
        <v>5855</v>
      </c>
      <c r="J26">
        <v>0</v>
      </c>
      <c r="K26">
        <v>0</v>
      </c>
      <c r="L26">
        <v>5805</v>
      </c>
      <c r="M26">
        <v>0</v>
      </c>
      <c r="N26">
        <v>0</v>
      </c>
      <c r="O26">
        <v>5840</v>
      </c>
      <c r="P26">
        <v>0</v>
      </c>
      <c r="Q26">
        <v>0</v>
      </c>
      <c r="R26">
        <f>AVERAGE(C26,F26,I26,L26,O26)</f>
        <v>5836</v>
      </c>
      <c r="S26">
        <f>AVERAGE(D26,G26,J26,M26,P26)</f>
        <v>0</v>
      </c>
      <c r="T26">
        <f t="shared" si="0"/>
        <v>0</v>
      </c>
      <c r="U26" s="5">
        <v>5828.2666666666664</v>
      </c>
      <c r="V26" s="5"/>
      <c r="W26" s="5"/>
      <c r="X26" s="7"/>
    </row>
    <row r="27" spans="1:24" x14ac:dyDescent="0.2">
      <c r="A27" s="10"/>
      <c r="B27">
        <v>25</v>
      </c>
      <c r="C27">
        <v>5840</v>
      </c>
      <c r="D27">
        <v>0</v>
      </c>
      <c r="E27">
        <v>0</v>
      </c>
      <c r="F27">
        <v>5815</v>
      </c>
      <c r="G27">
        <v>0</v>
      </c>
      <c r="H27">
        <v>0</v>
      </c>
      <c r="I27">
        <v>5820</v>
      </c>
      <c r="J27">
        <v>0</v>
      </c>
      <c r="K27">
        <v>0</v>
      </c>
      <c r="L27">
        <v>5825</v>
      </c>
      <c r="M27">
        <v>0</v>
      </c>
      <c r="N27">
        <v>0</v>
      </c>
      <c r="O27">
        <v>5800</v>
      </c>
      <c r="P27">
        <v>0</v>
      </c>
      <c r="Q27">
        <v>0</v>
      </c>
      <c r="R27">
        <f>AVERAGE(C27,F27,I27,L27,O27)</f>
        <v>5820</v>
      </c>
      <c r="S27">
        <f>AVERAGE(D27,G27,J27,M27,P27)</f>
        <v>0</v>
      </c>
      <c r="T27">
        <f t="shared" si="0"/>
        <v>0</v>
      </c>
      <c r="U27" s="5">
        <v>5828.2666666666664</v>
      </c>
      <c r="V27" s="5"/>
      <c r="W27" s="5"/>
      <c r="X27" s="7"/>
    </row>
    <row r="28" spans="1:24" x14ac:dyDescent="0.2">
      <c r="A28" s="10"/>
      <c r="B28">
        <v>26</v>
      </c>
      <c r="C28">
        <v>5840</v>
      </c>
      <c r="D28">
        <v>0</v>
      </c>
      <c r="E28">
        <v>0</v>
      </c>
      <c r="F28">
        <v>5860</v>
      </c>
      <c r="G28">
        <v>0</v>
      </c>
      <c r="H28">
        <v>0</v>
      </c>
      <c r="I28">
        <v>5800</v>
      </c>
      <c r="J28">
        <v>0</v>
      </c>
      <c r="K28">
        <v>0</v>
      </c>
      <c r="L28">
        <v>5825</v>
      </c>
      <c r="M28">
        <v>0</v>
      </c>
      <c r="N28">
        <v>0</v>
      </c>
      <c r="O28">
        <v>5825</v>
      </c>
      <c r="P28">
        <v>0</v>
      </c>
      <c r="Q28">
        <v>0</v>
      </c>
      <c r="R28">
        <f>AVERAGE(C28,F28,I28,L28,O28)</f>
        <v>5830</v>
      </c>
      <c r="S28">
        <f>AVERAGE(D28,G28,J28,M28,P28)</f>
        <v>0</v>
      </c>
      <c r="T28">
        <f t="shared" si="0"/>
        <v>0</v>
      </c>
      <c r="U28" s="5">
        <v>5828.2666666666664</v>
      </c>
      <c r="V28" s="5"/>
      <c r="W28" s="5"/>
      <c r="X28" s="7"/>
    </row>
    <row r="29" spans="1:24" x14ac:dyDescent="0.2">
      <c r="A29" s="10"/>
      <c r="B29">
        <v>27</v>
      </c>
      <c r="C29">
        <v>5835</v>
      </c>
      <c r="D29">
        <v>0</v>
      </c>
      <c r="E29">
        <v>0</v>
      </c>
      <c r="F29">
        <v>5850</v>
      </c>
      <c r="G29">
        <v>0</v>
      </c>
      <c r="H29">
        <v>0</v>
      </c>
      <c r="I29">
        <v>5840</v>
      </c>
      <c r="J29">
        <v>0</v>
      </c>
      <c r="K29">
        <v>0</v>
      </c>
      <c r="L29">
        <v>5810</v>
      </c>
      <c r="M29">
        <v>0</v>
      </c>
      <c r="N29">
        <v>0</v>
      </c>
      <c r="O29">
        <v>5845</v>
      </c>
      <c r="P29">
        <v>0</v>
      </c>
      <c r="Q29">
        <v>0</v>
      </c>
      <c r="R29">
        <f>AVERAGE(C29,F29,I29,L29,O29)</f>
        <v>5836</v>
      </c>
      <c r="S29">
        <f>AVERAGE(D29,G29,J29,M29,P29)</f>
        <v>0</v>
      </c>
      <c r="T29">
        <f t="shared" si="0"/>
        <v>0</v>
      </c>
      <c r="U29" s="5">
        <v>5828.2666666666664</v>
      </c>
      <c r="V29" s="5"/>
      <c r="W29" s="5"/>
      <c r="X29" s="7"/>
    </row>
    <row r="30" spans="1:24" x14ac:dyDescent="0.2">
      <c r="A30" s="10"/>
      <c r="B30">
        <v>28</v>
      </c>
      <c r="C30">
        <v>5830</v>
      </c>
      <c r="D30">
        <v>0</v>
      </c>
      <c r="E30">
        <v>0</v>
      </c>
      <c r="F30">
        <v>5825</v>
      </c>
      <c r="G30">
        <v>0</v>
      </c>
      <c r="H30">
        <v>0</v>
      </c>
      <c r="I30">
        <v>5820</v>
      </c>
      <c r="J30">
        <v>0</v>
      </c>
      <c r="K30">
        <v>0</v>
      </c>
      <c r="L30">
        <v>5875</v>
      </c>
      <c r="M30">
        <v>0</v>
      </c>
      <c r="N30">
        <v>0</v>
      </c>
      <c r="O30">
        <v>5825</v>
      </c>
      <c r="P30">
        <v>0</v>
      </c>
      <c r="Q30">
        <v>0</v>
      </c>
      <c r="R30">
        <f>AVERAGE(C30,F30,I30,L30,O30)</f>
        <v>5835</v>
      </c>
      <c r="S30">
        <f>AVERAGE(D30,G30,J30,M30,P30)</f>
        <v>0</v>
      </c>
      <c r="T30">
        <f t="shared" si="0"/>
        <v>0</v>
      </c>
      <c r="U30" s="5">
        <v>5828.2666666666664</v>
      </c>
      <c r="V30" s="5"/>
      <c r="W30" s="5"/>
      <c r="X30" s="7"/>
    </row>
    <row r="31" spans="1:24" x14ac:dyDescent="0.2">
      <c r="A31" s="10"/>
      <c r="B31">
        <v>29</v>
      </c>
      <c r="C31">
        <v>5815</v>
      </c>
      <c r="D31">
        <v>0</v>
      </c>
      <c r="E31">
        <v>0</v>
      </c>
      <c r="F31">
        <v>5830</v>
      </c>
      <c r="G31">
        <v>0</v>
      </c>
      <c r="H31">
        <v>0</v>
      </c>
      <c r="I31">
        <v>5805</v>
      </c>
      <c r="J31">
        <v>0</v>
      </c>
      <c r="K31">
        <v>0</v>
      </c>
      <c r="L31">
        <v>5820</v>
      </c>
      <c r="M31">
        <v>0</v>
      </c>
      <c r="N31">
        <v>0</v>
      </c>
      <c r="O31">
        <v>5820</v>
      </c>
      <c r="P31">
        <v>0</v>
      </c>
      <c r="Q31">
        <v>0</v>
      </c>
      <c r="R31">
        <f>AVERAGE(C31,F31,I31,L31,O31)</f>
        <v>5818</v>
      </c>
      <c r="S31">
        <f>AVERAGE(D31,G31,J31,M31,P31)</f>
        <v>0</v>
      </c>
      <c r="T31">
        <f t="shared" si="0"/>
        <v>0</v>
      </c>
      <c r="U31" s="5">
        <v>5828.2666666666664</v>
      </c>
      <c r="V31" s="5"/>
      <c r="W31" s="5"/>
      <c r="X31" s="7"/>
    </row>
    <row r="32" spans="1:24" x14ac:dyDescent="0.2">
      <c r="A32" s="10"/>
      <c r="B32">
        <v>30</v>
      </c>
      <c r="C32">
        <v>5820</v>
      </c>
      <c r="D32">
        <v>0</v>
      </c>
      <c r="E32">
        <v>0</v>
      </c>
      <c r="F32">
        <v>5825</v>
      </c>
      <c r="G32">
        <v>0</v>
      </c>
      <c r="H32">
        <v>0</v>
      </c>
      <c r="I32">
        <v>5835</v>
      </c>
      <c r="J32">
        <v>0</v>
      </c>
      <c r="K32">
        <v>0</v>
      </c>
      <c r="L32">
        <v>5840</v>
      </c>
      <c r="M32">
        <v>0</v>
      </c>
      <c r="N32">
        <v>0</v>
      </c>
      <c r="O32">
        <v>5775</v>
      </c>
      <c r="P32">
        <v>0</v>
      </c>
      <c r="Q32">
        <v>0</v>
      </c>
      <c r="R32">
        <f>AVERAGE(C32,F32,I32,L32,O32)</f>
        <v>5819</v>
      </c>
      <c r="S32">
        <f>AVERAGE(D32,G32,J32,M32,P32)</f>
        <v>0</v>
      </c>
      <c r="T32">
        <f t="shared" si="0"/>
        <v>0</v>
      </c>
      <c r="U32" s="5">
        <v>5828.2666666666664</v>
      </c>
      <c r="V32" s="5"/>
      <c r="W32" s="5"/>
      <c r="X32" s="7"/>
    </row>
    <row r="33" spans="1:24" x14ac:dyDescent="0.2">
      <c r="A33" s="9" t="s">
        <v>5</v>
      </c>
      <c r="B33">
        <v>31</v>
      </c>
      <c r="C33">
        <v>5790</v>
      </c>
      <c r="D33">
        <v>377600</v>
      </c>
      <c r="E33">
        <v>9440</v>
      </c>
      <c r="F33">
        <v>5890</v>
      </c>
      <c r="G33">
        <v>377600</v>
      </c>
      <c r="H33">
        <v>9440</v>
      </c>
      <c r="I33">
        <v>5855</v>
      </c>
      <c r="J33">
        <v>371200</v>
      </c>
      <c r="K33">
        <v>9440</v>
      </c>
      <c r="L33">
        <v>5870</v>
      </c>
      <c r="M33">
        <v>377600</v>
      </c>
      <c r="N33">
        <v>9440</v>
      </c>
      <c r="O33">
        <v>5875</v>
      </c>
      <c r="P33">
        <v>371200</v>
      </c>
      <c r="Q33">
        <v>9280</v>
      </c>
      <c r="R33">
        <f>AVERAGE(C33,F33,I33,L33,O33)</f>
        <v>5856</v>
      </c>
      <c r="S33">
        <f>AVERAGE(D33,G33,J33,M33,P33)</f>
        <v>375040</v>
      </c>
      <c r="T33">
        <f>AVERAGE(E33,H33,K33,N33,Q33)</f>
        <v>9408</v>
      </c>
      <c r="U33" s="5">
        <f>AVERAGE(R33:R62)</f>
        <v>5843.7333333333336</v>
      </c>
      <c r="V33" s="5">
        <f t="shared" ref="V33:W33" si="1">SUM(S33:S62)</f>
        <v>11488376</v>
      </c>
      <c r="W33" s="5">
        <f t="shared" si="1"/>
        <v>286350.79999999993</v>
      </c>
      <c r="X33" s="7">
        <f>((U33-U3)/U3)*100</f>
        <v>0.26537335285505959</v>
      </c>
    </row>
    <row r="34" spans="1:24" x14ac:dyDescent="0.2">
      <c r="A34" s="10"/>
      <c r="B34">
        <v>32</v>
      </c>
      <c r="C34">
        <v>5795</v>
      </c>
      <c r="D34">
        <v>371200</v>
      </c>
      <c r="E34">
        <v>9280</v>
      </c>
      <c r="F34">
        <v>5830</v>
      </c>
      <c r="G34">
        <v>371200</v>
      </c>
      <c r="H34">
        <v>9280</v>
      </c>
      <c r="I34">
        <v>5825</v>
      </c>
      <c r="J34">
        <v>371200</v>
      </c>
      <c r="K34">
        <v>9440</v>
      </c>
      <c r="L34">
        <v>5830</v>
      </c>
      <c r="M34">
        <v>377600</v>
      </c>
      <c r="N34">
        <v>9440</v>
      </c>
      <c r="O34">
        <v>5860</v>
      </c>
      <c r="P34">
        <v>371200</v>
      </c>
      <c r="Q34">
        <v>9280</v>
      </c>
      <c r="R34">
        <f t="shared" ref="R34:R62" si="2">AVERAGE(C34,F34,I34,L34,O34)</f>
        <v>5828</v>
      </c>
      <c r="S34">
        <f>AVERAGE(D34,G34,J34,M34,P34)</f>
        <v>372480</v>
      </c>
      <c r="T34">
        <f t="shared" ref="T34:T62" si="3">AVERAGE(E34,H34,K34,N34,Q34)</f>
        <v>9344</v>
      </c>
      <c r="U34" s="5">
        <v>5843.7333333333336</v>
      </c>
      <c r="V34" s="5"/>
      <c r="W34" s="5"/>
      <c r="X34" s="7"/>
    </row>
    <row r="35" spans="1:24" x14ac:dyDescent="0.2">
      <c r="A35" s="10"/>
      <c r="B35">
        <v>33</v>
      </c>
      <c r="C35">
        <v>5765</v>
      </c>
      <c r="D35">
        <v>371200</v>
      </c>
      <c r="E35">
        <v>9280</v>
      </c>
      <c r="F35">
        <v>5855</v>
      </c>
      <c r="G35">
        <v>373680</v>
      </c>
      <c r="H35">
        <v>9440</v>
      </c>
      <c r="I35">
        <v>5870</v>
      </c>
      <c r="J35">
        <v>371200</v>
      </c>
      <c r="K35">
        <v>9280</v>
      </c>
      <c r="L35">
        <v>5850</v>
      </c>
      <c r="M35">
        <v>371200</v>
      </c>
      <c r="N35">
        <v>9440</v>
      </c>
      <c r="O35">
        <v>5835</v>
      </c>
      <c r="P35">
        <v>377600</v>
      </c>
      <c r="Q35">
        <v>9440</v>
      </c>
      <c r="R35">
        <f t="shared" si="2"/>
        <v>5835</v>
      </c>
      <c r="S35">
        <f>AVERAGE(D35,G35,J35,M35,P35)</f>
        <v>372976</v>
      </c>
      <c r="T35">
        <f t="shared" si="3"/>
        <v>9376</v>
      </c>
      <c r="U35" s="5">
        <v>5843.7333333333336</v>
      </c>
      <c r="V35" s="5"/>
      <c r="W35" s="5"/>
      <c r="X35" s="7"/>
    </row>
    <row r="36" spans="1:24" x14ac:dyDescent="0.2">
      <c r="A36" s="10"/>
      <c r="B36">
        <v>34</v>
      </c>
      <c r="C36">
        <v>5755</v>
      </c>
      <c r="D36">
        <v>377600</v>
      </c>
      <c r="E36">
        <v>9440</v>
      </c>
      <c r="F36">
        <v>5860</v>
      </c>
      <c r="G36">
        <v>371200</v>
      </c>
      <c r="H36">
        <v>9280</v>
      </c>
      <c r="I36">
        <v>5850</v>
      </c>
      <c r="J36">
        <v>377600</v>
      </c>
      <c r="K36">
        <v>9440</v>
      </c>
      <c r="L36">
        <v>5855</v>
      </c>
      <c r="M36">
        <v>371200</v>
      </c>
      <c r="N36">
        <v>9280</v>
      </c>
      <c r="O36">
        <v>5855</v>
      </c>
      <c r="P36">
        <v>371200</v>
      </c>
      <c r="Q36">
        <v>9280</v>
      </c>
      <c r="R36">
        <f t="shared" si="2"/>
        <v>5835</v>
      </c>
      <c r="S36">
        <f>AVERAGE(D36,G36,J36,M36,P36)</f>
        <v>373760</v>
      </c>
      <c r="T36">
        <f t="shared" si="3"/>
        <v>9344</v>
      </c>
      <c r="U36" s="5">
        <v>5843.7333333333336</v>
      </c>
      <c r="V36" s="5"/>
      <c r="W36" s="5"/>
      <c r="X36" s="7"/>
    </row>
    <row r="37" spans="1:24" x14ac:dyDescent="0.2">
      <c r="A37" s="10"/>
      <c r="B37">
        <v>35</v>
      </c>
      <c r="C37">
        <v>5770</v>
      </c>
      <c r="D37">
        <v>371200</v>
      </c>
      <c r="E37">
        <v>9280</v>
      </c>
      <c r="F37">
        <v>5845</v>
      </c>
      <c r="G37">
        <v>377600</v>
      </c>
      <c r="H37">
        <v>9440</v>
      </c>
      <c r="I37">
        <v>5890</v>
      </c>
      <c r="J37">
        <v>371200</v>
      </c>
      <c r="K37">
        <v>9280</v>
      </c>
      <c r="L37">
        <v>5860</v>
      </c>
      <c r="M37">
        <v>377600</v>
      </c>
      <c r="N37">
        <v>9440</v>
      </c>
      <c r="O37">
        <v>5850</v>
      </c>
      <c r="P37">
        <v>371200</v>
      </c>
      <c r="Q37">
        <v>9280</v>
      </c>
      <c r="R37">
        <f t="shared" si="2"/>
        <v>5843</v>
      </c>
      <c r="S37">
        <f>AVERAGE(D37,G37,J37,M37,P37)</f>
        <v>373760</v>
      </c>
      <c r="T37">
        <f t="shared" si="3"/>
        <v>9344</v>
      </c>
      <c r="U37" s="5">
        <v>5843.7333333333336</v>
      </c>
      <c r="V37" s="5"/>
      <c r="W37" s="5"/>
      <c r="X37" s="7"/>
    </row>
    <row r="38" spans="1:24" x14ac:dyDescent="0.2">
      <c r="A38" s="10"/>
      <c r="B38">
        <v>36</v>
      </c>
      <c r="C38">
        <v>5775</v>
      </c>
      <c r="D38">
        <v>377600</v>
      </c>
      <c r="E38">
        <v>9440</v>
      </c>
      <c r="F38">
        <v>5885</v>
      </c>
      <c r="G38">
        <v>371200</v>
      </c>
      <c r="H38">
        <v>9280</v>
      </c>
      <c r="I38">
        <v>5840</v>
      </c>
      <c r="J38">
        <v>377600</v>
      </c>
      <c r="K38">
        <v>9440</v>
      </c>
      <c r="L38">
        <v>5865</v>
      </c>
      <c r="M38">
        <v>371200</v>
      </c>
      <c r="N38">
        <v>9280</v>
      </c>
      <c r="O38">
        <v>5870</v>
      </c>
      <c r="P38">
        <v>371200</v>
      </c>
      <c r="Q38">
        <v>9280</v>
      </c>
      <c r="R38">
        <f t="shared" si="2"/>
        <v>5847</v>
      </c>
      <c r="S38">
        <f>AVERAGE(D38,G38,J38,M38,P38)</f>
        <v>373760</v>
      </c>
      <c r="T38">
        <f t="shared" si="3"/>
        <v>9344</v>
      </c>
      <c r="U38" s="5">
        <v>5843.7333333333336</v>
      </c>
      <c r="V38" s="5"/>
      <c r="W38" s="5"/>
      <c r="X38" s="7"/>
    </row>
    <row r="39" spans="1:24" x14ac:dyDescent="0.2">
      <c r="A39" s="10"/>
      <c r="B39">
        <v>37</v>
      </c>
      <c r="C39">
        <v>5800</v>
      </c>
      <c r="D39">
        <v>371200</v>
      </c>
      <c r="E39">
        <v>9280</v>
      </c>
      <c r="F39">
        <v>5880</v>
      </c>
      <c r="G39">
        <v>377600</v>
      </c>
      <c r="H39">
        <v>9440</v>
      </c>
      <c r="I39">
        <v>5855</v>
      </c>
      <c r="J39">
        <v>371200</v>
      </c>
      <c r="K39">
        <v>9280</v>
      </c>
      <c r="L39">
        <v>5865</v>
      </c>
      <c r="M39">
        <v>377600</v>
      </c>
      <c r="N39">
        <v>9440</v>
      </c>
      <c r="O39">
        <v>5870</v>
      </c>
      <c r="P39">
        <v>377600</v>
      </c>
      <c r="Q39">
        <v>9440</v>
      </c>
      <c r="R39">
        <f t="shared" si="2"/>
        <v>5854</v>
      </c>
      <c r="S39">
        <f>AVERAGE(D39,G39,J39,M39,P39)</f>
        <v>375040</v>
      </c>
      <c r="T39">
        <f t="shared" si="3"/>
        <v>9376</v>
      </c>
      <c r="U39" s="5">
        <v>5843.7333333333336</v>
      </c>
      <c r="V39" s="5"/>
      <c r="W39" s="5"/>
      <c r="X39" s="7"/>
    </row>
    <row r="40" spans="1:24" x14ac:dyDescent="0.2">
      <c r="A40" s="10"/>
      <c r="B40">
        <v>38</v>
      </c>
      <c r="C40">
        <v>5790</v>
      </c>
      <c r="D40">
        <v>377600</v>
      </c>
      <c r="E40">
        <v>9440</v>
      </c>
      <c r="F40">
        <v>5890</v>
      </c>
      <c r="G40">
        <v>371200</v>
      </c>
      <c r="H40">
        <v>9280</v>
      </c>
      <c r="I40">
        <v>5885</v>
      </c>
      <c r="J40">
        <v>377600</v>
      </c>
      <c r="K40">
        <v>9440</v>
      </c>
      <c r="L40">
        <v>5865</v>
      </c>
      <c r="M40">
        <v>377600</v>
      </c>
      <c r="N40">
        <v>9440</v>
      </c>
      <c r="O40">
        <v>5840</v>
      </c>
      <c r="P40">
        <v>371200</v>
      </c>
      <c r="Q40">
        <v>9280</v>
      </c>
      <c r="R40">
        <f t="shared" si="2"/>
        <v>5854</v>
      </c>
      <c r="S40">
        <f>AVERAGE(D40,G40,J40,M40,P40)</f>
        <v>375040</v>
      </c>
      <c r="T40">
        <f t="shared" si="3"/>
        <v>9376</v>
      </c>
      <c r="U40" s="5">
        <v>5843.7333333333336</v>
      </c>
      <c r="V40" s="5"/>
      <c r="W40" s="5"/>
      <c r="X40" s="7"/>
    </row>
    <row r="41" spans="1:24" x14ac:dyDescent="0.2">
      <c r="A41" s="10"/>
      <c r="B41">
        <v>39</v>
      </c>
      <c r="C41">
        <v>5765</v>
      </c>
      <c r="D41">
        <v>377600</v>
      </c>
      <c r="E41">
        <v>9440</v>
      </c>
      <c r="F41">
        <v>5855</v>
      </c>
      <c r="G41">
        <v>377600</v>
      </c>
      <c r="H41">
        <v>9440</v>
      </c>
      <c r="I41">
        <v>5855</v>
      </c>
      <c r="J41">
        <v>371200</v>
      </c>
      <c r="K41">
        <v>9280</v>
      </c>
      <c r="L41">
        <v>5855</v>
      </c>
      <c r="M41">
        <v>371200</v>
      </c>
      <c r="N41">
        <v>9280</v>
      </c>
      <c r="O41">
        <v>5850</v>
      </c>
      <c r="P41">
        <v>371200</v>
      </c>
      <c r="Q41">
        <v>9440</v>
      </c>
      <c r="R41">
        <f t="shared" si="2"/>
        <v>5836</v>
      </c>
      <c r="S41">
        <f>AVERAGE(D41,G41,J41,M41,P41)</f>
        <v>373760</v>
      </c>
      <c r="T41">
        <f t="shared" si="3"/>
        <v>9376</v>
      </c>
      <c r="U41" s="5">
        <v>5843.7333333333336</v>
      </c>
      <c r="V41" s="5"/>
      <c r="W41" s="5"/>
      <c r="X41" s="7"/>
    </row>
    <row r="42" spans="1:24" x14ac:dyDescent="0.2">
      <c r="A42" s="10"/>
      <c r="B42">
        <v>40</v>
      </c>
      <c r="C42">
        <v>5765</v>
      </c>
      <c r="D42">
        <v>371200</v>
      </c>
      <c r="E42">
        <v>9280</v>
      </c>
      <c r="F42">
        <v>5845</v>
      </c>
      <c r="G42">
        <v>377600</v>
      </c>
      <c r="H42">
        <v>9440</v>
      </c>
      <c r="I42">
        <v>5890</v>
      </c>
      <c r="J42">
        <v>377600</v>
      </c>
      <c r="K42">
        <v>9440</v>
      </c>
      <c r="L42">
        <v>5850</v>
      </c>
      <c r="M42">
        <v>377600</v>
      </c>
      <c r="N42">
        <v>9440</v>
      </c>
      <c r="O42">
        <v>5845</v>
      </c>
      <c r="P42">
        <v>371200</v>
      </c>
      <c r="Q42">
        <v>9280</v>
      </c>
      <c r="R42">
        <f t="shared" si="2"/>
        <v>5839</v>
      </c>
      <c r="S42">
        <f>AVERAGE(D42,G42,J42,M42,P42)</f>
        <v>375040</v>
      </c>
      <c r="T42">
        <f t="shared" si="3"/>
        <v>9376</v>
      </c>
      <c r="U42" s="5">
        <v>5843.7333333333336</v>
      </c>
      <c r="V42" s="5"/>
      <c r="W42" s="5"/>
      <c r="X42" s="7"/>
    </row>
    <row r="43" spans="1:24" x14ac:dyDescent="0.2">
      <c r="A43" s="10"/>
      <c r="B43">
        <v>41</v>
      </c>
      <c r="C43">
        <v>5805</v>
      </c>
      <c r="D43">
        <v>377600</v>
      </c>
      <c r="E43">
        <v>9440</v>
      </c>
      <c r="F43">
        <v>5900</v>
      </c>
      <c r="G43">
        <v>371200</v>
      </c>
      <c r="H43">
        <v>9280</v>
      </c>
      <c r="I43">
        <v>5865</v>
      </c>
      <c r="J43">
        <v>377600</v>
      </c>
      <c r="K43">
        <v>9440</v>
      </c>
      <c r="L43">
        <v>5830</v>
      </c>
      <c r="M43">
        <v>371200</v>
      </c>
      <c r="N43">
        <v>9280</v>
      </c>
      <c r="O43">
        <v>5845</v>
      </c>
      <c r="P43">
        <v>377600</v>
      </c>
      <c r="Q43">
        <v>9440</v>
      </c>
      <c r="R43">
        <f t="shared" si="2"/>
        <v>5849</v>
      </c>
      <c r="S43">
        <f>AVERAGE(D43,G43,J43,M43,P43)</f>
        <v>375040</v>
      </c>
      <c r="T43">
        <f t="shared" si="3"/>
        <v>9376</v>
      </c>
      <c r="U43" s="5">
        <v>5843.7333333333336</v>
      </c>
      <c r="V43" s="5"/>
      <c r="W43" s="5"/>
      <c r="X43" s="7"/>
    </row>
    <row r="44" spans="1:24" x14ac:dyDescent="0.2">
      <c r="A44" s="10"/>
      <c r="B44">
        <v>42</v>
      </c>
      <c r="C44">
        <v>5795</v>
      </c>
      <c r="D44">
        <v>371200</v>
      </c>
      <c r="E44">
        <v>9280</v>
      </c>
      <c r="F44">
        <v>5850</v>
      </c>
      <c r="G44">
        <v>377600</v>
      </c>
      <c r="H44">
        <v>9440</v>
      </c>
      <c r="I44">
        <v>5855</v>
      </c>
      <c r="J44">
        <v>371200</v>
      </c>
      <c r="K44">
        <v>9280</v>
      </c>
      <c r="L44">
        <v>5845</v>
      </c>
      <c r="M44">
        <v>371200</v>
      </c>
      <c r="N44">
        <v>9398</v>
      </c>
      <c r="O44">
        <v>5860</v>
      </c>
      <c r="P44">
        <v>371200</v>
      </c>
      <c r="Q44">
        <v>9280</v>
      </c>
      <c r="R44">
        <f t="shared" si="2"/>
        <v>5841</v>
      </c>
      <c r="S44">
        <f>AVERAGE(D44,G44,J44,M44,P44)</f>
        <v>372480</v>
      </c>
      <c r="T44">
        <f t="shared" si="3"/>
        <v>9335.6</v>
      </c>
      <c r="U44" s="5">
        <v>5843.7333333333336</v>
      </c>
      <c r="V44" s="5"/>
      <c r="W44" s="5"/>
      <c r="X44" s="7"/>
    </row>
    <row r="45" spans="1:24" x14ac:dyDescent="0.2">
      <c r="A45" s="10"/>
      <c r="B45">
        <v>43</v>
      </c>
      <c r="C45">
        <v>5790</v>
      </c>
      <c r="D45">
        <v>377600</v>
      </c>
      <c r="E45">
        <v>9440</v>
      </c>
      <c r="F45">
        <v>5865</v>
      </c>
      <c r="G45">
        <v>371200</v>
      </c>
      <c r="H45">
        <v>9280</v>
      </c>
      <c r="I45">
        <v>5860</v>
      </c>
      <c r="J45">
        <v>377600</v>
      </c>
      <c r="K45">
        <v>9440</v>
      </c>
      <c r="L45">
        <v>5860</v>
      </c>
      <c r="M45">
        <v>371200</v>
      </c>
      <c r="N45">
        <v>9280</v>
      </c>
      <c r="O45">
        <v>5820</v>
      </c>
      <c r="P45">
        <v>377600</v>
      </c>
      <c r="Q45">
        <v>9440</v>
      </c>
      <c r="R45">
        <f t="shared" si="2"/>
        <v>5839</v>
      </c>
      <c r="S45">
        <f>AVERAGE(D45,G45,J45,M45,P45)</f>
        <v>375040</v>
      </c>
      <c r="T45">
        <f t="shared" si="3"/>
        <v>9376</v>
      </c>
      <c r="U45" s="5">
        <v>5843.7333333333336</v>
      </c>
      <c r="V45" s="5"/>
      <c r="W45" s="5"/>
      <c r="X45" s="7"/>
    </row>
    <row r="46" spans="1:24" x14ac:dyDescent="0.2">
      <c r="A46" s="10"/>
      <c r="B46">
        <v>44</v>
      </c>
      <c r="C46">
        <v>5770</v>
      </c>
      <c r="D46">
        <v>371200</v>
      </c>
      <c r="E46">
        <v>9280</v>
      </c>
      <c r="F46">
        <v>5840</v>
      </c>
      <c r="G46">
        <v>377600</v>
      </c>
      <c r="H46">
        <v>9440</v>
      </c>
      <c r="I46">
        <v>5865</v>
      </c>
      <c r="J46">
        <v>371200</v>
      </c>
      <c r="K46">
        <v>9280</v>
      </c>
      <c r="L46">
        <v>5850</v>
      </c>
      <c r="M46">
        <v>377600</v>
      </c>
      <c r="N46">
        <v>9440</v>
      </c>
      <c r="O46">
        <v>5850</v>
      </c>
      <c r="P46">
        <v>371200</v>
      </c>
      <c r="Q46">
        <v>9280</v>
      </c>
      <c r="R46">
        <f t="shared" si="2"/>
        <v>5835</v>
      </c>
      <c r="S46">
        <f>AVERAGE(D46,G46,J46,M46,P46)</f>
        <v>373760</v>
      </c>
      <c r="T46">
        <f t="shared" si="3"/>
        <v>9344</v>
      </c>
      <c r="U46" s="5">
        <v>5843.7333333333336</v>
      </c>
      <c r="V46" s="5"/>
      <c r="W46" s="5"/>
      <c r="X46" s="7"/>
    </row>
    <row r="47" spans="1:24" x14ac:dyDescent="0.2">
      <c r="A47" s="10"/>
      <c r="B47">
        <v>45</v>
      </c>
      <c r="C47">
        <v>5805</v>
      </c>
      <c r="D47">
        <v>377600</v>
      </c>
      <c r="E47">
        <v>9440</v>
      </c>
      <c r="F47">
        <v>5845</v>
      </c>
      <c r="G47">
        <v>371200</v>
      </c>
      <c r="H47">
        <v>9280</v>
      </c>
      <c r="I47">
        <v>5845</v>
      </c>
      <c r="J47">
        <v>377600</v>
      </c>
      <c r="K47">
        <v>9440</v>
      </c>
      <c r="L47">
        <v>5880</v>
      </c>
      <c r="M47">
        <v>371200</v>
      </c>
      <c r="N47">
        <v>9280</v>
      </c>
      <c r="O47">
        <v>5845</v>
      </c>
      <c r="P47">
        <v>377600</v>
      </c>
      <c r="Q47">
        <v>9440</v>
      </c>
      <c r="R47">
        <f t="shared" si="2"/>
        <v>5844</v>
      </c>
      <c r="S47">
        <f>AVERAGE(D47,G47,J47,M47,P47)</f>
        <v>375040</v>
      </c>
      <c r="T47">
        <f t="shared" si="3"/>
        <v>9376</v>
      </c>
      <c r="U47" s="5">
        <v>5843.7333333333336</v>
      </c>
      <c r="V47" s="5"/>
      <c r="W47" s="5"/>
      <c r="X47" s="7"/>
    </row>
    <row r="48" spans="1:24" x14ac:dyDescent="0.2">
      <c r="A48" s="10"/>
      <c r="B48">
        <v>46</v>
      </c>
      <c r="C48">
        <v>5775</v>
      </c>
      <c r="D48">
        <v>377600</v>
      </c>
      <c r="E48">
        <v>9440</v>
      </c>
      <c r="F48">
        <v>5870</v>
      </c>
      <c r="G48">
        <v>377600</v>
      </c>
      <c r="H48">
        <v>9440</v>
      </c>
      <c r="I48">
        <v>5885</v>
      </c>
      <c r="J48">
        <v>371200</v>
      </c>
      <c r="K48">
        <v>9280</v>
      </c>
      <c r="L48">
        <v>5855</v>
      </c>
      <c r="M48">
        <v>377600</v>
      </c>
      <c r="N48">
        <v>9440</v>
      </c>
      <c r="O48">
        <v>5830</v>
      </c>
      <c r="P48">
        <v>371200</v>
      </c>
      <c r="Q48">
        <v>9280</v>
      </c>
      <c r="R48">
        <f t="shared" si="2"/>
        <v>5843</v>
      </c>
      <c r="S48">
        <f>AVERAGE(D48,G48,J48,M48,P48)</f>
        <v>375040</v>
      </c>
      <c r="T48">
        <f t="shared" si="3"/>
        <v>9376</v>
      </c>
      <c r="U48" s="5">
        <v>5843.7333333333336</v>
      </c>
      <c r="V48" s="5"/>
      <c r="W48" s="5"/>
      <c r="X48" s="7"/>
    </row>
    <row r="49" spans="1:30" x14ac:dyDescent="0.2">
      <c r="A49" s="10"/>
      <c r="B49">
        <v>47</v>
      </c>
      <c r="C49">
        <v>5760</v>
      </c>
      <c r="D49">
        <v>371200</v>
      </c>
      <c r="E49">
        <v>9280</v>
      </c>
      <c r="F49">
        <v>5845</v>
      </c>
      <c r="G49">
        <v>377600</v>
      </c>
      <c r="H49">
        <v>9440</v>
      </c>
      <c r="I49">
        <v>5850</v>
      </c>
      <c r="J49">
        <v>377600</v>
      </c>
      <c r="K49">
        <v>9440</v>
      </c>
      <c r="L49">
        <v>5850</v>
      </c>
      <c r="M49">
        <v>371200</v>
      </c>
      <c r="N49">
        <v>9280</v>
      </c>
      <c r="O49">
        <v>5855</v>
      </c>
      <c r="P49">
        <v>377600</v>
      </c>
      <c r="Q49">
        <v>9440</v>
      </c>
      <c r="R49">
        <f t="shared" si="2"/>
        <v>5832</v>
      </c>
      <c r="S49">
        <f>AVERAGE(D49,G49,J49,M49,P49)</f>
        <v>375040</v>
      </c>
      <c r="T49">
        <f t="shared" si="3"/>
        <v>9376</v>
      </c>
      <c r="U49" s="5">
        <v>5843.7333333333336</v>
      </c>
      <c r="V49" s="5"/>
      <c r="W49" s="5"/>
      <c r="X49" s="7"/>
    </row>
    <row r="50" spans="1:30" x14ac:dyDescent="0.2">
      <c r="A50" s="10"/>
      <c r="B50">
        <v>48</v>
      </c>
      <c r="C50">
        <v>5770</v>
      </c>
      <c r="D50">
        <v>377600</v>
      </c>
      <c r="E50">
        <v>9440</v>
      </c>
      <c r="F50">
        <v>5885</v>
      </c>
      <c r="G50">
        <v>371200</v>
      </c>
      <c r="H50">
        <v>9280</v>
      </c>
      <c r="I50">
        <v>5865</v>
      </c>
      <c r="J50">
        <v>371200</v>
      </c>
      <c r="K50">
        <v>9280</v>
      </c>
      <c r="L50">
        <v>5875</v>
      </c>
      <c r="M50">
        <v>377600</v>
      </c>
      <c r="N50">
        <v>9440</v>
      </c>
      <c r="O50">
        <v>5865</v>
      </c>
      <c r="P50">
        <v>371200</v>
      </c>
      <c r="Q50">
        <v>9280</v>
      </c>
      <c r="R50">
        <f t="shared" si="2"/>
        <v>5852</v>
      </c>
      <c r="S50">
        <f>AVERAGE(D50,G50,J50,M50,P50)</f>
        <v>373760</v>
      </c>
      <c r="T50">
        <f t="shared" si="3"/>
        <v>9344</v>
      </c>
      <c r="U50" s="5">
        <v>5843.7333333333336</v>
      </c>
      <c r="V50" s="5"/>
      <c r="W50" s="5"/>
      <c r="X50" s="7"/>
    </row>
    <row r="51" spans="1:30" x14ac:dyDescent="0.2">
      <c r="A51" s="10"/>
      <c r="B51">
        <v>49</v>
      </c>
      <c r="C51">
        <v>5775</v>
      </c>
      <c r="D51">
        <v>371200</v>
      </c>
      <c r="E51">
        <v>9280</v>
      </c>
      <c r="F51">
        <v>5865</v>
      </c>
      <c r="G51">
        <v>377600</v>
      </c>
      <c r="H51">
        <v>9440</v>
      </c>
      <c r="I51">
        <v>5845</v>
      </c>
      <c r="J51">
        <v>377600</v>
      </c>
      <c r="K51">
        <v>9440</v>
      </c>
      <c r="L51">
        <v>5835</v>
      </c>
      <c r="M51">
        <v>371200</v>
      </c>
      <c r="N51">
        <v>9280</v>
      </c>
      <c r="O51">
        <v>5865</v>
      </c>
      <c r="P51">
        <v>377600</v>
      </c>
      <c r="Q51">
        <v>9440</v>
      </c>
      <c r="R51">
        <f t="shared" si="2"/>
        <v>5837</v>
      </c>
      <c r="S51">
        <f>AVERAGE(D51,G51,J51,M51,P51)</f>
        <v>375040</v>
      </c>
      <c r="T51">
        <f t="shared" si="3"/>
        <v>9376</v>
      </c>
      <c r="U51" s="5">
        <v>5843.7333333333336</v>
      </c>
      <c r="V51" s="5"/>
      <c r="W51" s="5"/>
      <c r="X51" s="7"/>
    </row>
    <row r="52" spans="1:30" x14ac:dyDescent="0.2">
      <c r="A52" s="10"/>
      <c r="B52">
        <v>50</v>
      </c>
      <c r="C52">
        <v>5835</v>
      </c>
      <c r="D52">
        <v>377600</v>
      </c>
      <c r="E52">
        <v>9440</v>
      </c>
      <c r="F52">
        <v>5850</v>
      </c>
      <c r="G52">
        <v>371200</v>
      </c>
      <c r="H52">
        <v>9280</v>
      </c>
      <c r="I52">
        <v>5865</v>
      </c>
      <c r="J52">
        <v>371200</v>
      </c>
      <c r="K52">
        <v>9280</v>
      </c>
      <c r="L52">
        <v>5860</v>
      </c>
      <c r="M52">
        <v>377600</v>
      </c>
      <c r="N52">
        <v>9440</v>
      </c>
      <c r="O52">
        <v>5905</v>
      </c>
      <c r="P52">
        <v>377600</v>
      </c>
      <c r="Q52">
        <v>9440</v>
      </c>
      <c r="R52">
        <f t="shared" si="2"/>
        <v>5863</v>
      </c>
      <c r="S52">
        <f>AVERAGE(D52,G52,J52,M52,P52)</f>
        <v>375040</v>
      </c>
      <c r="T52">
        <f t="shared" si="3"/>
        <v>9376</v>
      </c>
      <c r="U52" s="5">
        <v>5843.7333333333336</v>
      </c>
      <c r="V52" s="5"/>
      <c r="W52" s="5"/>
      <c r="X52" s="7"/>
      <c r="AB52" s="5"/>
      <c r="AC52" s="5"/>
    </row>
    <row r="53" spans="1:30" x14ac:dyDescent="0.2">
      <c r="A53" s="10"/>
      <c r="B53">
        <v>51</v>
      </c>
      <c r="C53">
        <v>5830</v>
      </c>
      <c r="D53">
        <v>371200</v>
      </c>
      <c r="E53">
        <v>9280</v>
      </c>
      <c r="F53">
        <v>5845</v>
      </c>
      <c r="G53">
        <v>377600</v>
      </c>
      <c r="H53">
        <v>9440</v>
      </c>
      <c r="I53">
        <v>5845</v>
      </c>
      <c r="J53">
        <v>377600</v>
      </c>
      <c r="K53">
        <v>9440</v>
      </c>
      <c r="L53">
        <v>5860</v>
      </c>
      <c r="M53">
        <v>371200</v>
      </c>
      <c r="N53">
        <v>9280</v>
      </c>
      <c r="O53">
        <v>5865</v>
      </c>
      <c r="P53">
        <v>371200</v>
      </c>
      <c r="Q53">
        <v>9280</v>
      </c>
      <c r="R53">
        <f t="shared" si="2"/>
        <v>5849</v>
      </c>
      <c r="S53">
        <f>AVERAGE(D53,G53,J53,M53,P53)</f>
        <v>373760</v>
      </c>
      <c r="T53">
        <f t="shared" si="3"/>
        <v>9344</v>
      </c>
      <c r="U53" s="5">
        <v>5843.7333333333336</v>
      </c>
      <c r="V53" s="5"/>
      <c r="W53" s="5"/>
      <c r="X53" s="7"/>
      <c r="AB53" s="5"/>
      <c r="AC53" s="5"/>
      <c r="AD53" s="5"/>
    </row>
    <row r="54" spans="1:30" x14ac:dyDescent="0.2">
      <c r="A54" s="10"/>
      <c r="B54">
        <v>52</v>
      </c>
      <c r="C54">
        <v>5795</v>
      </c>
      <c r="D54">
        <v>377600</v>
      </c>
      <c r="E54">
        <v>9440</v>
      </c>
      <c r="F54">
        <v>5860</v>
      </c>
      <c r="G54">
        <v>371200</v>
      </c>
      <c r="H54">
        <v>9280</v>
      </c>
      <c r="I54">
        <v>5850</v>
      </c>
      <c r="J54">
        <v>371200</v>
      </c>
      <c r="K54">
        <v>9280</v>
      </c>
      <c r="L54">
        <v>5860</v>
      </c>
      <c r="M54">
        <v>377600</v>
      </c>
      <c r="N54">
        <v>9440</v>
      </c>
      <c r="O54">
        <v>5850</v>
      </c>
      <c r="P54">
        <v>377600</v>
      </c>
      <c r="Q54">
        <v>9440</v>
      </c>
      <c r="R54">
        <f t="shared" si="2"/>
        <v>5843</v>
      </c>
      <c r="S54">
        <f>AVERAGE(D54,G54,J54,M54,P54)</f>
        <v>375040</v>
      </c>
      <c r="T54">
        <f t="shared" si="3"/>
        <v>9376</v>
      </c>
      <c r="U54" s="5">
        <v>5843.7333333333336</v>
      </c>
      <c r="V54" s="5"/>
      <c r="W54" s="5"/>
      <c r="X54" s="7"/>
    </row>
    <row r="55" spans="1:30" x14ac:dyDescent="0.2">
      <c r="A55" s="10"/>
      <c r="B55">
        <v>53</v>
      </c>
      <c r="C55">
        <v>5835</v>
      </c>
      <c r="D55">
        <v>377600</v>
      </c>
      <c r="E55">
        <v>9440</v>
      </c>
      <c r="F55">
        <v>5860</v>
      </c>
      <c r="G55">
        <v>377600</v>
      </c>
      <c r="H55">
        <v>9440</v>
      </c>
      <c r="I55">
        <v>5870</v>
      </c>
      <c r="J55">
        <v>377600</v>
      </c>
      <c r="K55">
        <v>9440</v>
      </c>
      <c r="L55">
        <v>5835</v>
      </c>
      <c r="M55">
        <v>377600</v>
      </c>
      <c r="N55">
        <v>9440</v>
      </c>
      <c r="O55">
        <v>5840</v>
      </c>
      <c r="P55">
        <v>371200</v>
      </c>
      <c r="Q55">
        <v>9280</v>
      </c>
      <c r="R55">
        <f t="shared" si="2"/>
        <v>5848</v>
      </c>
      <c r="S55">
        <f>AVERAGE(D55,G55,J55,M55,P55)</f>
        <v>376320</v>
      </c>
      <c r="T55">
        <f t="shared" si="3"/>
        <v>9408</v>
      </c>
      <c r="U55" s="5">
        <v>5843.7333333333336</v>
      </c>
      <c r="V55" s="5"/>
      <c r="W55" s="5"/>
      <c r="X55" s="7"/>
      <c r="AC55" s="5"/>
      <c r="AD55" s="5"/>
    </row>
    <row r="56" spans="1:30" x14ac:dyDescent="0.2">
      <c r="A56" s="10"/>
      <c r="B56">
        <v>54</v>
      </c>
      <c r="C56">
        <v>5795</v>
      </c>
      <c r="D56">
        <v>371200</v>
      </c>
      <c r="E56">
        <v>9280</v>
      </c>
      <c r="F56">
        <v>5870</v>
      </c>
      <c r="G56">
        <v>375000</v>
      </c>
      <c r="H56">
        <v>9440</v>
      </c>
      <c r="I56">
        <v>5870</v>
      </c>
      <c r="J56">
        <v>371200</v>
      </c>
      <c r="K56">
        <v>9280</v>
      </c>
      <c r="L56">
        <v>5840</v>
      </c>
      <c r="M56">
        <v>364800</v>
      </c>
      <c r="N56">
        <v>9120</v>
      </c>
      <c r="O56">
        <v>5900</v>
      </c>
      <c r="P56">
        <v>377600</v>
      </c>
      <c r="Q56">
        <v>9440</v>
      </c>
      <c r="R56">
        <f t="shared" si="2"/>
        <v>5855</v>
      </c>
      <c r="S56">
        <f>AVERAGE(D56,G56,J56,M56,P56)</f>
        <v>371960</v>
      </c>
      <c r="T56">
        <f t="shared" si="3"/>
        <v>9312</v>
      </c>
      <c r="U56" s="5">
        <v>5843.7333333333336</v>
      </c>
      <c r="V56" s="5"/>
      <c r="W56" s="5"/>
      <c r="X56" s="7"/>
      <c r="AB56" t="s">
        <v>2</v>
      </c>
      <c r="AC56" t="s">
        <v>27</v>
      </c>
      <c r="AD56" t="s">
        <v>26</v>
      </c>
    </row>
    <row r="57" spans="1:30" x14ac:dyDescent="0.2">
      <c r="A57" s="10"/>
      <c r="B57">
        <v>55</v>
      </c>
      <c r="C57">
        <v>5810</v>
      </c>
      <c r="D57">
        <v>377600</v>
      </c>
      <c r="E57">
        <v>9440</v>
      </c>
      <c r="F57">
        <v>5845</v>
      </c>
      <c r="G57">
        <v>371200</v>
      </c>
      <c r="H57">
        <v>9280</v>
      </c>
      <c r="I57">
        <v>5865</v>
      </c>
      <c r="J57">
        <v>377600</v>
      </c>
      <c r="K57">
        <v>9440</v>
      </c>
      <c r="L57">
        <v>5870</v>
      </c>
      <c r="M57">
        <v>377600</v>
      </c>
      <c r="N57">
        <v>9440</v>
      </c>
      <c r="O57">
        <v>5840</v>
      </c>
      <c r="P57">
        <v>371200</v>
      </c>
      <c r="Q57">
        <v>9280</v>
      </c>
      <c r="R57">
        <f t="shared" si="2"/>
        <v>5846</v>
      </c>
      <c r="S57">
        <f>AVERAGE(D57,G57,J57,M57,P57)</f>
        <v>375040</v>
      </c>
      <c r="T57">
        <f t="shared" si="3"/>
        <v>9376</v>
      </c>
      <c r="U57" s="5">
        <v>5843.7333333333336</v>
      </c>
      <c r="V57" s="5"/>
      <c r="W57" s="5"/>
      <c r="X57" s="7"/>
      <c r="AB57" t="s">
        <v>3</v>
      </c>
      <c r="AC57">
        <f>0/1000</f>
        <v>0</v>
      </c>
      <c r="AD57">
        <v>0</v>
      </c>
    </row>
    <row r="58" spans="1:30" x14ac:dyDescent="0.2">
      <c r="A58" s="10"/>
      <c r="B58">
        <v>56</v>
      </c>
      <c r="C58">
        <v>5830</v>
      </c>
      <c r="D58">
        <v>377600</v>
      </c>
      <c r="E58">
        <v>9440</v>
      </c>
      <c r="F58">
        <v>5860</v>
      </c>
      <c r="G58">
        <v>377600</v>
      </c>
      <c r="H58">
        <v>9440</v>
      </c>
      <c r="I58">
        <v>5850</v>
      </c>
      <c r="J58">
        <v>377600</v>
      </c>
      <c r="K58">
        <v>9440</v>
      </c>
      <c r="L58">
        <v>5830</v>
      </c>
      <c r="M58">
        <v>371200</v>
      </c>
      <c r="N58">
        <v>9280</v>
      </c>
      <c r="O58">
        <v>5865</v>
      </c>
      <c r="P58">
        <v>377600</v>
      </c>
      <c r="Q58">
        <v>9440</v>
      </c>
      <c r="R58">
        <f t="shared" si="2"/>
        <v>5847</v>
      </c>
      <c r="S58">
        <f>AVERAGE(D58,G58,J58,M58,P58)</f>
        <v>376320</v>
      </c>
      <c r="T58">
        <f t="shared" si="3"/>
        <v>9408</v>
      </c>
      <c r="U58" s="5">
        <v>5843.7333333333336</v>
      </c>
      <c r="V58" s="5"/>
      <c r="W58" s="5"/>
      <c r="X58" s="7"/>
      <c r="AB58" t="s">
        <v>5</v>
      </c>
      <c r="AC58">
        <f>11488376/1000000</f>
        <v>11.488376000000001</v>
      </c>
      <c r="AD58">
        <v>286350.79999999993</v>
      </c>
    </row>
    <row r="59" spans="1:30" x14ac:dyDescent="0.2">
      <c r="A59" s="10"/>
      <c r="B59">
        <v>57</v>
      </c>
      <c r="C59">
        <v>5830</v>
      </c>
      <c r="D59">
        <v>371200</v>
      </c>
      <c r="E59">
        <v>9280</v>
      </c>
      <c r="F59">
        <v>5830</v>
      </c>
      <c r="G59">
        <v>371200</v>
      </c>
      <c r="H59">
        <v>9280</v>
      </c>
      <c r="I59">
        <v>5855</v>
      </c>
      <c r="J59">
        <v>371200</v>
      </c>
      <c r="K59">
        <v>9280</v>
      </c>
      <c r="L59">
        <v>5865</v>
      </c>
      <c r="M59">
        <v>377600</v>
      </c>
      <c r="N59">
        <v>9440</v>
      </c>
      <c r="O59">
        <v>5845</v>
      </c>
      <c r="P59">
        <v>371200</v>
      </c>
      <c r="Q59">
        <v>9280</v>
      </c>
      <c r="R59">
        <f t="shared" si="2"/>
        <v>5845</v>
      </c>
      <c r="S59">
        <f>AVERAGE(D59,G59,J59,M59,P59)</f>
        <v>372480</v>
      </c>
      <c r="T59">
        <f t="shared" si="3"/>
        <v>9312</v>
      </c>
      <c r="U59" s="5">
        <v>5843.7333333333336</v>
      </c>
      <c r="V59" s="5"/>
      <c r="W59" s="5"/>
      <c r="X59" s="7"/>
      <c r="AB59" t="s">
        <v>22</v>
      </c>
      <c r="AC59">
        <f>504099130.4/1000000</f>
        <v>504.09913039999998</v>
      </c>
      <c r="AD59">
        <v>8150816.7999999998</v>
      </c>
    </row>
    <row r="60" spans="1:30" x14ac:dyDescent="0.2">
      <c r="A60" s="10"/>
      <c r="B60">
        <v>58</v>
      </c>
      <c r="C60">
        <v>5815</v>
      </c>
      <c r="D60">
        <v>371200</v>
      </c>
      <c r="E60">
        <v>9280</v>
      </c>
      <c r="F60">
        <v>5835</v>
      </c>
      <c r="G60">
        <v>377600</v>
      </c>
      <c r="H60">
        <v>9440</v>
      </c>
      <c r="I60">
        <v>5865</v>
      </c>
      <c r="J60">
        <v>377600</v>
      </c>
      <c r="K60">
        <v>9440</v>
      </c>
      <c r="L60">
        <v>5845</v>
      </c>
      <c r="M60">
        <v>371200</v>
      </c>
      <c r="N60">
        <v>9280</v>
      </c>
      <c r="O60">
        <v>5860</v>
      </c>
      <c r="P60">
        <v>371200</v>
      </c>
      <c r="Q60">
        <v>9280</v>
      </c>
      <c r="R60">
        <f t="shared" si="2"/>
        <v>5844</v>
      </c>
      <c r="S60">
        <f>AVERAGE(D60,G60,J60,M60,P60)</f>
        <v>373760</v>
      </c>
      <c r="T60">
        <f t="shared" si="3"/>
        <v>9344</v>
      </c>
      <c r="U60" s="5">
        <v>5843.7333333333336</v>
      </c>
      <c r="V60" s="5"/>
      <c r="W60" s="5"/>
      <c r="X60" s="7"/>
      <c r="AB60" t="s">
        <v>23</v>
      </c>
      <c r="AC60">
        <f>2845564892/1000000</f>
        <v>2845.5648919999999</v>
      </c>
      <c r="AD60">
        <v>5565893</v>
      </c>
    </row>
    <row r="61" spans="1:30" x14ac:dyDescent="0.2">
      <c r="A61" s="10"/>
      <c r="B61">
        <v>59</v>
      </c>
      <c r="C61">
        <v>5835</v>
      </c>
      <c r="D61">
        <v>377600</v>
      </c>
      <c r="E61">
        <v>9440</v>
      </c>
      <c r="F61">
        <v>5855</v>
      </c>
      <c r="G61">
        <v>377600</v>
      </c>
      <c r="H61">
        <v>9440</v>
      </c>
      <c r="I61">
        <v>5875</v>
      </c>
      <c r="J61">
        <v>371200</v>
      </c>
      <c r="K61">
        <v>9280</v>
      </c>
      <c r="L61">
        <v>5865</v>
      </c>
      <c r="M61">
        <v>377600</v>
      </c>
      <c r="N61">
        <v>9440</v>
      </c>
      <c r="O61">
        <v>5835</v>
      </c>
      <c r="P61">
        <v>368920</v>
      </c>
      <c r="Q61">
        <v>9223</v>
      </c>
      <c r="R61">
        <f t="shared" si="2"/>
        <v>5853</v>
      </c>
      <c r="S61">
        <f>AVERAGE(D61,G61,J61,M61,P61)</f>
        <v>374584</v>
      </c>
      <c r="T61">
        <f t="shared" si="3"/>
        <v>9364.6</v>
      </c>
      <c r="U61" s="5">
        <v>5843.7333333333336</v>
      </c>
      <c r="V61" s="5"/>
      <c r="W61" s="5"/>
      <c r="X61" s="7"/>
    </row>
    <row r="62" spans="1:30" x14ac:dyDescent="0.2">
      <c r="A62" s="10"/>
      <c r="B62">
        <v>60</v>
      </c>
      <c r="C62">
        <v>5830</v>
      </c>
      <c r="D62">
        <v>377600</v>
      </c>
      <c r="E62">
        <v>9440</v>
      </c>
      <c r="F62">
        <v>5860</v>
      </c>
      <c r="G62">
        <v>371200</v>
      </c>
      <c r="H62">
        <v>9280</v>
      </c>
      <c r="I62">
        <v>5790</v>
      </c>
      <c r="J62">
        <v>377600</v>
      </c>
      <c r="K62">
        <v>9440</v>
      </c>
      <c r="L62">
        <v>5845</v>
      </c>
      <c r="M62">
        <v>371200</v>
      </c>
      <c r="N62">
        <v>9280</v>
      </c>
      <c r="O62">
        <v>5775</v>
      </c>
      <c r="P62">
        <v>1668280</v>
      </c>
      <c r="Q62">
        <v>36493</v>
      </c>
      <c r="R62">
        <f t="shared" si="2"/>
        <v>5820</v>
      </c>
      <c r="S62">
        <f>AVERAGE(D62,G62,J62,M62,P62)</f>
        <v>633176</v>
      </c>
      <c r="T62">
        <f t="shared" si="3"/>
        <v>14786.6</v>
      </c>
      <c r="U62" s="5">
        <v>5843.7333333333336</v>
      </c>
      <c r="V62" s="5"/>
      <c r="W62" s="5"/>
      <c r="X62" s="7"/>
    </row>
    <row r="63" spans="1:30" x14ac:dyDescent="0.2">
      <c r="A63" s="9" t="s">
        <v>7</v>
      </c>
      <c r="B63">
        <v>61</v>
      </c>
      <c r="C63">
        <v>5735</v>
      </c>
      <c r="D63">
        <v>13650220</v>
      </c>
      <c r="E63">
        <v>274856</v>
      </c>
      <c r="F63">
        <v>5765</v>
      </c>
      <c r="G63">
        <v>13451320</v>
      </c>
      <c r="H63">
        <v>270910</v>
      </c>
      <c r="I63">
        <v>5760</v>
      </c>
      <c r="J63">
        <v>16639240</v>
      </c>
      <c r="K63">
        <v>334636</v>
      </c>
      <c r="L63">
        <v>5760</v>
      </c>
      <c r="M63">
        <v>14689780</v>
      </c>
      <c r="N63">
        <v>295679</v>
      </c>
      <c r="O63">
        <v>5735</v>
      </c>
      <c r="P63">
        <v>16820440</v>
      </c>
      <c r="Q63">
        <v>339046</v>
      </c>
      <c r="R63">
        <f t="shared" ref="R63:R92" si="4">AVERAGE(C63,F63,I63,L63,O33)</f>
        <v>5779</v>
      </c>
      <c r="S63">
        <f>AVERAGE(D63,G63,J63,M63,P63)</f>
        <v>15050200</v>
      </c>
      <c r="T63">
        <f t="shared" ref="T63:T92" si="5">AVERAGE(E63,H63,K63,N63,Q33)</f>
        <v>237072.2</v>
      </c>
      <c r="U63" s="5">
        <f>AVERAGE(R63:R92)</f>
        <v>5770.4666666666662</v>
      </c>
      <c r="V63" s="5">
        <f t="shared" ref="V63:W63" si="6">SUM(S63:S92)</f>
        <v>504099130.39999998</v>
      </c>
      <c r="W63" s="5">
        <f t="shared" si="6"/>
        <v>8150816.7999999998</v>
      </c>
      <c r="X63" s="7">
        <f>((U63-U3)/U3)*100</f>
        <v>-0.99171852122987136</v>
      </c>
    </row>
    <row r="64" spans="1:30" x14ac:dyDescent="0.2">
      <c r="A64" s="10"/>
      <c r="B64">
        <v>62</v>
      </c>
      <c r="C64">
        <v>5735</v>
      </c>
      <c r="D64">
        <v>16641400</v>
      </c>
      <c r="E64">
        <v>334680</v>
      </c>
      <c r="F64">
        <v>5765</v>
      </c>
      <c r="G64">
        <v>16672640</v>
      </c>
      <c r="H64">
        <v>335305</v>
      </c>
      <c r="I64">
        <v>5730</v>
      </c>
      <c r="J64">
        <v>16784640</v>
      </c>
      <c r="K64">
        <v>337545</v>
      </c>
      <c r="L64">
        <v>5755</v>
      </c>
      <c r="M64">
        <v>16892320</v>
      </c>
      <c r="N64">
        <v>339744</v>
      </c>
      <c r="O64">
        <v>5755</v>
      </c>
      <c r="P64">
        <v>16860480</v>
      </c>
      <c r="Q64">
        <v>339062</v>
      </c>
      <c r="R64">
        <f t="shared" si="4"/>
        <v>5769</v>
      </c>
      <c r="S64">
        <f>AVERAGE(D64,G64,J64,M64,P64)</f>
        <v>16770296</v>
      </c>
      <c r="T64">
        <f t="shared" si="5"/>
        <v>271310.8</v>
      </c>
      <c r="U64" s="5">
        <v>5770.4666666666662</v>
      </c>
      <c r="V64" s="5"/>
      <c r="W64" s="5"/>
      <c r="X64" s="7"/>
    </row>
    <row r="65" spans="1:24" x14ac:dyDescent="0.2">
      <c r="A65" s="10"/>
      <c r="B65">
        <v>63</v>
      </c>
      <c r="C65">
        <v>5755</v>
      </c>
      <c r="D65">
        <v>16711120</v>
      </c>
      <c r="E65">
        <v>336107</v>
      </c>
      <c r="F65">
        <v>5760</v>
      </c>
      <c r="G65">
        <v>16672960</v>
      </c>
      <c r="H65">
        <v>335946</v>
      </c>
      <c r="I65">
        <v>5760</v>
      </c>
      <c r="J65">
        <v>16868160</v>
      </c>
      <c r="K65">
        <v>339592</v>
      </c>
      <c r="L65">
        <v>5730</v>
      </c>
      <c r="M65">
        <v>16701060</v>
      </c>
      <c r="N65">
        <v>336102</v>
      </c>
      <c r="O65">
        <v>5765</v>
      </c>
      <c r="P65">
        <v>16781200</v>
      </c>
      <c r="Q65">
        <v>337807</v>
      </c>
      <c r="R65">
        <f t="shared" si="4"/>
        <v>5768</v>
      </c>
      <c r="S65">
        <f>AVERAGE(D65,G65,J65,M65,P65)</f>
        <v>16746900</v>
      </c>
      <c r="T65">
        <f t="shared" si="5"/>
        <v>271437.40000000002</v>
      </c>
      <c r="U65" s="5">
        <v>5770.4666666666662</v>
      </c>
      <c r="V65" s="5"/>
      <c r="W65" s="5"/>
      <c r="X65" s="7"/>
    </row>
    <row r="66" spans="1:24" x14ac:dyDescent="0.2">
      <c r="A66" s="10"/>
      <c r="B66">
        <v>64</v>
      </c>
      <c r="C66">
        <v>5720</v>
      </c>
      <c r="D66">
        <v>16704380</v>
      </c>
      <c r="E66">
        <v>335941</v>
      </c>
      <c r="F66">
        <v>5755</v>
      </c>
      <c r="G66">
        <v>16868980</v>
      </c>
      <c r="H66">
        <v>339477</v>
      </c>
      <c r="I66">
        <v>5755</v>
      </c>
      <c r="J66">
        <v>16733660</v>
      </c>
      <c r="K66">
        <v>337116</v>
      </c>
      <c r="L66">
        <v>5740</v>
      </c>
      <c r="M66">
        <v>16809120</v>
      </c>
      <c r="N66">
        <v>338070</v>
      </c>
      <c r="O66">
        <v>5760</v>
      </c>
      <c r="P66">
        <v>16908360</v>
      </c>
      <c r="Q66">
        <v>340020</v>
      </c>
      <c r="R66">
        <f t="shared" si="4"/>
        <v>5765</v>
      </c>
      <c r="S66">
        <f>AVERAGE(D66,G66,J66,M66,P66)</f>
        <v>16804900</v>
      </c>
      <c r="T66">
        <f t="shared" si="5"/>
        <v>271976.8</v>
      </c>
      <c r="U66" s="5">
        <v>5770.4666666666662</v>
      </c>
      <c r="V66" s="5"/>
      <c r="W66" s="5"/>
      <c r="X66" s="7"/>
    </row>
    <row r="67" spans="1:24" x14ac:dyDescent="0.2">
      <c r="A67" s="10"/>
      <c r="B67">
        <v>65</v>
      </c>
      <c r="C67">
        <v>5710</v>
      </c>
      <c r="D67">
        <v>16752200</v>
      </c>
      <c r="E67">
        <v>337985</v>
      </c>
      <c r="F67">
        <v>5745</v>
      </c>
      <c r="G67">
        <v>16894620</v>
      </c>
      <c r="H67">
        <v>339777</v>
      </c>
      <c r="I67">
        <v>5760</v>
      </c>
      <c r="J67">
        <v>16912660</v>
      </c>
      <c r="K67">
        <v>340106</v>
      </c>
      <c r="L67">
        <v>5755</v>
      </c>
      <c r="M67">
        <v>16717680</v>
      </c>
      <c r="N67">
        <v>336623</v>
      </c>
      <c r="O67">
        <v>5765</v>
      </c>
      <c r="P67">
        <v>16994700</v>
      </c>
      <c r="Q67">
        <v>342242</v>
      </c>
      <c r="R67">
        <f t="shared" si="4"/>
        <v>5764</v>
      </c>
      <c r="S67">
        <f t="shared" ref="S67:S92" si="7">AVERAGE(D67,G67,J67,M67,P67)</f>
        <v>16854372</v>
      </c>
      <c r="T67">
        <f t="shared" si="5"/>
        <v>272754.2</v>
      </c>
      <c r="U67" s="5">
        <v>5770.4666666666662</v>
      </c>
      <c r="V67" s="5"/>
      <c r="W67" s="5"/>
      <c r="X67" s="7"/>
    </row>
    <row r="68" spans="1:24" x14ac:dyDescent="0.2">
      <c r="A68" s="10"/>
      <c r="B68">
        <v>66</v>
      </c>
      <c r="C68">
        <v>5770</v>
      </c>
      <c r="D68">
        <v>16787600</v>
      </c>
      <c r="E68">
        <v>337673</v>
      </c>
      <c r="F68">
        <v>5750</v>
      </c>
      <c r="G68">
        <v>16642140</v>
      </c>
      <c r="H68">
        <v>334697</v>
      </c>
      <c r="I68">
        <v>5775</v>
      </c>
      <c r="J68">
        <v>16995320</v>
      </c>
      <c r="K68">
        <v>341760</v>
      </c>
      <c r="L68">
        <v>5745</v>
      </c>
      <c r="M68">
        <v>16870440</v>
      </c>
      <c r="N68">
        <v>339294</v>
      </c>
      <c r="O68">
        <v>5755</v>
      </c>
      <c r="P68">
        <v>16906240</v>
      </c>
      <c r="Q68">
        <v>341220</v>
      </c>
      <c r="R68">
        <f t="shared" si="4"/>
        <v>5782</v>
      </c>
      <c r="S68">
        <f t="shared" si="7"/>
        <v>16840348</v>
      </c>
      <c r="T68">
        <f t="shared" si="5"/>
        <v>272540.79999999999</v>
      </c>
      <c r="U68" s="5">
        <v>5770.4666666666662</v>
      </c>
      <c r="V68" s="5"/>
      <c r="W68" s="5"/>
      <c r="X68" s="7"/>
    </row>
    <row r="69" spans="1:24" x14ac:dyDescent="0.2">
      <c r="A69" s="10"/>
      <c r="B69">
        <v>67</v>
      </c>
      <c r="C69">
        <v>5735</v>
      </c>
      <c r="D69">
        <v>16659000</v>
      </c>
      <c r="E69">
        <v>335947</v>
      </c>
      <c r="F69">
        <v>5755</v>
      </c>
      <c r="G69">
        <v>16774600</v>
      </c>
      <c r="H69">
        <v>337345</v>
      </c>
      <c r="I69">
        <v>5780</v>
      </c>
      <c r="J69">
        <v>16957940</v>
      </c>
      <c r="K69">
        <v>342061</v>
      </c>
      <c r="L69">
        <v>5745</v>
      </c>
      <c r="M69">
        <v>16682640</v>
      </c>
      <c r="N69">
        <v>335505</v>
      </c>
      <c r="O69">
        <v>5780</v>
      </c>
      <c r="P69">
        <v>16968800</v>
      </c>
      <c r="Q69">
        <v>341229</v>
      </c>
      <c r="R69">
        <f t="shared" si="4"/>
        <v>5777</v>
      </c>
      <c r="S69">
        <f t="shared" si="7"/>
        <v>16808596</v>
      </c>
      <c r="T69">
        <f t="shared" si="5"/>
        <v>272059.59999999998</v>
      </c>
      <c r="U69" s="5">
        <v>5770.4666666666662</v>
      </c>
      <c r="V69" s="5"/>
      <c r="W69" s="5"/>
      <c r="X69" s="7"/>
    </row>
    <row r="70" spans="1:24" x14ac:dyDescent="0.2">
      <c r="A70" s="10"/>
      <c r="B70">
        <v>68</v>
      </c>
      <c r="C70">
        <v>5735</v>
      </c>
      <c r="D70">
        <v>16724880</v>
      </c>
      <c r="E70">
        <v>336350</v>
      </c>
      <c r="F70">
        <v>5735</v>
      </c>
      <c r="G70">
        <v>16807420</v>
      </c>
      <c r="H70">
        <v>338634</v>
      </c>
      <c r="I70">
        <v>5755</v>
      </c>
      <c r="J70">
        <v>16894440</v>
      </c>
      <c r="K70">
        <v>339740</v>
      </c>
      <c r="L70">
        <v>5760</v>
      </c>
      <c r="M70">
        <v>16831620</v>
      </c>
      <c r="N70">
        <v>339526</v>
      </c>
      <c r="O70">
        <v>5770</v>
      </c>
      <c r="P70">
        <v>16727560</v>
      </c>
      <c r="Q70">
        <v>336404</v>
      </c>
      <c r="R70">
        <f t="shared" si="4"/>
        <v>5765</v>
      </c>
      <c r="S70">
        <f t="shared" si="7"/>
        <v>16797184</v>
      </c>
      <c r="T70">
        <f t="shared" si="5"/>
        <v>272706</v>
      </c>
      <c r="U70" s="5">
        <v>5770.4666666666662</v>
      </c>
      <c r="V70" s="5"/>
      <c r="W70" s="5"/>
      <c r="X70" s="7"/>
    </row>
    <row r="71" spans="1:24" x14ac:dyDescent="0.2">
      <c r="A71" s="10"/>
      <c r="B71">
        <v>69</v>
      </c>
      <c r="C71">
        <v>5755</v>
      </c>
      <c r="D71">
        <v>16830240</v>
      </c>
      <c r="E71">
        <v>339204</v>
      </c>
      <c r="F71">
        <v>5735</v>
      </c>
      <c r="G71">
        <v>16589260</v>
      </c>
      <c r="H71">
        <v>334076</v>
      </c>
      <c r="I71">
        <v>5755</v>
      </c>
      <c r="J71">
        <v>16978100</v>
      </c>
      <c r="K71">
        <v>341520</v>
      </c>
      <c r="L71">
        <v>5735</v>
      </c>
      <c r="M71">
        <v>16901660</v>
      </c>
      <c r="N71">
        <v>340066</v>
      </c>
      <c r="O71">
        <v>5740</v>
      </c>
      <c r="P71">
        <v>17015720</v>
      </c>
      <c r="Q71">
        <v>342334</v>
      </c>
      <c r="R71">
        <f t="shared" si="4"/>
        <v>5766</v>
      </c>
      <c r="S71">
        <f t="shared" si="7"/>
        <v>16862996</v>
      </c>
      <c r="T71">
        <f t="shared" si="5"/>
        <v>272861.2</v>
      </c>
      <c r="U71" s="5">
        <v>5770.4666666666662</v>
      </c>
      <c r="V71" s="5"/>
      <c r="W71" s="5"/>
      <c r="X71" s="7"/>
    </row>
    <row r="72" spans="1:24" x14ac:dyDescent="0.2">
      <c r="A72" s="10"/>
      <c r="B72">
        <v>70</v>
      </c>
      <c r="C72">
        <v>5760</v>
      </c>
      <c r="D72">
        <v>16879880</v>
      </c>
      <c r="E72">
        <v>339482</v>
      </c>
      <c r="F72">
        <v>5750</v>
      </c>
      <c r="G72">
        <v>16828980</v>
      </c>
      <c r="H72">
        <v>338789</v>
      </c>
      <c r="I72">
        <v>5755</v>
      </c>
      <c r="J72">
        <v>16794920</v>
      </c>
      <c r="K72">
        <v>338030</v>
      </c>
      <c r="L72">
        <v>5760</v>
      </c>
      <c r="M72">
        <v>16784000</v>
      </c>
      <c r="N72">
        <v>337565</v>
      </c>
      <c r="O72">
        <v>5740</v>
      </c>
      <c r="P72">
        <v>16823960</v>
      </c>
      <c r="Q72">
        <v>338333</v>
      </c>
      <c r="R72">
        <f t="shared" si="4"/>
        <v>5774</v>
      </c>
      <c r="S72">
        <f t="shared" si="7"/>
        <v>16822348</v>
      </c>
      <c r="T72">
        <f t="shared" si="5"/>
        <v>272629.2</v>
      </c>
      <c r="U72" s="5">
        <v>5770.4666666666662</v>
      </c>
      <c r="V72" s="5"/>
      <c r="W72" s="5"/>
      <c r="X72" s="7"/>
    </row>
    <row r="73" spans="1:24" x14ac:dyDescent="0.2">
      <c r="A73" s="10"/>
      <c r="B73">
        <v>71</v>
      </c>
      <c r="C73">
        <v>5730</v>
      </c>
      <c r="D73">
        <v>16830880</v>
      </c>
      <c r="E73">
        <v>338472</v>
      </c>
      <c r="F73">
        <v>5750</v>
      </c>
      <c r="G73">
        <v>16845180</v>
      </c>
      <c r="H73">
        <v>338758</v>
      </c>
      <c r="I73">
        <v>5755</v>
      </c>
      <c r="J73">
        <v>17039780</v>
      </c>
      <c r="K73">
        <v>342682</v>
      </c>
      <c r="L73">
        <v>5780</v>
      </c>
      <c r="M73">
        <v>16873800</v>
      </c>
      <c r="N73">
        <v>339330</v>
      </c>
      <c r="O73">
        <v>5755</v>
      </c>
      <c r="P73">
        <v>16969680</v>
      </c>
      <c r="Q73">
        <v>341280</v>
      </c>
      <c r="R73">
        <f t="shared" si="4"/>
        <v>5772</v>
      </c>
      <c r="S73">
        <f t="shared" si="7"/>
        <v>16911864</v>
      </c>
      <c r="T73">
        <f t="shared" si="5"/>
        <v>273736.40000000002</v>
      </c>
      <c r="U73" s="5">
        <v>5770.4666666666662</v>
      </c>
      <c r="V73" s="5"/>
      <c r="W73" s="5"/>
      <c r="X73" s="7"/>
    </row>
    <row r="74" spans="1:24" x14ac:dyDescent="0.2">
      <c r="A74" s="10"/>
      <c r="B74">
        <v>72</v>
      </c>
      <c r="C74">
        <v>5735</v>
      </c>
      <c r="D74">
        <v>16890400</v>
      </c>
      <c r="E74">
        <v>339662</v>
      </c>
      <c r="F74">
        <v>5750</v>
      </c>
      <c r="G74">
        <v>16715240</v>
      </c>
      <c r="H74">
        <v>336487</v>
      </c>
      <c r="I74">
        <v>5760</v>
      </c>
      <c r="J74">
        <v>16666860</v>
      </c>
      <c r="K74">
        <v>335158</v>
      </c>
      <c r="L74">
        <v>5750</v>
      </c>
      <c r="M74">
        <v>16931280</v>
      </c>
      <c r="N74">
        <v>340479</v>
      </c>
      <c r="O74">
        <v>5765</v>
      </c>
      <c r="P74">
        <v>16843220</v>
      </c>
      <c r="Q74">
        <v>339318</v>
      </c>
      <c r="R74">
        <f t="shared" si="4"/>
        <v>5771</v>
      </c>
      <c r="S74">
        <f t="shared" si="7"/>
        <v>16809400</v>
      </c>
      <c r="T74">
        <f t="shared" si="5"/>
        <v>272213.2</v>
      </c>
      <c r="U74" s="5">
        <v>5770.4666666666662</v>
      </c>
      <c r="V74" s="5"/>
      <c r="W74" s="5"/>
      <c r="X74" s="7"/>
    </row>
    <row r="75" spans="1:24" x14ac:dyDescent="0.2">
      <c r="A75" s="10"/>
      <c r="B75">
        <v>73</v>
      </c>
      <c r="C75">
        <v>5760</v>
      </c>
      <c r="D75">
        <v>16818620</v>
      </c>
      <c r="E75">
        <v>338849</v>
      </c>
      <c r="F75">
        <v>5755</v>
      </c>
      <c r="G75">
        <v>16556620</v>
      </c>
      <c r="H75">
        <v>332986</v>
      </c>
      <c r="I75">
        <v>5735</v>
      </c>
      <c r="J75">
        <v>16785380</v>
      </c>
      <c r="K75">
        <v>338881</v>
      </c>
      <c r="L75">
        <v>5755</v>
      </c>
      <c r="M75">
        <v>16991220</v>
      </c>
      <c r="N75">
        <v>341678</v>
      </c>
      <c r="O75">
        <v>5745</v>
      </c>
      <c r="P75">
        <v>16852060</v>
      </c>
      <c r="Q75">
        <v>338895</v>
      </c>
      <c r="R75">
        <f t="shared" si="4"/>
        <v>5765</v>
      </c>
      <c r="S75">
        <f t="shared" si="7"/>
        <v>16800780</v>
      </c>
      <c r="T75">
        <f t="shared" si="5"/>
        <v>272366.8</v>
      </c>
      <c r="U75" s="5">
        <v>5770.4666666666662</v>
      </c>
      <c r="V75" s="5"/>
      <c r="W75" s="5"/>
      <c r="X75" s="7"/>
    </row>
    <row r="76" spans="1:24" x14ac:dyDescent="0.2">
      <c r="A76" s="10"/>
      <c r="B76">
        <v>74</v>
      </c>
      <c r="C76">
        <v>5750</v>
      </c>
      <c r="D76">
        <v>16863160</v>
      </c>
      <c r="E76">
        <v>339117</v>
      </c>
      <c r="F76">
        <v>5780</v>
      </c>
      <c r="G76">
        <v>17050940</v>
      </c>
      <c r="H76">
        <v>342903</v>
      </c>
      <c r="I76">
        <v>5750</v>
      </c>
      <c r="J76">
        <v>16861880</v>
      </c>
      <c r="K76">
        <v>339090</v>
      </c>
      <c r="L76">
        <v>5750</v>
      </c>
      <c r="M76">
        <v>16871880</v>
      </c>
      <c r="N76">
        <v>339322</v>
      </c>
      <c r="O76">
        <v>5770</v>
      </c>
      <c r="P76">
        <v>16898040</v>
      </c>
      <c r="Q76">
        <v>339813</v>
      </c>
      <c r="R76">
        <f t="shared" si="4"/>
        <v>5776</v>
      </c>
      <c r="S76">
        <f t="shared" si="7"/>
        <v>16909180</v>
      </c>
      <c r="T76">
        <f t="shared" si="5"/>
        <v>273942.40000000002</v>
      </c>
      <c r="U76" s="5">
        <v>5770.4666666666662</v>
      </c>
      <c r="V76" s="5"/>
      <c r="W76" s="5"/>
      <c r="X76" s="7"/>
    </row>
    <row r="77" spans="1:24" x14ac:dyDescent="0.2">
      <c r="A77" s="10"/>
      <c r="B77">
        <v>75</v>
      </c>
      <c r="C77">
        <v>5730</v>
      </c>
      <c r="D77">
        <v>16948080</v>
      </c>
      <c r="E77">
        <v>340815</v>
      </c>
      <c r="F77">
        <v>5765</v>
      </c>
      <c r="G77">
        <v>16706140</v>
      </c>
      <c r="H77">
        <v>335995</v>
      </c>
      <c r="I77">
        <v>5765</v>
      </c>
      <c r="J77">
        <v>16714480</v>
      </c>
      <c r="K77">
        <v>336143</v>
      </c>
      <c r="L77">
        <v>5755</v>
      </c>
      <c r="M77">
        <v>16996680</v>
      </c>
      <c r="N77">
        <v>341787</v>
      </c>
      <c r="O77">
        <v>5750</v>
      </c>
      <c r="P77">
        <v>16917400</v>
      </c>
      <c r="Q77">
        <v>340798</v>
      </c>
      <c r="R77">
        <f t="shared" si="4"/>
        <v>5772</v>
      </c>
      <c r="S77">
        <f t="shared" si="7"/>
        <v>16856556</v>
      </c>
      <c r="T77">
        <f t="shared" si="5"/>
        <v>272836</v>
      </c>
      <c r="U77" s="5">
        <v>5770.4666666666662</v>
      </c>
      <c r="V77" s="5"/>
      <c r="W77" s="5"/>
      <c r="X77" s="7"/>
    </row>
    <row r="78" spans="1:24" x14ac:dyDescent="0.2">
      <c r="A78" s="10"/>
      <c r="B78">
        <v>76</v>
      </c>
      <c r="C78">
        <v>5730</v>
      </c>
      <c r="D78">
        <v>16895400</v>
      </c>
      <c r="E78">
        <v>340011</v>
      </c>
      <c r="F78">
        <v>5755</v>
      </c>
      <c r="G78">
        <v>16739520</v>
      </c>
      <c r="H78">
        <v>336773</v>
      </c>
      <c r="I78">
        <v>5755</v>
      </c>
      <c r="J78">
        <v>16772460</v>
      </c>
      <c r="K78">
        <v>337941</v>
      </c>
      <c r="L78">
        <v>5795</v>
      </c>
      <c r="M78">
        <v>16977640</v>
      </c>
      <c r="N78">
        <v>341406</v>
      </c>
      <c r="O78">
        <v>5740</v>
      </c>
      <c r="P78">
        <v>16483680</v>
      </c>
      <c r="Q78">
        <v>331779</v>
      </c>
      <c r="R78">
        <f t="shared" si="4"/>
        <v>5773</v>
      </c>
      <c r="S78">
        <f t="shared" si="7"/>
        <v>16773740</v>
      </c>
      <c r="T78">
        <f t="shared" si="5"/>
        <v>273082.2</v>
      </c>
      <c r="U78" s="5">
        <v>5770.4666666666662</v>
      </c>
      <c r="V78" s="5"/>
      <c r="W78" s="5"/>
      <c r="X78" s="7"/>
    </row>
    <row r="79" spans="1:24" x14ac:dyDescent="0.2">
      <c r="A79" s="10"/>
      <c r="B79">
        <v>77</v>
      </c>
      <c r="C79">
        <v>5725</v>
      </c>
      <c r="D79">
        <v>16738500</v>
      </c>
      <c r="E79">
        <v>336622</v>
      </c>
      <c r="F79">
        <v>5740</v>
      </c>
      <c r="G79">
        <v>16912080</v>
      </c>
      <c r="H79">
        <v>340094</v>
      </c>
      <c r="I79">
        <v>5765</v>
      </c>
      <c r="J79">
        <v>16750020</v>
      </c>
      <c r="K79">
        <v>336852</v>
      </c>
      <c r="L79">
        <v>5750</v>
      </c>
      <c r="M79">
        <v>16919000</v>
      </c>
      <c r="N79">
        <v>340560</v>
      </c>
      <c r="O79">
        <v>5780</v>
      </c>
      <c r="P79">
        <v>16910680</v>
      </c>
      <c r="Q79">
        <v>340097</v>
      </c>
      <c r="R79">
        <f t="shared" si="4"/>
        <v>5767</v>
      </c>
      <c r="S79">
        <f t="shared" si="7"/>
        <v>16846056</v>
      </c>
      <c r="T79">
        <f t="shared" si="5"/>
        <v>272713.59999999998</v>
      </c>
      <c r="U79" s="5">
        <v>5770.4666666666662</v>
      </c>
      <c r="V79" s="5"/>
      <c r="W79" s="5"/>
      <c r="X79" s="7"/>
    </row>
    <row r="80" spans="1:24" x14ac:dyDescent="0.2">
      <c r="A80" s="10"/>
      <c r="B80">
        <v>78</v>
      </c>
      <c r="C80">
        <v>5725</v>
      </c>
      <c r="D80">
        <v>16865160</v>
      </c>
      <c r="E80">
        <v>340026</v>
      </c>
      <c r="F80">
        <v>5745</v>
      </c>
      <c r="G80">
        <v>16846380</v>
      </c>
      <c r="H80">
        <v>338931</v>
      </c>
      <c r="I80">
        <v>5760</v>
      </c>
      <c r="J80">
        <v>16710380</v>
      </c>
      <c r="K80">
        <v>336062</v>
      </c>
      <c r="L80">
        <v>5755</v>
      </c>
      <c r="M80">
        <v>16751340</v>
      </c>
      <c r="N80">
        <v>337713</v>
      </c>
      <c r="O80">
        <v>5760</v>
      </c>
      <c r="P80">
        <v>16503360</v>
      </c>
      <c r="Q80">
        <v>331921</v>
      </c>
      <c r="R80">
        <f t="shared" si="4"/>
        <v>5770</v>
      </c>
      <c r="S80">
        <f t="shared" si="7"/>
        <v>16735324</v>
      </c>
      <c r="T80">
        <f t="shared" si="5"/>
        <v>272402.40000000002</v>
      </c>
      <c r="U80" s="5">
        <v>5770.4666666666662</v>
      </c>
      <c r="V80" s="5"/>
      <c r="W80" s="5"/>
      <c r="X80" s="7"/>
    </row>
    <row r="81" spans="1:24" x14ac:dyDescent="0.2">
      <c r="A81" s="10"/>
      <c r="B81">
        <v>79</v>
      </c>
      <c r="C81">
        <v>5730</v>
      </c>
      <c r="D81">
        <v>16861440</v>
      </c>
      <c r="E81">
        <v>339100</v>
      </c>
      <c r="F81">
        <v>5755</v>
      </c>
      <c r="G81">
        <v>16836500</v>
      </c>
      <c r="H81">
        <v>338612</v>
      </c>
      <c r="I81">
        <v>5725</v>
      </c>
      <c r="J81">
        <v>16595640</v>
      </c>
      <c r="K81">
        <v>334026</v>
      </c>
      <c r="L81">
        <v>5775</v>
      </c>
      <c r="M81">
        <v>17207460</v>
      </c>
      <c r="N81">
        <v>346202</v>
      </c>
      <c r="O81">
        <v>5775</v>
      </c>
      <c r="P81">
        <v>16716920</v>
      </c>
      <c r="Q81">
        <v>336192</v>
      </c>
      <c r="R81">
        <f t="shared" si="4"/>
        <v>5770</v>
      </c>
      <c r="S81">
        <f t="shared" si="7"/>
        <v>16843592</v>
      </c>
      <c r="T81">
        <f t="shared" si="5"/>
        <v>273476</v>
      </c>
      <c r="U81" s="5">
        <v>5770.4666666666662</v>
      </c>
      <c r="V81" s="5"/>
      <c r="W81" s="5"/>
      <c r="X81" s="7"/>
    </row>
    <row r="82" spans="1:24" x14ac:dyDescent="0.2">
      <c r="A82" s="10"/>
      <c r="B82">
        <v>80</v>
      </c>
      <c r="C82">
        <v>5780</v>
      </c>
      <c r="D82">
        <v>17140280</v>
      </c>
      <c r="E82">
        <v>345371</v>
      </c>
      <c r="F82">
        <v>5750</v>
      </c>
      <c r="G82">
        <v>16652960</v>
      </c>
      <c r="H82">
        <v>334911</v>
      </c>
      <c r="I82">
        <v>5780</v>
      </c>
      <c r="J82">
        <v>16773860</v>
      </c>
      <c r="K82">
        <v>337329</v>
      </c>
      <c r="L82">
        <v>5780</v>
      </c>
      <c r="M82">
        <v>16605420</v>
      </c>
      <c r="N82">
        <v>333943</v>
      </c>
      <c r="O82">
        <v>5755</v>
      </c>
      <c r="P82">
        <v>16554500</v>
      </c>
      <c r="Q82">
        <v>333350</v>
      </c>
      <c r="R82">
        <f t="shared" si="4"/>
        <v>5799</v>
      </c>
      <c r="S82">
        <f t="shared" si="7"/>
        <v>16745404</v>
      </c>
      <c r="T82">
        <f t="shared" si="5"/>
        <v>272198.8</v>
      </c>
      <c r="U82" s="5">
        <v>5770.4666666666662</v>
      </c>
      <c r="V82" s="5"/>
      <c r="W82" s="5"/>
      <c r="X82" s="7"/>
    </row>
    <row r="83" spans="1:24" x14ac:dyDescent="0.2">
      <c r="A83" s="10"/>
      <c r="B83">
        <v>81</v>
      </c>
      <c r="C83">
        <v>5735</v>
      </c>
      <c r="D83">
        <v>16751320</v>
      </c>
      <c r="E83">
        <v>336876</v>
      </c>
      <c r="F83">
        <v>5760</v>
      </c>
      <c r="G83">
        <v>16713140</v>
      </c>
      <c r="H83">
        <v>336119</v>
      </c>
      <c r="I83">
        <v>5735</v>
      </c>
      <c r="J83">
        <v>16618320</v>
      </c>
      <c r="K83">
        <v>334777</v>
      </c>
      <c r="L83">
        <v>5770</v>
      </c>
      <c r="M83">
        <v>16821500</v>
      </c>
      <c r="N83">
        <v>338280</v>
      </c>
      <c r="O83">
        <v>5745</v>
      </c>
      <c r="P83">
        <v>16779020</v>
      </c>
      <c r="Q83">
        <v>337462</v>
      </c>
      <c r="R83">
        <f t="shared" si="4"/>
        <v>5773</v>
      </c>
      <c r="S83">
        <f t="shared" si="7"/>
        <v>16736660</v>
      </c>
      <c r="T83">
        <f t="shared" si="5"/>
        <v>271066.40000000002</v>
      </c>
      <c r="U83" s="5">
        <v>5770.4666666666662</v>
      </c>
      <c r="V83" s="5"/>
      <c r="W83" s="5"/>
      <c r="X83" s="7"/>
    </row>
    <row r="84" spans="1:24" x14ac:dyDescent="0.2">
      <c r="A84" s="10"/>
      <c r="B84">
        <v>82</v>
      </c>
      <c r="C84">
        <v>5735</v>
      </c>
      <c r="D84">
        <v>17022940</v>
      </c>
      <c r="E84">
        <v>342343</v>
      </c>
      <c r="F84">
        <v>5765</v>
      </c>
      <c r="G84">
        <v>16734140</v>
      </c>
      <c r="H84">
        <v>336534</v>
      </c>
      <c r="I84">
        <v>5740</v>
      </c>
      <c r="J84">
        <v>16864480</v>
      </c>
      <c r="K84">
        <v>339861</v>
      </c>
      <c r="L84">
        <v>5745</v>
      </c>
      <c r="M84">
        <v>16968800</v>
      </c>
      <c r="N84">
        <v>341228</v>
      </c>
      <c r="O84">
        <v>5750</v>
      </c>
      <c r="P84">
        <v>16800100</v>
      </c>
      <c r="Q84">
        <v>337854</v>
      </c>
      <c r="R84">
        <f t="shared" si="4"/>
        <v>5767</v>
      </c>
      <c r="S84">
        <f t="shared" si="7"/>
        <v>16878092</v>
      </c>
      <c r="T84">
        <f t="shared" si="5"/>
        <v>273881.2</v>
      </c>
      <c r="U84" s="5">
        <v>5770.4666666666662</v>
      </c>
      <c r="V84" s="5"/>
      <c r="W84" s="5"/>
      <c r="X84" s="7"/>
    </row>
    <row r="85" spans="1:24" x14ac:dyDescent="0.2">
      <c r="A85" s="10"/>
      <c r="B85">
        <v>83</v>
      </c>
      <c r="C85">
        <v>5745</v>
      </c>
      <c r="D85">
        <v>16851300</v>
      </c>
      <c r="E85">
        <v>339135</v>
      </c>
      <c r="F85">
        <v>5760</v>
      </c>
      <c r="G85">
        <v>16873080</v>
      </c>
      <c r="H85">
        <v>340700</v>
      </c>
      <c r="I85">
        <v>5765</v>
      </c>
      <c r="J85">
        <v>16709740</v>
      </c>
      <c r="K85">
        <v>336177</v>
      </c>
      <c r="L85">
        <v>5750</v>
      </c>
      <c r="M85">
        <v>16841800</v>
      </c>
      <c r="N85">
        <v>338690</v>
      </c>
      <c r="O85">
        <v>5765</v>
      </c>
      <c r="P85">
        <v>16720240</v>
      </c>
      <c r="Q85">
        <v>336682</v>
      </c>
      <c r="R85">
        <f t="shared" si="4"/>
        <v>5772</v>
      </c>
      <c r="S85">
        <f t="shared" si="7"/>
        <v>16799232</v>
      </c>
      <c r="T85">
        <f t="shared" si="5"/>
        <v>272796.40000000002</v>
      </c>
      <c r="U85" s="5">
        <v>5770.4666666666662</v>
      </c>
      <c r="V85" s="5"/>
      <c r="W85" s="5"/>
      <c r="X85" s="7"/>
    </row>
    <row r="86" spans="1:24" x14ac:dyDescent="0.2">
      <c r="A86" s="10"/>
      <c r="B86">
        <v>84</v>
      </c>
      <c r="C86">
        <v>5710</v>
      </c>
      <c r="D86">
        <v>16992340</v>
      </c>
      <c r="E86">
        <v>342059</v>
      </c>
      <c r="F86">
        <v>5735</v>
      </c>
      <c r="G86">
        <v>16744420</v>
      </c>
      <c r="H86">
        <v>336731</v>
      </c>
      <c r="I86">
        <v>5775</v>
      </c>
      <c r="J86">
        <v>16890320</v>
      </c>
      <c r="K86">
        <v>339660</v>
      </c>
      <c r="L86">
        <v>5750</v>
      </c>
      <c r="M86">
        <v>16939340</v>
      </c>
      <c r="N86">
        <v>340673</v>
      </c>
      <c r="O86">
        <v>5755</v>
      </c>
      <c r="P86">
        <v>16942480</v>
      </c>
      <c r="Q86">
        <v>340813</v>
      </c>
      <c r="R86">
        <f t="shared" si="4"/>
        <v>5774</v>
      </c>
      <c r="S86">
        <f t="shared" si="7"/>
        <v>16901780</v>
      </c>
      <c r="T86">
        <f t="shared" si="5"/>
        <v>273712.59999999998</v>
      </c>
      <c r="U86" s="5">
        <v>5770.4666666666662</v>
      </c>
      <c r="V86" s="5"/>
      <c r="W86" s="5"/>
      <c r="X86" s="7"/>
    </row>
    <row r="87" spans="1:24" x14ac:dyDescent="0.2">
      <c r="A87" s="10"/>
      <c r="B87">
        <v>85</v>
      </c>
      <c r="C87">
        <v>5760</v>
      </c>
      <c r="D87">
        <v>16967760</v>
      </c>
      <c r="E87">
        <v>342086</v>
      </c>
      <c r="F87">
        <v>5760</v>
      </c>
      <c r="G87">
        <v>16828680</v>
      </c>
      <c r="H87">
        <v>339513</v>
      </c>
      <c r="I87">
        <v>5755</v>
      </c>
      <c r="J87">
        <v>16603800</v>
      </c>
      <c r="K87">
        <v>333929</v>
      </c>
      <c r="L87">
        <v>5770</v>
      </c>
      <c r="M87">
        <v>16881980</v>
      </c>
      <c r="N87">
        <v>340285</v>
      </c>
      <c r="O87">
        <v>5820</v>
      </c>
      <c r="P87">
        <v>17408260</v>
      </c>
      <c r="Q87">
        <v>351200</v>
      </c>
      <c r="R87">
        <f t="shared" si="4"/>
        <v>5777</v>
      </c>
      <c r="S87">
        <f t="shared" si="7"/>
        <v>16938096</v>
      </c>
      <c r="T87">
        <f t="shared" si="5"/>
        <v>273018.59999999998</v>
      </c>
      <c r="U87" s="5">
        <v>5770.4666666666662</v>
      </c>
      <c r="V87" s="5"/>
      <c r="W87" s="5"/>
      <c r="X87" s="7"/>
    </row>
    <row r="88" spans="1:24" x14ac:dyDescent="0.2">
      <c r="A88" s="10"/>
      <c r="B88">
        <v>86</v>
      </c>
      <c r="C88">
        <v>5715</v>
      </c>
      <c r="D88">
        <v>16836900</v>
      </c>
      <c r="E88">
        <v>338590</v>
      </c>
      <c r="F88">
        <v>5720</v>
      </c>
      <c r="G88">
        <v>16671900</v>
      </c>
      <c r="H88">
        <v>335290</v>
      </c>
      <c r="I88">
        <v>5745</v>
      </c>
      <c r="J88">
        <v>16850740</v>
      </c>
      <c r="K88">
        <v>339271</v>
      </c>
      <c r="L88">
        <v>5775</v>
      </c>
      <c r="M88">
        <v>16810100</v>
      </c>
      <c r="N88">
        <v>338054</v>
      </c>
      <c r="O88">
        <v>5715</v>
      </c>
      <c r="P88">
        <v>17222400</v>
      </c>
      <c r="Q88">
        <v>346921</v>
      </c>
      <c r="R88">
        <f t="shared" si="4"/>
        <v>5764</v>
      </c>
      <c r="S88">
        <f t="shared" si="7"/>
        <v>16878408</v>
      </c>
      <c r="T88">
        <f t="shared" si="5"/>
        <v>272129</v>
      </c>
      <c r="U88" s="5">
        <v>5770.4666666666662</v>
      </c>
      <c r="V88" s="5"/>
      <c r="W88" s="5"/>
      <c r="X88" s="7"/>
    </row>
    <row r="89" spans="1:24" x14ac:dyDescent="0.2">
      <c r="A89" s="10"/>
      <c r="B89">
        <v>87</v>
      </c>
      <c r="C89">
        <v>5735</v>
      </c>
      <c r="D89">
        <v>16876440</v>
      </c>
      <c r="E89">
        <v>340172</v>
      </c>
      <c r="F89">
        <v>5735</v>
      </c>
      <c r="G89">
        <v>16752940</v>
      </c>
      <c r="H89">
        <v>336913</v>
      </c>
      <c r="I89">
        <v>5715</v>
      </c>
      <c r="J89">
        <v>16921900</v>
      </c>
      <c r="K89">
        <v>340324</v>
      </c>
      <c r="L89">
        <v>5750</v>
      </c>
      <c r="M89">
        <v>16778020</v>
      </c>
      <c r="N89">
        <v>338185</v>
      </c>
      <c r="O89">
        <v>5735</v>
      </c>
      <c r="P89">
        <v>16858600</v>
      </c>
      <c r="Q89">
        <v>339025</v>
      </c>
      <c r="R89">
        <f t="shared" si="4"/>
        <v>5756</v>
      </c>
      <c r="S89">
        <f t="shared" si="7"/>
        <v>16837580</v>
      </c>
      <c r="T89">
        <f t="shared" si="5"/>
        <v>272974.8</v>
      </c>
      <c r="U89" s="5">
        <v>5770.4666666666662</v>
      </c>
      <c r="V89" s="5"/>
      <c r="W89" s="5"/>
      <c r="X89" s="7"/>
    </row>
    <row r="90" spans="1:24" x14ac:dyDescent="0.2">
      <c r="A90" s="10"/>
      <c r="B90">
        <v>88</v>
      </c>
      <c r="C90">
        <v>5750</v>
      </c>
      <c r="D90">
        <v>16846120</v>
      </c>
      <c r="E90">
        <v>338776</v>
      </c>
      <c r="F90">
        <v>5730</v>
      </c>
      <c r="G90">
        <v>16922400</v>
      </c>
      <c r="H90">
        <v>340392</v>
      </c>
      <c r="I90">
        <v>5745</v>
      </c>
      <c r="J90">
        <v>16838180</v>
      </c>
      <c r="K90">
        <v>340012</v>
      </c>
      <c r="L90">
        <v>5740</v>
      </c>
      <c r="M90">
        <v>16944860</v>
      </c>
      <c r="N90">
        <v>341140</v>
      </c>
      <c r="O90">
        <v>5730</v>
      </c>
      <c r="P90">
        <v>16951560</v>
      </c>
      <c r="Q90">
        <v>340917</v>
      </c>
      <c r="R90">
        <f t="shared" si="4"/>
        <v>5765</v>
      </c>
      <c r="S90">
        <f t="shared" si="7"/>
        <v>16900624</v>
      </c>
      <c r="T90">
        <f t="shared" si="5"/>
        <v>273920</v>
      </c>
      <c r="U90" s="5">
        <v>5770.4666666666662</v>
      </c>
      <c r="V90" s="5"/>
      <c r="W90" s="5"/>
      <c r="X90" s="7"/>
    </row>
    <row r="91" spans="1:24" x14ac:dyDescent="0.2">
      <c r="A91" s="10"/>
      <c r="B91">
        <v>89</v>
      </c>
      <c r="C91">
        <v>5715</v>
      </c>
      <c r="D91">
        <v>16995960</v>
      </c>
      <c r="E91">
        <v>341774</v>
      </c>
      <c r="F91">
        <v>5750</v>
      </c>
      <c r="G91">
        <v>16810160</v>
      </c>
      <c r="H91">
        <v>338056</v>
      </c>
      <c r="I91">
        <v>5740</v>
      </c>
      <c r="J91">
        <v>16694560</v>
      </c>
      <c r="K91">
        <v>336848</v>
      </c>
      <c r="L91">
        <v>5760</v>
      </c>
      <c r="M91">
        <v>16822120</v>
      </c>
      <c r="N91">
        <v>338462</v>
      </c>
      <c r="O91">
        <v>5740</v>
      </c>
      <c r="P91">
        <v>16858460</v>
      </c>
      <c r="Q91">
        <v>339032</v>
      </c>
      <c r="R91">
        <f t="shared" si="4"/>
        <v>5760</v>
      </c>
      <c r="S91">
        <f t="shared" si="7"/>
        <v>16836252</v>
      </c>
      <c r="T91">
        <f t="shared" si="5"/>
        <v>272872.59999999998</v>
      </c>
      <c r="U91" s="5">
        <v>5770.4666666666662</v>
      </c>
      <c r="V91" s="5"/>
      <c r="W91" s="5"/>
      <c r="X91" s="7"/>
    </row>
    <row r="92" spans="1:24" x14ac:dyDescent="0.2">
      <c r="A92" s="10"/>
      <c r="B92">
        <v>90</v>
      </c>
      <c r="C92">
        <v>5745</v>
      </c>
      <c r="D92">
        <v>16722180</v>
      </c>
      <c r="E92">
        <v>336297</v>
      </c>
      <c r="F92">
        <v>5775</v>
      </c>
      <c r="G92">
        <v>16885600</v>
      </c>
      <c r="H92">
        <v>339786</v>
      </c>
      <c r="I92">
        <v>5750</v>
      </c>
      <c r="J92">
        <v>16767600</v>
      </c>
      <c r="K92">
        <v>337238</v>
      </c>
      <c r="L92">
        <v>5765</v>
      </c>
      <c r="M92">
        <v>16947060</v>
      </c>
      <c r="N92">
        <v>340832</v>
      </c>
      <c r="O92">
        <v>5740</v>
      </c>
      <c r="P92">
        <v>21689412</v>
      </c>
      <c r="Q92">
        <v>331179</v>
      </c>
      <c r="R92">
        <f t="shared" si="4"/>
        <v>5762</v>
      </c>
      <c r="S92">
        <f t="shared" si="7"/>
        <v>17802370.399999999</v>
      </c>
      <c r="T92">
        <f t="shared" si="5"/>
        <v>278129.2</v>
      </c>
      <c r="U92" s="5">
        <v>5770.4666666666662</v>
      </c>
      <c r="V92" s="5"/>
      <c r="W92" s="5"/>
      <c r="X92" s="7"/>
    </row>
    <row r="93" spans="1:24" x14ac:dyDescent="0.2">
      <c r="A93" s="9" t="s">
        <v>8</v>
      </c>
      <c r="B93">
        <v>91</v>
      </c>
      <c r="C93">
        <v>5690</v>
      </c>
      <c r="D93">
        <v>81441832</v>
      </c>
      <c r="E93">
        <v>218924</v>
      </c>
      <c r="F93">
        <v>5730</v>
      </c>
      <c r="G93">
        <v>68242608</v>
      </c>
      <c r="H93">
        <v>199383</v>
      </c>
      <c r="I93">
        <v>5745</v>
      </c>
      <c r="J93">
        <v>85001724</v>
      </c>
      <c r="K93">
        <v>172186</v>
      </c>
      <c r="L93">
        <v>5745</v>
      </c>
      <c r="M93">
        <v>82135760</v>
      </c>
      <c r="N93">
        <v>199028</v>
      </c>
      <c r="O93">
        <v>5775</v>
      </c>
      <c r="P93">
        <v>94445120</v>
      </c>
      <c r="Q93">
        <v>184100</v>
      </c>
      <c r="R93">
        <f>AVERAGE(C93,F93,I93,L93,O93)</f>
        <v>5737</v>
      </c>
      <c r="S93">
        <f>AVERAGE(D93,G93,J93,M93,P93)</f>
        <v>82253408.799999997</v>
      </c>
      <c r="T93">
        <f>AVERAGE(E93,H93,K93,N93,Q93)</f>
        <v>194724.2</v>
      </c>
      <c r="U93" s="5">
        <f>AVERAGE(R93:R122)</f>
        <v>5735.0666666666666</v>
      </c>
      <c r="V93" s="5">
        <f t="shared" ref="V93:W93" si="8">SUM(S93:S122)</f>
        <v>2845564892.0000005</v>
      </c>
      <c r="W93" s="5">
        <f t="shared" si="8"/>
        <v>5565893</v>
      </c>
      <c r="X93" s="7">
        <f>((U93-U3)/U3)*100</f>
        <v>-1.5991032210834522</v>
      </c>
    </row>
    <row r="94" spans="1:24" x14ac:dyDescent="0.2">
      <c r="A94" s="10"/>
      <c r="B94">
        <v>92</v>
      </c>
      <c r="C94">
        <v>5700</v>
      </c>
      <c r="D94">
        <v>94297752</v>
      </c>
      <c r="E94">
        <v>183215</v>
      </c>
      <c r="F94">
        <v>5725</v>
      </c>
      <c r="G94">
        <v>94743820</v>
      </c>
      <c r="H94">
        <v>184041</v>
      </c>
      <c r="I94">
        <v>5730</v>
      </c>
      <c r="J94">
        <v>95862052</v>
      </c>
      <c r="K94">
        <v>186260</v>
      </c>
      <c r="L94">
        <v>5735</v>
      </c>
      <c r="M94">
        <v>96898880</v>
      </c>
      <c r="N94">
        <v>188180</v>
      </c>
      <c r="O94">
        <v>5765</v>
      </c>
      <c r="P94">
        <v>94006720</v>
      </c>
      <c r="Q94">
        <v>182676</v>
      </c>
      <c r="R94">
        <f t="shared" ref="R94:R122" si="9">AVERAGE(C94,F94,I94,L94,O94)</f>
        <v>5731</v>
      </c>
      <c r="S94">
        <f>AVERAGE(D94,G94,J94,M94,P94)</f>
        <v>95161844.799999997</v>
      </c>
      <c r="T94">
        <f t="shared" ref="T94:T122" si="10">AVERAGE(E94,H94,K94,N94,Q94)</f>
        <v>184874.4</v>
      </c>
      <c r="U94" s="5">
        <v>5735.0666666666666</v>
      </c>
      <c r="V94" s="5"/>
      <c r="W94" s="5"/>
      <c r="X94" s="7"/>
    </row>
    <row r="95" spans="1:24" x14ac:dyDescent="0.2">
      <c r="A95" s="10"/>
      <c r="B95">
        <v>93</v>
      </c>
      <c r="C95">
        <v>5720</v>
      </c>
      <c r="D95">
        <v>95810240</v>
      </c>
      <c r="E95">
        <v>186301</v>
      </c>
      <c r="F95">
        <v>5680</v>
      </c>
      <c r="G95">
        <v>95014280</v>
      </c>
      <c r="H95">
        <v>184690</v>
      </c>
      <c r="I95">
        <v>5730</v>
      </c>
      <c r="J95">
        <v>96489128</v>
      </c>
      <c r="K95">
        <v>187273</v>
      </c>
      <c r="L95">
        <v>5750</v>
      </c>
      <c r="M95">
        <v>96256900</v>
      </c>
      <c r="N95">
        <v>186843</v>
      </c>
      <c r="O95">
        <v>5745</v>
      </c>
      <c r="P95">
        <v>94194560</v>
      </c>
      <c r="Q95">
        <v>183270</v>
      </c>
      <c r="R95">
        <f t="shared" si="9"/>
        <v>5725</v>
      </c>
      <c r="S95">
        <f>AVERAGE(D95,G95,J95,M95,P95)</f>
        <v>95553021.599999994</v>
      </c>
      <c r="T95">
        <f t="shared" si="10"/>
        <v>185675.4</v>
      </c>
      <c r="U95" s="5">
        <v>5735.0666666666666</v>
      </c>
      <c r="V95" s="5"/>
      <c r="W95" s="5"/>
      <c r="X95" s="7"/>
    </row>
    <row r="96" spans="1:24" x14ac:dyDescent="0.2">
      <c r="A96" s="10"/>
      <c r="B96">
        <v>94</v>
      </c>
      <c r="C96">
        <v>5700</v>
      </c>
      <c r="D96">
        <v>94306960</v>
      </c>
      <c r="E96">
        <v>183232</v>
      </c>
      <c r="F96">
        <v>5750</v>
      </c>
      <c r="G96">
        <v>95196880</v>
      </c>
      <c r="H96">
        <v>184880</v>
      </c>
      <c r="I96">
        <v>5715</v>
      </c>
      <c r="J96">
        <v>95764392</v>
      </c>
      <c r="K96">
        <v>186511</v>
      </c>
      <c r="L96">
        <v>5725</v>
      </c>
      <c r="M96">
        <v>96946400</v>
      </c>
      <c r="N96">
        <v>188268</v>
      </c>
      <c r="O96">
        <v>5740</v>
      </c>
      <c r="P96">
        <v>94486188</v>
      </c>
      <c r="Q96">
        <v>183712</v>
      </c>
      <c r="R96">
        <f t="shared" si="9"/>
        <v>5726</v>
      </c>
      <c r="S96">
        <f>AVERAGE(D96,G96,J96,M96,P96)</f>
        <v>95340164</v>
      </c>
      <c r="T96">
        <f t="shared" si="10"/>
        <v>185320.6</v>
      </c>
      <c r="U96" s="5">
        <v>5735.0666666666666</v>
      </c>
      <c r="V96" s="5"/>
      <c r="W96" s="5"/>
      <c r="X96" s="7"/>
    </row>
    <row r="97" spans="1:24" x14ac:dyDescent="0.2">
      <c r="A97" s="10"/>
      <c r="B97">
        <v>95</v>
      </c>
      <c r="C97">
        <v>5725</v>
      </c>
      <c r="D97">
        <v>95436640</v>
      </c>
      <c r="E97">
        <v>185324</v>
      </c>
      <c r="F97">
        <v>5755</v>
      </c>
      <c r="G97">
        <v>94668680</v>
      </c>
      <c r="H97">
        <v>184050</v>
      </c>
      <c r="I97">
        <v>5745</v>
      </c>
      <c r="J97">
        <v>96959900</v>
      </c>
      <c r="K97">
        <v>188293</v>
      </c>
      <c r="L97">
        <v>5745</v>
      </c>
      <c r="M97">
        <v>96377860</v>
      </c>
      <c r="N97">
        <v>187067</v>
      </c>
      <c r="O97">
        <v>5725</v>
      </c>
      <c r="P97">
        <v>93098412</v>
      </c>
      <c r="Q97">
        <v>181495</v>
      </c>
      <c r="R97">
        <f t="shared" si="9"/>
        <v>5739</v>
      </c>
      <c r="S97">
        <f>AVERAGE(D97,G97,J97,M97,P97)</f>
        <v>95308298.400000006</v>
      </c>
      <c r="T97">
        <f t="shared" si="10"/>
        <v>185245.8</v>
      </c>
      <c r="U97" s="5">
        <v>5735.0666666666666</v>
      </c>
      <c r="V97" s="5"/>
      <c r="W97" s="5"/>
      <c r="X97" s="7"/>
    </row>
    <row r="98" spans="1:24" x14ac:dyDescent="0.2">
      <c r="A98" s="10"/>
      <c r="B98">
        <v>96</v>
      </c>
      <c r="C98">
        <v>5720</v>
      </c>
      <c r="D98">
        <v>95196260</v>
      </c>
      <c r="E98">
        <v>185259</v>
      </c>
      <c r="F98">
        <v>5730</v>
      </c>
      <c r="G98">
        <v>95881548</v>
      </c>
      <c r="H98">
        <v>186296</v>
      </c>
      <c r="I98">
        <v>5740</v>
      </c>
      <c r="J98">
        <v>96358932</v>
      </c>
      <c r="K98">
        <v>187032</v>
      </c>
      <c r="L98">
        <v>5745</v>
      </c>
      <c r="M98">
        <v>96121280</v>
      </c>
      <c r="N98">
        <v>186740</v>
      </c>
      <c r="O98">
        <v>5730</v>
      </c>
      <c r="P98">
        <v>94727540</v>
      </c>
      <c r="Q98">
        <v>184159</v>
      </c>
      <c r="R98">
        <f t="shared" si="9"/>
        <v>5733</v>
      </c>
      <c r="S98">
        <f>AVERAGE(D98,G98,J98,M98,P98)</f>
        <v>95657112</v>
      </c>
      <c r="T98">
        <f t="shared" si="10"/>
        <v>185897.2</v>
      </c>
      <c r="U98" s="5">
        <v>5735.0666666666666</v>
      </c>
      <c r="V98" s="5"/>
      <c r="W98" s="5"/>
      <c r="X98" s="7"/>
    </row>
    <row r="99" spans="1:24" x14ac:dyDescent="0.2">
      <c r="A99" s="10"/>
      <c r="B99">
        <v>97</v>
      </c>
      <c r="C99">
        <v>5730</v>
      </c>
      <c r="D99">
        <v>95364200</v>
      </c>
      <c r="E99">
        <v>185564</v>
      </c>
      <c r="F99">
        <v>5695</v>
      </c>
      <c r="G99">
        <v>93764772</v>
      </c>
      <c r="H99">
        <v>182228</v>
      </c>
      <c r="I99">
        <v>5735</v>
      </c>
      <c r="J99">
        <v>97845580</v>
      </c>
      <c r="K99">
        <v>189785</v>
      </c>
      <c r="L99">
        <v>5740</v>
      </c>
      <c r="M99">
        <v>95570020</v>
      </c>
      <c r="N99">
        <v>185571</v>
      </c>
      <c r="O99">
        <v>5745</v>
      </c>
      <c r="P99">
        <v>93730212</v>
      </c>
      <c r="Q99">
        <v>182164</v>
      </c>
      <c r="R99">
        <f t="shared" si="9"/>
        <v>5729</v>
      </c>
      <c r="S99">
        <f>AVERAGE(D99,G99,J99,M99,P99)</f>
        <v>95254956.799999997</v>
      </c>
      <c r="T99">
        <f t="shared" si="10"/>
        <v>185062.39999999999</v>
      </c>
      <c r="U99" s="5">
        <v>5735.0666666666666</v>
      </c>
      <c r="V99" s="5"/>
      <c r="W99" s="5"/>
      <c r="X99" s="7"/>
    </row>
    <row r="100" spans="1:24" x14ac:dyDescent="0.2">
      <c r="A100" s="10"/>
      <c r="B100">
        <v>98</v>
      </c>
      <c r="C100">
        <v>5735</v>
      </c>
      <c r="D100">
        <v>95143960</v>
      </c>
      <c r="E100">
        <v>184793</v>
      </c>
      <c r="F100">
        <v>5710</v>
      </c>
      <c r="G100">
        <v>94673512</v>
      </c>
      <c r="H100">
        <v>184268</v>
      </c>
      <c r="I100">
        <v>5720</v>
      </c>
      <c r="J100">
        <v>97261248</v>
      </c>
      <c r="K100">
        <v>188851</v>
      </c>
      <c r="L100">
        <v>5745</v>
      </c>
      <c r="M100">
        <v>95892400</v>
      </c>
      <c r="N100">
        <v>186168</v>
      </c>
      <c r="O100">
        <v>5730</v>
      </c>
      <c r="P100">
        <v>95773548</v>
      </c>
      <c r="Q100">
        <v>186096</v>
      </c>
      <c r="R100">
        <f t="shared" si="9"/>
        <v>5728</v>
      </c>
      <c r="S100">
        <f>AVERAGE(D100,G100,J100,M100,P100)</f>
        <v>95748933.599999994</v>
      </c>
      <c r="T100">
        <f t="shared" si="10"/>
        <v>186035.20000000001</v>
      </c>
      <c r="U100" s="5">
        <v>5735.0666666666666</v>
      </c>
      <c r="V100" s="5"/>
      <c r="W100" s="5"/>
      <c r="X100" s="7"/>
    </row>
    <row r="101" spans="1:24" x14ac:dyDescent="0.2">
      <c r="A101" s="10"/>
      <c r="B101">
        <v>99</v>
      </c>
      <c r="C101">
        <v>5740</v>
      </c>
      <c r="D101">
        <v>95252420</v>
      </c>
      <c r="E101">
        <v>185131</v>
      </c>
      <c r="F101">
        <v>5730</v>
      </c>
      <c r="G101">
        <v>94513240</v>
      </c>
      <c r="H101">
        <v>183614</v>
      </c>
      <c r="I101">
        <v>5705</v>
      </c>
      <c r="J101">
        <v>96846012</v>
      </c>
      <c r="K101">
        <v>188018</v>
      </c>
      <c r="L101">
        <v>5725</v>
      </c>
      <c r="M101">
        <v>96201280</v>
      </c>
      <c r="N101">
        <v>186900</v>
      </c>
      <c r="O101">
        <v>5735</v>
      </c>
      <c r="P101">
        <v>93100032</v>
      </c>
      <c r="Q101">
        <v>181387</v>
      </c>
      <c r="R101">
        <f t="shared" si="9"/>
        <v>5727</v>
      </c>
      <c r="S101">
        <f>AVERAGE(D101,G101,J101,M101,P101)</f>
        <v>95182596.799999997</v>
      </c>
      <c r="T101">
        <f t="shared" si="10"/>
        <v>185010</v>
      </c>
      <c r="U101" s="5">
        <v>5735.0666666666666</v>
      </c>
      <c r="V101" s="5"/>
      <c r="W101" s="5"/>
      <c r="X101" s="7"/>
    </row>
    <row r="102" spans="1:24" x14ac:dyDescent="0.2">
      <c r="A102" s="10"/>
      <c r="B102">
        <v>100</v>
      </c>
      <c r="C102">
        <v>5725</v>
      </c>
      <c r="D102">
        <v>95606740</v>
      </c>
      <c r="E102">
        <v>185639</v>
      </c>
      <c r="F102">
        <v>5735</v>
      </c>
      <c r="G102">
        <v>93514700</v>
      </c>
      <c r="H102">
        <v>182299</v>
      </c>
      <c r="I102">
        <v>5715</v>
      </c>
      <c r="J102">
        <v>97345972</v>
      </c>
      <c r="K102">
        <v>189363</v>
      </c>
      <c r="L102">
        <v>5745</v>
      </c>
      <c r="M102">
        <v>96663520</v>
      </c>
      <c r="N102">
        <v>187790</v>
      </c>
      <c r="O102">
        <v>5735</v>
      </c>
      <c r="P102">
        <v>94731320</v>
      </c>
      <c r="Q102">
        <v>184166</v>
      </c>
      <c r="R102">
        <f t="shared" si="9"/>
        <v>5731</v>
      </c>
      <c r="S102">
        <f>AVERAGE(D102,G102,J102,M102,P102)</f>
        <v>95572450.400000006</v>
      </c>
      <c r="T102">
        <f t="shared" si="10"/>
        <v>185851.4</v>
      </c>
      <c r="U102" s="5">
        <v>5735.0666666666666</v>
      </c>
      <c r="V102" s="5"/>
      <c r="W102" s="5"/>
      <c r="X102" s="7"/>
    </row>
    <row r="103" spans="1:24" x14ac:dyDescent="0.2">
      <c r="A103" s="10"/>
      <c r="B103">
        <v>101</v>
      </c>
      <c r="C103">
        <v>5715</v>
      </c>
      <c r="D103">
        <v>95029940</v>
      </c>
      <c r="E103">
        <v>184719</v>
      </c>
      <c r="F103">
        <v>5755</v>
      </c>
      <c r="G103">
        <v>93827440</v>
      </c>
      <c r="H103">
        <v>182387</v>
      </c>
      <c r="I103">
        <v>5725</v>
      </c>
      <c r="J103">
        <v>96626180</v>
      </c>
      <c r="K103">
        <v>187675</v>
      </c>
      <c r="L103">
        <v>5730</v>
      </c>
      <c r="M103">
        <v>97083048</v>
      </c>
      <c r="N103">
        <v>188521</v>
      </c>
      <c r="O103">
        <v>5760</v>
      </c>
      <c r="P103">
        <v>94304232</v>
      </c>
      <c r="Q103">
        <v>183227</v>
      </c>
      <c r="R103">
        <f t="shared" si="9"/>
        <v>5737</v>
      </c>
      <c r="S103">
        <f>AVERAGE(D103,G103,J103,M103,P103)</f>
        <v>95374168</v>
      </c>
      <c r="T103">
        <f t="shared" si="10"/>
        <v>185305.8</v>
      </c>
      <c r="U103" s="5">
        <v>5735.0666666666666</v>
      </c>
      <c r="V103" s="5"/>
      <c r="W103" s="5"/>
      <c r="X103" s="7"/>
    </row>
    <row r="104" spans="1:24" x14ac:dyDescent="0.2">
      <c r="A104" s="10"/>
      <c r="B104">
        <v>102</v>
      </c>
      <c r="C104">
        <v>5740</v>
      </c>
      <c r="D104">
        <v>95164968</v>
      </c>
      <c r="E104">
        <v>184969</v>
      </c>
      <c r="F104">
        <v>5755</v>
      </c>
      <c r="G104">
        <v>93852740</v>
      </c>
      <c r="H104">
        <v>182539</v>
      </c>
      <c r="I104">
        <v>5750</v>
      </c>
      <c r="J104">
        <v>97188400</v>
      </c>
      <c r="K104">
        <v>188568</v>
      </c>
      <c r="L104">
        <v>5760</v>
      </c>
      <c r="M104">
        <v>94580712</v>
      </c>
      <c r="N104">
        <v>183739</v>
      </c>
      <c r="O104">
        <v>5745</v>
      </c>
      <c r="P104">
        <v>93698920</v>
      </c>
      <c r="Q104">
        <v>182106</v>
      </c>
      <c r="R104">
        <f t="shared" si="9"/>
        <v>5750</v>
      </c>
      <c r="S104">
        <f>AVERAGE(D104,G104,J104,M104,P104)</f>
        <v>94897148</v>
      </c>
      <c r="T104">
        <f t="shared" si="10"/>
        <v>184384.2</v>
      </c>
      <c r="U104" s="5">
        <v>5735.0666666666666</v>
      </c>
      <c r="V104" s="5"/>
      <c r="W104" s="5"/>
      <c r="X104" s="7"/>
    </row>
    <row r="105" spans="1:24" x14ac:dyDescent="0.2">
      <c r="A105" s="10"/>
      <c r="B105">
        <v>103</v>
      </c>
      <c r="C105">
        <v>5680</v>
      </c>
      <c r="D105">
        <v>94299912</v>
      </c>
      <c r="E105">
        <v>183219</v>
      </c>
      <c r="F105">
        <v>5755</v>
      </c>
      <c r="G105">
        <v>94269160</v>
      </c>
      <c r="H105">
        <v>183162</v>
      </c>
      <c r="I105">
        <v>5730</v>
      </c>
      <c r="J105">
        <v>96539212</v>
      </c>
      <c r="K105">
        <v>187514</v>
      </c>
      <c r="L105">
        <v>5745</v>
      </c>
      <c r="M105">
        <v>95697380</v>
      </c>
      <c r="N105">
        <v>185955</v>
      </c>
      <c r="O105">
        <v>5755</v>
      </c>
      <c r="P105">
        <v>94065500</v>
      </c>
      <c r="Q105">
        <v>183038</v>
      </c>
      <c r="R105">
        <f t="shared" si="9"/>
        <v>5733</v>
      </c>
      <c r="S105">
        <f>AVERAGE(D105,G105,J105,M105,P105)</f>
        <v>94974232.799999997</v>
      </c>
      <c r="T105">
        <f t="shared" si="10"/>
        <v>184577.6</v>
      </c>
      <c r="U105" s="5">
        <v>5735.0666666666666</v>
      </c>
      <c r="V105" s="5"/>
      <c r="W105" s="5"/>
      <c r="X105" s="7"/>
    </row>
    <row r="106" spans="1:24" x14ac:dyDescent="0.2">
      <c r="A106" s="10"/>
      <c r="B106">
        <v>104</v>
      </c>
      <c r="C106">
        <v>5735</v>
      </c>
      <c r="D106">
        <v>95575340</v>
      </c>
      <c r="E106">
        <v>185731</v>
      </c>
      <c r="F106">
        <v>5730</v>
      </c>
      <c r="G106">
        <v>93945080</v>
      </c>
      <c r="H106">
        <v>182960</v>
      </c>
      <c r="I106">
        <v>5750</v>
      </c>
      <c r="J106">
        <v>96594940</v>
      </c>
      <c r="K106">
        <v>187933</v>
      </c>
      <c r="L106">
        <v>5735</v>
      </c>
      <c r="M106">
        <v>96547960</v>
      </c>
      <c r="N106">
        <v>187645</v>
      </c>
      <c r="O106">
        <v>5740</v>
      </c>
      <c r="P106">
        <v>94612600</v>
      </c>
      <c r="Q106">
        <v>183798</v>
      </c>
      <c r="R106">
        <f t="shared" si="9"/>
        <v>5738</v>
      </c>
      <c r="S106">
        <f>AVERAGE(D106,G106,J106,M106,P106)</f>
        <v>95455184</v>
      </c>
      <c r="T106">
        <f t="shared" si="10"/>
        <v>185613.4</v>
      </c>
      <c r="U106" s="5">
        <v>5735.0666666666666</v>
      </c>
      <c r="V106" s="5"/>
      <c r="W106" s="5"/>
      <c r="X106" s="7"/>
    </row>
    <row r="107" spans="1:24" x14ac:dyDescent="0.2">
      <c r="A107" s="10"/>
      <c r="B107">
        <v>105</v>
      </c>
      <c r="C107">
        <v>5725</v>
      </c>
      <c r="D107">
        <v>94721680</v>
      </c>
      <c r="E107">
        <v>184364</v>
      </c>
      <c r="F107">
        <v>5740</v>
      </c>
      <c r="G107">
        <v>95150928</v>
      </c>
      <c r="H107">
        <v>185401</v>
      </c>
      <c r="I107">
        <v>5750</v>
      </c>
      <c r="J107">
        <v>95941512</v>
      </c>
      <c r="K107">
        <v>186546</v>
      </c>
      <c r="L107">
        <v>5675</v>
      </c>
      <c r="M107">
        <v>96751460</v>
      </c>
      <c r="N107">
        <v>187907</v>
      </c>
      <c r="O107">
        <v>5745</v>
      </c>
      <c r="P107">
        <v>94728080</v>
      </c>
      <c r="Q107">
        <v>184160</v>
      </c>
      <c r="R107">
        <f t="shared" si="9"/>
        <v>5727</v>
      </c>
      <c r="S107">
        <f>AVERAGE(D107,G107,J107,M107,P107)</f>
        <v>95458732</v>
      </c>
      <c r="T107">
        <f t="shared" si="10"/>
        <v>185675.6</v>
      </c>
      <c r="U107" s="5">
        <v>5735.0666666666666</v>
      </c>
      <c r="V107" s="5"/>
      <c r="W107" s="5"/>
      <c r="X107" s="7"/>
    </row>
    <row r="108" spans="1:24" x14ac:dyDescent="0.2">
      <c r="A108" s="10"/>
      <c r="B108">
        <v>106</v>
      </c>
      <c r="C108">
        <v>5730</v>
      </c>
      <c r="D108">
        <v>94832300</v>
      </c>
      <c r="E108">
        <v>184353</v>
      </c>
      <c r="F108">
        <v>5730</v>
      </c>
      <c r="G108">
        <v>93860892</v>
      </c>
      <c r="H108">
        <v>182406</v>
      </c>
      <c r="I108">
        <v>5730</v>
      </c>
      <c r="J108">
        <v>97900040</v>
      </c>
      <c r="K108">
        <v>190034</v>
      </c>
      <c r="L108">
        <v>5740</v>
      </c>
      <c r="M108">
        <v>97006420</v>
      </c>
      <c r="N108">
        <v>188496</v>
      </c>
      <c r="O108">
        <v>5740</v>
      </c>
      <c r="P108">
        <v>94727620</v>
      </c>
      <c r="Q108">
        <v>184011</v>
      </c>
      <c r="R108">
        <f t="shared" si="9"/>
        <v>5734</v>
      </c>
      <c r="S108">
        <f>AVERAGE(D108,G108,J108,M108,P108)</f>
        <v>95665454.400000006</v>
      </c>
      <c r="T108">
        <f t="shared" si="10"/>
        <v>185860</v>
      </c>
      <c r="U108" s="5">
        <v>5735.0666666666666</v>
      </c>
      <c r="V108" s="5"/>
      <c r="W108" s="5"/>
      <c r="X108" s="7"/>
    </row>
    <row r="109" spans="1:24" x14ac:dyDescent="0.2">
      <c r="A109" s="10"/>
      <c r="B109">
        <v>107</v>
      </c>
      <c r="C109">
        <v>5700</v>
      </c>
      <c r="D109">
        <v>95076460</v>
      </c>
      <c r="E109">
        <v>184657</v>
      </c>
      <c r="F109">
        <v>5735</v>
      </c>
      <c r="G109">
        <v>95618568</v>
      </c>
      <c r="H109">
        <v>186212</v>
      </c>
      <c r="I109">
        <v>5730</v>
      </c>
      <c r="J109">
        <v>95161184</v>
      </c>
      <c r="K109">
        <v>184872</v>
      </c>
      <c r="L109">
        <v>5750</v>
      </c>
      <c r="M109">
        <v>96781240</v>
      </c>
      <c r="N109">
        <v>187814</v>
      </c>
      <c r="O109">
        <v>5770</v>
      </c>
      <c r="P109">
        <v>94207520</v>
      </c>
      <c r="Q109">
        <v>183299</v>
      </c>
      <c r="R109">
        <f t="shared" si="9"/>
        <v>5737</v>
      </c>
      <c r="S109">
        <f>AVERAGE(D109,G109,J109,M109,P109)</f>
        <v>95368994.400000006</v>
      </c>
      <c r="T109">
        <f t="shared" si="10"/>
        <v>185370.8</v>
      </c>
      <c r="U109" s="5">
        <v>5735.0666666666666</v>
      </c>
      <c r="V109" s="5"/>
      <c r="W109" s="5"/>
      <c r="X109" s="7"/>
    </row>
    <row r="110" spans="1:24" x14ac:dyDescent="0.2">
      <c r="A110" s="10"/>
      <c r="B110">
        <v>108</v>
      </c>
      <c r="C110">
        <v>5760</v>
      </c>
      <c r="D110">
        <v>95276180</v>
      </c>
      <c r="E110">
        <v>185175</v>
      </c>
      <c r="F110">
        <v>5705</v>
      </c>
      <c r="G110">
        <v>93432132</v>
      </c>
      <c r="H110">
        <v>181821</v>
      </c>
      <c r="I110">
        <v>5735</v>
      </c>
      <c r="J110">
        <v>96520448</v>
      </c>
      <c r="K110">
        <v>187331</v>
      </c>
      <c r="L110">
        <v>5725</v>
      </c>
      <c r="M110">
        <v>96693140</v>
      </c>
      <c r="N110">
        <v>187799</v>
      </c>
      <c r="O110">
        <v>5750</v>
      </c>
      <c r="P110">
        <v>94751380</v>
      </c>
      <c r="Q110">
        <v>184055</v>
      </c>
      <c r="R110">
        <f t="shared" si="9"/>
        <v>5735</v>
      </c>
      <c r="S110">
        <f>AVERAGE(D110,G110,J110,M110,P110)</f>
        <v>95334656</v>
      </c>
      <c r="T110">
        <f t="shared" si="10"/>
        <v>185236.2</v>
      </c>
      <c r="U110" s="5">
        <v>5735.0666666666666</v>
      </c>
      <c r="V110" s="5"/>
      <c r="W110" s="5"/>
      <c r="X110" s="7"/>
    </row>
    <row r="111" spans="1:24" x14ac:dyDescent="0.2">
      <c r="A111" s="10"/>
      <c r="B111">
        <v>109</v>
      </c>
      <c r="C111">
        <v>5715</v>
      </c>
      <c r="D111">
        <v>94972780</v>
      </c>
      <c r="E111">
        <v>184465</v>
      </c>
      <c r="F111">
        <v>5725</v>
      </c>
      <c r="G111">
        <v>94431080</v>
      </c>
      <c r="H111">
        <v>183610</v>
      </c>
      <c r="I111">
        <v>5735</v>
      </c>
      <c r="J111">
        <v>96357800</v>
      </c>
      <c r="K111">
        <v>187178</v>
      </c>
      <c r="L111">
        <v>5735</v>
      </c>
      <c r="M111">
        <v>96888160</v>
      </c>
      <c r="N111">
        <v>188013</v>
      </c>
      <c r="O111">
        <v>5735</v>
      </c>
      <c r="P111">
        <v>94185920</v>
      </c>
      <c r="Q111">
        <v>183209</v>
      </c>
      <c r="R111">
        <f t="shared" si="9"/>
        <v>5729</v>
      </c>
      <c r="S111">
        <f>AVERAGE(D111,G111,J111,M111,P111)</f>
        <v>95367148</v>
      </c>
      <c r="T111">
        <f t="shared" si="10"/>
        <v>185295</v>
      </c>
      <c r="U111" s="5">
        <v>5735.0666666666666</v>
      </c>
      <c r="V111" s="5"/>
      <c r="W111" s="5"/>
      <c r="X111" s="7"/>
    </row>
    <row r="112" spans="1:24" x14ac:dyDescent="0.2">
      <c r="A112" s="10"/>
      <c r="B112">
        <v>110</v>
      </c>
      <c r="C112">
        <v>5750</v>
      </c>
      <c r="D112">
        <v>93030372</v>
      </c>
      <c r="E112">
        <v>180868</v>
      </c>
      <c r="F112">
        <v>5720</v>
      </c>
      <c r="G112">
        <v>95195260</v>
      </c>
      <c r="H112">
        <v>185110</v>
      </c>
      <c r="I112">
        <v>5725</v>
      </c>
      <c r="J112">
        <v>96369192</v>
      </c>
      <c r="K112">
        <v>187142</v>
      </c>
      <c r="L112">
        <v>5730</v>
      </c>
      <c r="M112">
        <v>97022000</v>
      </c>
      <c r="N112">
        <v>188408</v>
      </c>
      <c r="O112">
        <v>5765</v>
      </c>
      <c r="P112">
        <v>94261572</v>
      </c>
      <c r="Q112">
        <v>183362</v>
      </c>
      <c r="R112">
        <f t="shared" si="9"/>
        <v>5738</v>
      </c>
      <c r="S112">
        <f>AVERAGE(D112,G112,J112,M112,P112)</f>
        <v>95175679.200000003</v>
      </c>
      <c r="T112">
        <f t="shared" si="10"/>
        <v>184978</v>
      </c>
      <c r="U112" s="5">
        <v>5735.0666666666666</v>
      </c>
      <c r="V112" s="5"/>
      <c r="W112" s="5"/>
      <c r="X112" s="7"/>
    </row>
    <row r="113" spans="1:25" x14ac:dyDescent="0.2">
      <c r="A113" s="10"/>
      <c r="B113">
        <v>111</v>
      </c>
      <c r="C113">
        <v>5770</v>
      </c>
      <c r="D113">
        <v>95937140</v>
      </c>
      <c r="E113">
        <v>186399</v>
      </c>
      <c r="F113">
        <v>5745</v>
      </c>
      <c r="G113">
        <v>94128652</v>
      </c>
      <c r="H113">
        <v>183050</v>
      </c>
      <c r="I113">
        <v>5735</v>
      </c>
      <c r="J113">
        <v>96286060</v>
      </c>
      <c r="K113">
        <v>186897</v>
      </c>
      <c r="L113">
        <v>5740</v>
      </c>
      <c r="M113">
        <v>96308740</v>
      </c>
      <c r="N113">
        <v>186939</v>
      </c>
      <c r="O113">
        <v>5750</v>
      </c>
      <c r="P113">
        <v>93889380</v>
      </c>
      <c r="Q113">
        <v>182605</v>
      </c>
      <c r="R113">
        <f t="shared" si="9"/>
        <v>5748</v>
      </c>
      <c r="S113">
        <f>AVERAGE(D113,G113,J113,M113,P113)</f>
        <v>95309994.400000006</v>
      </c>
      <c r="T113">
        <f t="shared" si="10"/>
        <v>185178</v>
      </c>
      <c r="U113" s="5">
        <v>5735.0666666666666</v>
      </c>
      <c r="V113" s="5"/>
      <c r="W113" s="5"/>
      <c r="X113" s="7"/>
    </row>
    <row r="114" spans="1:25" x14ac:dyDescent="0.2">
      <c r="A114" s="10"/>
      <c r="B114">
        <v>112</v>
      </c>
      <c r="C114">
        <v>5735</v>
      </c>
      <c r="D114">
        <v>94333392</v>
      </c>
      <c r="E114">
        <v>183636</v>
      </c>
      <c r="F114">
        <v>5720</v>
      </c>
      <c r="G114">
        <v>94407372</v>
      </c>
      <c r="H114">
        <v>183637</v>
      </c>
      <c r="I114">
        <v>5765</v>
      </c>
      <c r="J114">
        <v>96975620</v>
      </c>
      <c r="K114">
        <v>188518</v>
      </c>
      <c r="L114">
        <v>5710</v>
      </c>
      <c r="M114">
        <v>98391388</v>
      </c>
      <c r="N114">
        <v>191584</v>
      </c>
      <c r="O114">
        <v>5745</v>
      </c>
      <c r="P114">
        <v>94680560</v>
      </c>
      <c r="Q114">
        <v>184072</v>
      </c>
      <c r="R114">
        <f t="shared" si="9"/>
        <v>5735</v>
      </c>
      <c r="S114">
        <f>AVERAGE(D114,G114,J114,M114,P114)</f>
        <v>95757666.400000006</v>
      </c>
      <c r="T114">
        <f t="shared" si="10"/>
        <v>186289.4</v>
      </c>
      <c r="U114" s="5">
        <v>5735.0666666666666</v>
      </c>
      <c r="V114" s="5"/>
      <c r="W114" s="5"/>
      <c r="X114" s="7"/>
    </row>
    <row r="115" spans="1:25" x14ac:dyDescent="0.2">
      <c r="A115" s="10"/>
      <c r="B115">
        <v>113</v>
      </c>
      <c r="C115">
        <v>5705</v>
      </c>
      <c r="D115">
        <v>95682260</v>
      </c>
      <c r="E115">
        <v>185945</v>
      </c>
      <c r="F115">
        <v>5710</v>
      </c>
      <c r="G115">
        <v>93791720</v>
      </c>
      <c r="H115">
        <v>182623</v>
      </c>
      <c r="I115">
        <v>5725</v>
      </c>
      <c r="J115">
        <v>96311440</v>
      </c>
      <c r="K115">
        <v>186944</v>
      </c>
      <c r="L115">
        <v>5720</v>
      </c>
      <c r="M115">
        <v>95257952</v>
      </c>
      <c r="N115">
        <v>184845</v>
      </c>
      <c r="O115">
        <v>5725</v>
      </c>
      <c r="P115">
        <v>94421440</v>
      </c>
      <c r="Q115">
        <v>183444</v>
      </c>
      <c r="R115">
        <f t="shared" si="9"/>
        <v>5717</v>
      </c>
      <c r="S115">
        <f>AVERAGE(D115,G115,J115,M115,P115)</f>
        <v>95092962.400000006</v>
      </c>
      <c r="T115">
        <f t="shared" si="10"/>
        <v>184760.2</v>
      </c>
      <c r="U115" s="5">
        <v>5735.0666666666666</v>
      </c>
      <c r="V115" s="5"/>
      <c r="W115" s="5"/>
      <c r="X115" s="7"/>
    </row>
    <row r="116" spans="1:25" x14ac:dyDescent="0.2">
      <c r="A116" s="10"/>
      <c r="B116">
        <v>114</v>
      </c>
      <c r="C116">
        <v>5725</v>
      </c>
      <c r="D116">
        <v>95135832</v>
      </c>
      <c r="E116">
        <v>184767</v>
      </c>
      <c r="F116">
        <v>5695</v>
      </c>
      <c r="G116">
        <v>95397760</v>
      </c>
      <c r="H116">
        <v>185252</v>
      </c>
      <c r="I116">
        <v>5755</v>
      </c>
      <c r="J116">
        <v>96591080</v>
      </c>
      <c r="K116">
        <v>188221</v>
      </c>
      <c r="L116">
        <v>5730</v>
      </c>
      <c r="M116">
        <v>97319540</v>
      </c>
      <c r="N116">
        <v>189279</v>
      </c>
      <c r="O116">
        <v>5750</v>
      </c>
      <c r="P116">
        <v>93883492</v>
      </c>
      <c r="Q116">
        <v>182856</v>
      </c>
      <c r="R116">
        <f t="shared" si="9"/>
        <v>5731</v>
      </c>
      <c r="S116">
        <f>AVERAGE(D116,G116,J116,M116,P116)</f>
        <v>95665540.799999997</v>
      </c>
      <c r="T116">
        <f t="shared" si="10"/>
        <v>186075</v>
      </c>
      <c r="U116" s="5">
        <v>5735.0666666666666</v>
      </c>
      <c r="V116" s="5"/>
      <c r="W116" s="5"/>
      <c r="X116" s="7"/>
    </row>
    <row r="117" spans="1:25" x14ac:dyDescent="0.2">
      <c r="A117" s="10"/>
      <c r="B117">
        <v>115</v>
      </c>
      <c r="C117">
        <v>5740</v>
      </c>
      <c r="D117">
        <v>95258360</v>
      </c>
      <c r="E117">
        <v>185142</v>
      </c>
      <c r="F117">
        <v>5750</v>
      </c>
      <c r="G117">
        <v>95054780</v>
      </c>
      <c r="H117">
        <v>184946</v>
      </c>
      <c r="I117">
        <v>5725</v>
      </c>
      <c r="J117">
        <v>97482108</v>
      </c>
      <c r="K117">
        <v>189383</v>
      </c>
      <c r="L117">
        <v>5710</v>
      </c>
      <c r="M117">
        <v>96884380</v>
      </c>
      <c r="N117">
        <v>188221</v>
      </c>
      <c r="O117">
        <v>5745</v>
      </c>
      <c r="P117">
        <v>93001240</v>
      </c>
      <c r="Q117">
        <v>180814</v>
      </c>
      <c r="R117">
        <f t="shared" si="9"/>
        <v>5734</v>
      </c>
      <c r="S117">
        <f>AVERAGE(D117,G117,J117,M117,P117)</f>
        <v>95536173.599999994</v>
      </c>
      <c r="T117">
        <f t="shared" si="10"/>
        <v>185701.2</v>
      </c>
      <c r="U117" s="5">
        <v>5735.0666666666666</v>
      </c>
      <c r="V117" s="5"/>
      <c r="W117" s="5"/>
      <c r="X117" s="7"/>
    </row>
    <row r="118" spans="1:25" x14ac:dyDescent="0.2">
      <c r="A118" s="10"/>
      <c r="B118">
        <v>116</v>
      </c>
      <c r="C118">
        <v>5735</v>
      </c>
      <c r="D118">
        <v>94391200</v>
      </c>
      <c r="E118">
        <v>183420</v>
      </c>
      <c r="F118">
        <v>5730</v>
      </c>
      <c r="G118">
        <v>95136348</v>
      </c>
      <c r="H118">
        <v>184956</v>
      </c>
      <c r="I118">
        <v>5740</v>
      </c>
      <c r="J118">
        <v>95267592</v>
      </c>
      <c r="K118">
        <v>185011</v>
      </c>
      <c r="L118">
        <v>5765</v>
      </c>
      <c r="M118">
        <v>96760180</v>
      </c>
      <c r="N118">
        <v>188084</v>
      </c>
      <c r="O118">
        <v>5735</v>
      </c>
      <c r="P118">
        <v>92429272</v>
      </c>
      <c r="Q118">
        <v>179915</v>
      </c>
      <c r="R118">
        <f t="shared" si="9"/>
        <v>5741</v>
      </c>
      <c r="S118">
        <f>AVERAGE(D118,G118,J118,M118,P118)</f>
        <v>94796918.400000006</v>
      </c>
      <c r="T118">
        <f t="shared" si="10"/>
        <v>184277.2</v>
      </c>
      <c r="U118" s="5">
        <v>5735.0666666666666</v>
      </c>
      <c r="V118" s="5"/>
      <c r="W118" s="5"/>
      <c r="X118" s="7"/>
    </row>
    <row r="119" spans="1:25" x14ac:dyDescent="0.2">
      <c r="A119" s="10"/>
      <c r="B119">
        <v>117</v>
      </c>
      <c r="C119">
        <v>5770</v>
      </c>
      <c r="D119">
        <v>95008340</v>
      </c>
      <c r="E119">
        <v>184679</v>
      </c>
      <c r="F119">
        <v>5730</v>
      </c>
      <c r="G119">
        <v>94666032</v>
      </c>
      <c r="H119">
        <v>183897</v>
      </c>
      <c r="I119">
        <v>5715</v>
      </c>
      <c r="J119">
        <v>95479300</v>
      </c>
      <c r="K119">
        <v>185632</v>
      </c>
      <c r="L119">
        <v>5760</v>
      </c>
      <c r="M119">
        <v>97255280</v>
      </c>
      <c r="N119">
        <v>189211</v>
      </c>
      <c r="O119">
        <v>5715</v>
      </c>
      <c r="P119">
        <v>94091448</v>
      </c>
      <c r="Q119">
        <v>183280</v>
      </c>
      <c r="R119">
        <f t="shared" si="9"/>
        <v>5738</v>
      </c>
      <c r="S119">
        <f>AVERAGE(D119,G119,J119,M119,P119)</f>
        <v>95300080</v>
      </c>
      <c r="T119">
        <f t="shared" si="10"/>
        <v>185339.8</v>
      </c>
      <c r="U119" s="5">
        <v>5735.0666666666666</v>
      </c>
      <c r="V119" s="5"/>
      <c r="W119" s="5"/>
      <c r="X119" s="7"/>
    </row>
    <row r="120" spans="1:25" x14ac:dyDescent="0.2">
      <c r="A120" s="10"/>
      <c r="B120">
        <v>118</v>
      </c>
      <c r="C120">
        <v>5740</v>
      </c>
      <c r="D120">
        <v>94784860</v>
      </c>
      <c r="E120">
        <v>184351</v>
      </c>
      <c r="F120">
        <v>5705</v>
      </c>
      <c r="G120">
        <v>95924720</v>
      </c>
      <c r="H120">
        <v>186782</v>
      </c>
      <c r="I120">
        <v>5760</v>
      </c>
      <c r="J120">
        <v>95523500</v>
      </c>
      <c r="K120">
        <v>185633</v>
      </c>
      <c r="L120">
        <v>5720</v>
      </c>
      <c r="M120">
        <v>97215940</v>
      </c>
      <c r="N120">
        <v>188619</v>
      </c>
      <c r="O120">
        <v>5725</v>
      </c>
      <c r="P120">
        <v>91338552</v>
      </c>
      <c r="Q120">
        <v>177735</v>
      </c>
      <c r="R120">
        <f t="shared" si="9"/>
        <v>5730</v>
      </c>
      <c r="S120">
        <f>AVERAGE(D120,G120,J120,M120,P120)</f>
        <v>94957514.400000006</v>
      </c>
      <c r="T120">
        <f t="shared" si="10"/>
        <v>184624</v>
      </c>
      <c r="U120" s="5">
        <v>5735.0666666666666</v>
      </c>
      <c r="V120" s="5"/>
      <c r="W120" s="5"/>
      <c r="X120" s="7"/>
    </row>
    <row r="121" spans="1:25" x14ac:dyDescent="0.2">
      <c r="A121" s="10"/>
      <c r="B121">
        <v>119</v>
      </c>
      <c r="C121">
        <v>5795</v>
      </c>
      <c r="D121">
        <v>94445660</v>
      </c>
      <c r="E121">
        <v>183658</v>
      </c>
      <c r="F121">
        <v>5750</v>
      </c>
      <c r="G121">
        <v>93251772</v>
      </c>
      <c r="H121">
        <v>181278</v>
      </c>
      <c r="I121">
        <v>5715</v>
      </c>
      <c r="J121">
        <v>95817880</v>
      </c>
      <c r="K121">
        <v>186030</v>
      </c>
      <c r="L121">
        <v>5745</v>
      </c>
      <c r="M121">
        <v>96843260</v>
      </c>
      <c r="N121">
        <v>188077</v>
      </c>
      <c r="O121">
        <v>5760</v>
      </c>
      <c r="P121">
        <v>94080648</v>
      </c>
      <c r="Q121">
        <v>183486</v>
      </c>
      <c r="R121">
        <f t="shared" si="9"/>
        <v>5753</v>
      </c>
      <c r="S121">
        <f>AVERAGE(D121,G121,J121,M121,P121)</f>
        <v>94887844</v>
      </c>
      <c r="T121">
        <f t="shared" si="10"/>
        <v>184505.8</v>
      </c>
      <c r="U121" s="5">
        <v>5735.0666666666666</v>
      </c>
      <c r="V121" s="5"/>
      <c r="W121" s="5"/>
      <c r="X121" s="7"/>
    </row>
    <row r="122" spans="1:25" x14ac:dyDescent="0.2">
      <c r="A122" s="10"/>
      <c r="B122">
        <v>120</v>
      </c>
      <c r="C122">
        <v>5750</v>
      </c>
      <c r="D122">
        <v>95025160</v>
      </c>
      <c r="E122">
        <v>184929</v>
      </c>
      <c r="F122">
        <v>5730</v>
      </c>
      <c r="G122">
        <v>96311280</v>
      </c>
      <c r="H122">
        <v>187240</v>
      </c>
      <c r="I122">
        <v>5730</v>
      </c>
      <c r="J122">
        <v>95433860</v>
      </c>
      <c r="K122">
        <v>185612</v>
      </c>
      <c r="L122">
        <v>5730</v>
      </c>
      <c r="M122">
        <v>97080400</v>
      </c>
      <c r="N122">
        <v>188395</v>
      </c>
      <c r="O122">
        <v>5865</v>
      </c>
      <c r="P122">
        <v>86929368</v>
      </c>
      <c r="Q122">
        <v>169570</v>
      </c>
      <c r="R122">
        <f t="shared" si="9"/>
        <v>5761</v>
      </c>
      <c r="S122">
        <f>AVERAGE(D122,G122,J122,M122,P122)</f>
        <v>94156013.599999994</v>
      </c>
      <c r="T122">
        <f t="shared" si="10"/>
        <v>183149.2</v>
      </c>
      <c r="U122" s="5">
        <v>5735.0666666666666</v>
      </c>
      <c r="V122" s="5"/>
      <c r="W122" s="5"/>
      <c r="X122" s="7"/>
    </row>
    <row r="123" spans="1:25" x14ac:dyDescent="0.2">
      <c r="X123" s="1">
        <f>(((U33+U63+U93)/3-U3)/U3)*100</f>
        <v>-0.7751494631527599</v>
      </c>
      <c r="Y123" s="1"/>
    </row>
  </sheetData>
  <mergeCells count="14">
    <mergeCell ref="A63:A92"/>
    <mergeCell ref="R1:T1"/>
    <mergeCell ref="A93:A122"/>
    <mergeCell ref="A3:A32"/>
    <mergeCell ref="A33:A62"/>
    <mergeCell ref="C1:E1"/>
    <mergeCell ref="F1:H1"/>
    <mergeCell ref="I1:K1"/>
    <mergeCell ref="L1:N1"/>
    <mergeCell ref="O1:Q1"/>
    <mergeCell ref="X3:X32"/>
    <mergeCell ref="X33:X62"/>
    <mergeCell ref="X63:X92"/>
    <mergeCell ref="X93:X122"/>
  </mergeCells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AC0A5-F2E3-E848-972B-7A1374835287}">
  <dimension ref="A1:I7"/>
  <sheetViews>
    <sheetView workbookViewId="0"/>
  </sheetViews>
  <sheetFormatPr baseColWidth="10" defaultRowHeight="16" x14ac:dyDescent="0.2"/>
  <cols>
    <col min="1" max="1" width="11.1640625" bestFit="1" customWidth="1"/>
  </cols>
  <sheetData>
    <row r="1" spans="1:9" x14ac:dyDescent="0.2">
      <c r="A1" s="2" t="s">
        <v>2</v>
      </c>
      <c r="B1" s="8" t="s">
        <v>14</v>
      </c>
      <c r="C1" s="8"/>
      <c r="D1" s="8"/>
      <c r="E1" s="8"/>
      <c r="F1" s="8"/>
      <c r="G1" s="8"/>
    </row>
    <row r="2" spans="1:9" x14ac:dyDescent="0.2">
      <c r="A2" s="1"/>
      <c r="B2" s="2" t="s">
        <v>9</v>
      </c>
      <c r="C2" s="2" t="s">
        <v>10</v>
      </c>
      <c r="D2" s="2" t="s">
        <v>11</v>
      </c>
      <c r="E2" s="2" t="s">
        <v>12</v>
      </c>
      <c r="F2" s="2" t="s">
        <v>13</v>
      </c>
      <c r="G2" s="2" t="s">
        <v>4</v>
      </c>
      <c r="H2" s="2" t="s">
        <v>15</v>
      </c>
    </row>
    <row r="3" spans="1:9" x14ac:dyDescent="0.2">
      <c r="A3" s="3" t="s">
        <v>3</v>
      </c>
      <c r="B3" s="4">
        <v>2.82E-3</v>
      </c>
      <c r="C3" s="4">
        <v>2.82E-3</v>
      </c>
      <c r="D3" s="4">
        <v>2.9199999999999999E-3</v>
      </c>
      <c r="E3" s="4">
        <v>2.82E-3</v>
      </c>
      <c r="F3" s="4">
        <v>2.82E-3</v>
      </c>
      <c r="G3" s="4">
        <f>AVERAGE(B3,C3,D3,E3,F3)</f>
        <v>2.8399999999999996E-3</v>
      </c>
    </row>
    <row r="4" spans="1:9" x14ac:dyDescent="0.2">
      <c r="A4" s="3" t="s">
        <v>5</v>
      </c>
      <c r="B4" s="4">
        <v>2.8999999999999998E-3</v>
      </c>
      <c r="C4" s="4">
        <v>2.9299999999999999E-3</v>
      </c>
      <c r="D4" s="4">
        <v>2.8300000000000001E-3</v>
      </c>
      <c r="E4" s="4">
        <v>2.8300000000000001E-3</v>
      </c>
      <c r="F4" s="4">
        <v>2.8300000000000001E-3</v>
      </c>
      <c r="G4" s="4">
        <f t="shared" ref="G4" si="0">AVERAGE(B4,C4,D4,E4,F4)</f>
        <v>2.8639999999999998E-3</v>
      </c>
      <c r="H4">
        <f>((G4-G3)/G3)*100</f>
        <v>0.84507042253521658</v>
      </c>
    </row>
    <row r="5" spans="1:9" x14ac:dyDescent="0.2">
      <c r="A5" s="3" t="s">
        <v>7</v>
      </c>
      <c r="B5" s="4">
        <v>2.7699999999999999E-3</v>
      </c>
      <c r="C5" s="4">
        <v>2.7799999999999999E-3</v>
      </c>
      <c r="D5" s="4">
        <v>2.7799999999999999E-3</v>
      </c>
      <c r="E5" s="4">
        <v>2.8800000000000002E-3</v>
      </c>
      <c r="F5" s="4">
        <v>2.8800000000000002E-3</v>
      </c>
      <c r="G5" s="4">
        <f>AVERAGE(B5,C5,D5,E5,F5)</f>
        <v>2.8180000000000002E-3</v>
      </c>
      <c r="H5">
        <f>((G5-G3)/G3)*100</f>
        <v>-0.77464788732392442</v>
      </c>
    </row>
    <row r="6" spans="1:9" x14ac:dyDescent="0.2">
      <c r="A6" s="3" t="s">
        <v>8</v>
      </c>
      <c r="B6" s="4">
        <v>2.8700000000000002E-3</v>
      </c>
      <c r="C6" s="4">
        <v>2.8700000000000002E-3</v>
      </c>
      <c r="D6" s="4">
        <v>2.8700000000000002E-3</v>
      </c>
      <c r="E6" s="4">
        <v>2.7699999999999999E-3</v>
      </c>
      <c r="F6" s="4">
        <v>2.7699999999999999E-3</v>
      </c>
      <c r="G6" s="4">
        <f>AVERAGE(B6,C6,D6,E6,F6)</f>
        <v>2.8300000000000001E-3</v>
      </c>
      <c r="H6">
        <f>((G6-G3)/G3)*100</f>
        <v>-0.35211267605632374</v>
      </c>
    </row>
    <row r="7" spans="1:9" x14ac:dyDescent="0.2">
      <c r="H7" s="1">
        <f>((((G4+G5+G6)/3)-G3)/G3)*100</f>
        <v>-9.3896713615030852E-2</v>
      </c>
      <c r="I7" s="1"/>
    </row>
  </sheetData>
  <mergeCells count="1">
    <mergeCell ref="B1:G1"/>
  </mergeCells>
  <pageMargins left="0.7" right="0.7" top="0.75" bottom="0.75" header="0.3" footer="0.3"/>
  <pageSetup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FD111-363D-1544-8DE9-4AD8CD812518}">
  <dimension ref="A1:AD123"/>
  <sheetViews>
    <sheetView workbookViewId="0"/>
  </sheetViews>
  <sheetFormatPr baseColWidth="10" defaultRowHeight="16" x14ac:dyDescent="0.2"/>
  <cols>
    <col min="2" max="2" width="17" bestFit="1" customWidth="1"/>
    <col min="3" max="3" width="15.1640625" bestFit="1" customWidth="1"/>
    <col min="4" max="4" width="15.1640625" customWidth="1"/>
    <col min="5" max="5" width="16.5" bestFit="1" customWidth="1"/>
    <col min="6" max="7" width="15.1640625" customWidth="1"/>
    <col min="8" max="8" width="16.33203125" bestFit="1" customWidth="1"/>
    <col min="9" max="10" width="16.33203125" customWidth="1"/>
    <col min="11" max="11" width="16.33203125" bestFit="1" customWidth="1"/>
    <col min="12" max="12" width="15.1640625" bestFit="1" customWidth="1"/>
    <col min="13" max="13" width="15.1640625" customWidth="1"/>
    <col min="14" max="14" width="16.33203125" bestFit="1" customWidth="1"/>
    <col min="15" max="15" width="15.1640625" bestFit="1" customWidth="1"/>
    <col min="16" max="16" width="15.1640625" customWidth="1"/>
    <col min="17" max="17" width="16.33203125" bestFit="1" customWidth="1"/>
    <col min="18" max="18" width="15.1640625" bestFit="1" customWidth="1"/>
    <col min="19" max="19" width="15.1640625" customWidth="1"/>
    <col min="20" max="20" width="16.5" bestFit="1" customWidth="1"/>
    <col min="21" max="21" width="15.6640625" customWidth="1"/>
    <col min="24" max="24" width="18.5" bestFit="1" customWidth="1"/>
  </cols>
  <sheetData>
    <row r="1" spans="1:24" x14ac:dyDescent="0.2">
      <c r="A1" s="1" t="s">
        <v>17</v>
      </c>
      <c r="B1" s="1"/>
      <c r="C1" s="8">
        <v>1</v>
      </c>
      <c r="D1" s="8"/>
      <c r="E1" s="8"/>
      <c r="F1" s="8">
        <v>2</v>
      </c>
      <c r="G1" s="8"/>
      <c r="H1" s="8"/>
      <c r="I1" s="8">
        <v>3</v>
      </c>
      <c r="J1" s="8"/>
      <c r="K1" s="8"/>
      <c r="L1" s="8">
        <v>4</v>
      </c>
      <c r="M1" s="8"/>
      <c r="N1" s="8"/>
      <c r="O1" s="8">
        <v>5</v>
      </c>
      <c r="P1" s="8"/>
      <c r="Q1" s="8"/>
      <c r="R1" s="8" t="s">
        <v>4</v>
      </c>
      <c r="S1" s="8"/>
      <c r="T1" s="8"/>
      <c r="U1" s="6" t="s">
        <v>19</v>
      </c>
      <c r="V1" s="6"/>
      <c r="W1" s="6"/>
      <c r="X1" s="1" t="s">
        <v>18</v>
      </c>
    </row>
    <row r="2" spans="1:24" x14ac:dyDescent="0.2">
      <c r="B2" s="1" t="s">
        <v>16</v>
      </c>
      <c r="C2" s="1" t="s">
        <v>0</v>
      </c>
      <c r="D2" s="1" t="s">
        <v>1</v>
      </c>
      <c r="E2" s="1" t="s">
        <v>6</v>
      </c>
      <c r="F2" s="1" t="s">
        <v>0</v>
      </c>
      <c r="G2" s="1" t="s">
        <v>1</v>
      </c>
      <c r="H2" s="1" t="s">
        <v>6</v>
      </c>
      <c r="I2" s="1" t="s">
        <v>0</v>
      </c>
      <c r="J2" s="1" t="s">
        <v>1</v>
      </c>
      <c r="K2" s="1" t="s">
        <v>6</v>
      </c>
      <c r="L2" s="1" t="s">
        <v>0</v>
      </c>
      <c r="M2" s="1" t="s">
        <v>1</v>
      </c>
      <c r="N2" s="1" t="s">
        <v>6</v>
      </c>
      <c r="O2" s="1" t="s">
        <v>0</v>
      </c>
      <c r="P2" s="1" t="s">
        <v>1</v>
      </c>
      <c r="Q2" s="1" t="s">
        <v>6</v>
      </c>
      <c r="R2" s="1" t="s">
        <v>0</v>
      </c>
      <c r="S2" s="1" t="s">
        <v>1</v>
      </c>
      <c r="T2" s="1" t="s">
        <v>6</v>
      </c>
      <c r="U2" s="1" t="s">
        <v>20</v>
      </c>
      <c r="V2" s="1" t="s">
        <v>1</v>
      </c>
      <c r="W2" s="1" t="s">
        <v>6</v>
      </c>
    </row>
    <row r="3" spans="1:24" x14ac:dyDescent="0.2">
      <c r="A3" s="9" t="s">
        <v>3</v>
      </c>
      <c r="B3">
        <v>1</v>
      </c>
      <c r="C3">
        <v>2515</v>
      </c>
      <c r="D3">
        <v>0</v>
      </c>
      <c r="E3">
        <v>0</v>
      </c>
      <c r="F3">
        <v>2205</v>
      </c>
      <c r="G3">
        <v>0</v>
      </c>
      <c r="H3">
        <v>0</v>
      </c>
      <c r="I3">
        <v>2200</v>
      </c>
      <c r="J3">
        <v>0</v>
      </c>
      <c r="K3">
        <v>0</v>
      </c>
      <c r="L3">
        <v>2200</v>
      </c>
      <c r="M3">
        <v>0</v>
      </c>
      <c r="N3">
        <v>0</v>
      </c>
      <c r="O3">
        <v>2215</v>
      </c>
      <c r="P3">
        <v>0</v>
      </c>
      <c r="Q3">
        <v>0</v>
      </c>
      <c r="R3">
        <f>AVERAGE(C3,F3,I3,L3,O3)</f>
        <v>2267</v>
      </c>
      <c r="S3">
        <f t="shared" ref="S3:T18" si="0">AVERAGE(D3,G3,J3,M3,P3)</f>
        <v>0</v>
      </c>
      <c r="T3">
        <f>AVERAGE(E3,H3,K3,N3,Q3)</f>
        <v>0</v>
      </c>
      <c r="U3" s="5">
        <f>AVERAGE(R3:R32)</f>
        <v>2265.0666666666666</v>
      </c>
      <c r="V3" s="5">
        <f>SUM(S3:S32)</f>
        <v>0</v>
      </c>
      <c r="W3" s="5">
        <f>SUM(T3:T32)</f>
        <v>0</v>
      </c>
      <c r="X3" s="7"/>
    </row>
    <row r="4" spans="1:24" x14ac:dyDescent="0.2">
      <c r="A4" s="10"/>
      <c r="B4">
        <v>2</v>
      </c>
      <c r="C4">
        <v>2490</v>
      </c>
      <c r="D4">
        <v>0</v>
      </c>
      <c r="E4">
        <v>0</v>
      </c>
      <c r="F4">
        <v>2190</v>
      </c>
      <c r="G4">
        <v>0</v>
      </c>
      <c r="H4">
        <v>0</v>
      </c>
      <c r="I4">
        <v>2205</v>
      </c>
      <c r="J4">
        <v>0</v>
      </c>
      <c r="K4">
        <v>0</v>
      </c>
      <c r="L4">
        <v>2185</v>
      </c>
      <c r="M4">
        <v>0</v>
      </c>
      <c r="N4">
        <v>0</v>
      </c>
      <c r="O4">
        <v>2220</v>
      </c>
      <c r="P4">
        <v>0</v>
      </c>
      <c r="Q4">
        <v>0</v>
      </c>
      <c r="R4">
        <f t="shared" ref="R4:T32" si="1">AVERAGE(C4,F4,I4,L4,O4)</f>
        <v>2258</v>
      </c>
      <c r="S4">
        <f t="shared" si="0"/>
        <v>0</v>
      </c>
      <c r="T4">
        <f t="shared" si="0"/>
        <v>0</v>
      </c>
      <c r="U4" s="5">
        <v>2265.0666666666666</v>
      </c>
      <c r="V4" s="5"/>
      <c r="W4" s="5"/>
      <c r="X4" s="7"/>
    </row>
    <row r="5" spans="1:24" x14ac:dyDescent="0.2">
      <c r="A5" s="10"/>
      <c r="B5">
        <v>3</v>
      </c>
      <c r="C5">
        <v>2495</v>
      </c>
      <c r="D5">
        <v>0</v>
      </c>
      <c r="E5">
        <v>0</v>
      </c>
      <c r="F5">
        <v>2215</v>
      </c>
      <c r="G5">
        <v>0</v>
      </c>
      <c r="H5">
        <v>0</v>
      </c>
      <c r="I5">
        <v>2205</v>
      </c>
      <c r="J5">
        <v>0</v>
      </c>
      <c r="K5">
        <v>0</v>
      </c>
      <c r="L5">
        <v>2205</v>
      </c>
      <c r="M5">
        <v>0</v>
      </c>
      <c r="N5">
        <v>0</v>
      </c>
      <c r="O5">
        <v>2175</v>
      </c>
      <c r="P5">
        <v>0</v>
      </c>
      <c r="Q5">
        <v>0</v>
      </c>
      <c r="R5">
        <f t="shared" si="1"/>
        <v>2259</v>
      </c>
      <c r="S5">
        <f t="shared" si="0"/>
        <v>0</v>
      </c>
      <c r="T5">
        <f t="shared" si="0"/>
        <v>0</v>
      </c>
      <c r="U5" s="5">
        <v>2265.0666666666666</v>
      </c>
      <c r="V5" s="5"/>
      <c r="W5" s="5"/>
      <c r="X5" s="7"/>
    </row>
    <row r="6" spans="1:24" x14ac:dyDescent="0.2">
      <c r="A6" s="10"/>
      <c r="B6">
        <v>4</v>
      </c>
      <c r="C6">
        <v>2525</v>
      </c>
      <c r="D6">
        <v>0</v>
      </c>
      <c r="E6">
        <v>0</v>
      </c>
      <c r="F6">
        <v>2225</v>
      </c>
      <c r="G6">
        <v>0</v>
      </c>
      <c r="H6">
        <v>0</v>
      </c>
      <c r="I6">
        <v>2220</v>
      </c>
      <c r="J6">
        <v>0</v>
      </c>
      <c r="K6">
        <v>0</v>
      </c>
      <c r="L6">
        <v>2215</v>
      </c>
      <c r="M6">
        <v>0</v>
      </c>
      <c r="N6">
        <v>0</v>
      </c>
      <c r="O6">
        <v>2215</v>
      </c>
      <c r="P6">
        <v>0</v>
      </c>
      <c r="Q6">
        <v>0</v>
      </c>
      <c r="R6">
        <f t="shared" si="1"/>
        <v>2280</v>
      </c>
      <c r="S6">
        <f t="shared" si="0"/>
        <v>0</v>
      </c>
      <c r="T6">
        <f t="shared" si="0"/>
        <v>0</v>
      </c>
      <c r="U6" s="5">
        <v>2265.0666666666666</v>
      </c>
      <c r="V6" s="5"/>
      <c r="W6" s="5"/>
      <c r="X6" s="7"/>
    </row>
    <row r="7" spans="1:24" x14ac:dyDescent="0.2">
      <c r="A7" s="10"/>
      <c r="B7">
        <v>5</v>
      </c>
      <c r="C7">
        <v>2495</v>
      </c>
      <c r="D7">
        <v>0</v>
      </c>
      <c r="E7">
        <v>0</v>
      </c>
      <c r="F7">
        <v>2200</v>
      </c>
      <c r="G7">
        <v>0</v>
      </c>
      <c r="H7">
        <v>0</v>
      </c>
      <c r="I7">
        <v>2195</v>
      </c>
      <c r="J7">
        <v>0</v>
      </c>
      <c r="K7">
        <v>0</v>
      </c>
      <c r="L7">
        <v>2200</v>
      </c>
      <c r="M7">
        <v>0</v>
      </c>
      <c r="N7">
        <v>0</v>
      </c>
      <c r="O7">
        <v>2225</v>
      </c>
      <c r="P7">
        <v>0</v>
      </c>
      <c r="Q7">
        <v>0</v>
      </c>
      <c r="R7">
        <f t="shared" si="1"/>
        <v>2263</v>
      </c>
      <c r="S7">
        <f t="shared" si="0"/>
        <v>0</v>
      </c>
      <c r="T7">
        <f t="shared" si="0"/>
        <v>0</v>
      </c>
      <c r="U7" s="5">
        <v>2265.0666666666666</v>
      </c>
      <c r="V7" s="5"/>
      <c r="W7" s="5"/>
      <c r="X7" s="7"/>
    </row>
    <row r="8" spans="1:24" x14ac:dyDescent="0.2">
      <c r="A8" s="10"/>
      <c r="B8">
        <v>6</v>
      </c>
      <c r="C8">
        <v>2515</v>
      </c>
      <c r="D8">
        <v>0</v>
      </c>
      <c r="E8">
        <v>0</v>
      </c>
      <c r="F8">
        <v>2200</v>
      </c>
      <c r="G8">
        <v>0</v>
      </c>
      <c r="H8">
        <v>0</v>
      </c>
      <c r="I8">
        <v>2215</v>
      </c>
      <c r="J8">
        <v>0</v>
      </c>
      <c r="K8">
        <v>0</v>
      </c>
      <c r="L8">
        <v>2215</v>
      </c>
      <c r="M8">
        <v>0</v>
      </c>
      <c r="N8">
        <v>0</v>
      </c>
      <c r="O8">
        <v>2210</v>
      </c>
      <c r="P8">
        <v>0</v>
      </c>
      <c r="Q8">
        <v>0</v>
      </c>
      <c r="R8">
        <f t="shared" si="1"/>
        <v>2271</v>
      </c>
      <c r="S8">
        <f t="shared" si="0"/>
        <v>0</v>
      </c>
      <c r="T8">
        <f t="shared" si="0"/>
        <v>0</v>
      </c>
      <c r="U8" s="5">
        <v>2265.0666666666666</v>
      </c>
      <c r="V8" s="5"/>
      <c r="W8" s="5"/>
      <c r="X8" s="7"/>
    </row>
    <row r="9" spans="1:24" x14ac:dyDescent="0.2">
      <c r="A9" s="10"/>
      <c r="B9">
        <v>7</v>
      </c>
      <c r="C9">
        <v>2505</v>
      </c>
      <c r="D9">
        <v>0</v>
      </c>
      <c r="E9">
        <v>0</v>
      </c>
      <c r="F9">
        <v>2220</v>
      </c>
      <c r="G9">
        <v>0</v>
      </c>
      <c r="H9">
        <v>0</v>
      </c>
      <c r="I9">
        <v>2190</v>
      </c>
      <c r="J9">
        <v>0</v>
      </c>
      <c r="K9">
        <v>0</v>
      </c>
      <c r="L9">
        <v>2185</v>
      </c>
      <c r="M9">
        <v>0</v>
      </c>
      <c r="N9">
        <v>0</v>
      </c>
      <c r="O9">
        <v>2205</v>
      </c>
      <c r="P9">
        <v>0</v>
      </c>
      <c r="Q9">
        <v>0</v>
      </c>
      <c r="R9">
        <f t="shared" si="1"/>
        <v>2261</v>
      </c>
      <c r="S9">
        <f t="shared" si="0"/>
        <v>0</v>
      </c>
      <c r="T9">
        <f t="shared" si="0"/>
        <v>0</v>
      </c>
      <c r="U9" s="5">
        <v>2265.0666666666666</v>
      </c>
      <c r="V9" s="5"/>
      <c r="W9" s="5"/>
      <c r="X9" s="7"/>
    </row>
    <row r="10" spans="1:24" x14ac:dyDescent="0.2">
      <c r="A10" s="10"/>
      <c r="B10">
        <v>8</v>
      </c>
      <c r="C10">
        <v>2525</v>
      </c>
      <c r="D10">
        <v>0</v>
      </c>
      <c r="E10">
        <v>0</v>
      </c>
      <c r="F10">
        <v>2190</v>
      </c>
      <c r="G10">
        <v>0</v>
      </c>
      <c r="H10">
        <v>0</v>
      </c>
      <c r="I10">
        <v>2195</v>
      </c>
      <c r="J10">
        <v>0</v>
      </c>
      <c r="K10">
        <v>0</v>
      </c>
      <c r="L10">
        <v>2220</v>
      </c>
      <c r="M10">
        <v>0</v>
      </c>
      <c r="N10">
        <v>0</v>
      </c>
      <c r="O10">
        <v>2215</v>
      </c>
      <c r="P10">
        <v>0</v>
      </c>
      <c r="Q10">
        <v>0</v>
      </c>
      <c r="R10">
        <f t="shared" si="1"/>
        <v>2269</v>
      </c>
      <c r="S10">
        <f t="shared" si="0"/>
        <v>0</v>
      </c>
      <c r="T10">
        <f t="shared" si="0"/>
        <v>0</v>
      </c>
      <c r="U10" s="5">
        <v>2265.0666666666666</v>
      </c>
      <c r="V10" s="5"/>
      <c r="W10" s="5"/>
      <c r="X10" s="7"/>
    </row>
    <row r="11" spans="1:24" x14ac:dyDescent="0.2">
      <c r="A11" s="10"/>
      <c r="B11">
        <v>9</v>
      </c>
      <c r="C11">
        <v>2505</v>
      </c>
      <c r="D11">
        <v>0</v>
      </c>
      <c r="E11">
        <v>0</v>
      </c>
      <c r="F11">
        <v>2215</v>
      </c>
      <c r="G11">
        <v>0</v>
      </c>
      <c r="H11">
        <v>0</v>
      </c>
      <c r="I11">
        <v>2210</v>
      </c>
      <c r="J11">
        <v>0</v>
      </c>
      <c r="K11">
        <v>0</v>
      </c>
      <c r="L11">
        <v>2215</v>
      </c>
      <c r="M11">
        <v>0</v>
      </c>
      <c r="N11">
        <v>0</v>
      </c>
      <c r="O11">
        <v>2230</v>
      </c>
      <c r="P11">
        <v>0</v>
      </c>
      <c r="Q11">
        <v>0</v>
      </c>
      <c r="R11">
        <f t="shared" si="1"/>
        <v>2275</v>
      </c>
      <c r="S11">
        <f t="shared" si="0"/>
        <v>0</v>
      </c>
      <c r="T11">
        <f t="shared" si="0"/>
        <v>0</v>
      </c>
      <c r="U11" s="5">
        <v>2265.0666666666666</v>
      </c>
      <c r="V11" s="5"/>
      <c r="W11" s="5"/>
      <c r="X11" s="7"/>
    </row>
    <row r="12" spans="1:24" x14ac:dyDescent="0.2">
      <c r="A12" s="10"/>
      <c r="B12">
        <v>10</v>
      </c>
      <c r="C12">
        <v>2505</v>
      </c>
      <c r="D12">
        <v>0</v>
      </c>
      <c r="E12">
        <v>0</v>
      </c>
      <c r="F12">
        <v>2205</v>
      </c>
      <c r="G12">
        <v>0</v>
      </c>
      <c r="H12">
        <v>0</v>
      </c>
      <c r="I12">
        <v>2155</v>
      </c>
      <c r="J12">
        <v>0</v>
      </c>
      <c r="K12">
        <v>0</v>
      </c>
      <c r="L12">
        <v>2205</v>
      </c>
      <c r="M12">
        <v>0</v>
      </c>
      <c r="N12">
        <v>0</v>
      </c>
      <c r="O12">
        <v>2195</v>
      </c>
      <c r="P12">
        <v>0</v>
      </c>
      <c r="Q12">
        <v>0</v>
      </c>
      <c r="R12">
        <f t="shared" si="1"/>
        <v>2253</v>
      </c>
      <c r="S12">
        <f t="shared" si="0"/>
        <v>0</v>
      </c>
      <c r="T12">
        <f t="shared" si="0"/>
        <v>0</v>
      </c>
      <c r="U12" s="5">
        <v>2265.0666666666666</v>
      </c>
      <c r="V12" s="5"/>
      <c r="W12" s="5"/>
      <c r="X12" s="7"/>
    </row>
    <row r="13" spans="1:24" x14ac:dyDescent="0.2">
      <c r="A13" s="10"/>
      <c r="B13">
        <v>11</v>
      </c>
      <c r="C13">
        <v>2495</v>
      </c>
      <c r="D13">
        <v>0</v>
      </c>
      <c r="E13">
        <v>0</v>
      </c>
      <c r="F13">
        <v>2185</v>
      </c>
      <c r="G13">
        <v>0</v>
      </c>
      <c r="H13">
        <v>0</v>
      </c>
      <c r="I13">
        <v>2215</v>
      </c>
      <c r="J13">
        <v>0</v>
      </c>
      <c r="K13">
        <v>0</v>
      </c>
      <c r="L13">
        <v>2200</v>
      </c>
      <c r="M13">
        <v>0</v>
      </c>
      <c r="N13">
        <v>0</v>
      </c>
      <c r="O13">
        <v>2185</v>
      </c>
      <c r="P13">
        <v>0</v>
      </c>
      <c r="Q13">
        <v>0</v>
      </c>
      <c r="R13">
        <f t="shared" si="1"/>
        <v>2256</v>
      </c>
      <c r="S13">
        <f t="shared" si="0"/>
        <v>0</v>
      </c>
      <c r="T13">
        <f t="shared" si="0"/>
        <v>0</v>
      </c>
      <c r="U13" s="5">
        <v>2265.0666666666666</v>
      </c>
      <c r="V13" s="5"/>
      <c r="W13" s="5"/>
      <c r="X13" s="7"/>
    </row>
    <row r="14" spans="1:24" x14ac:dyDescent="0.2">
      <c r="A14" s="10"/>
      <c r="B14">
        <v>12</v>
      </c>
      <c r="C14">
        <v>2480</v>
      </c>
      <c r="D14">
        <v>0</v>
      </c>
      <c r="E14">
        <v>0</v>
      </c>
      <c r="F14">
        <v>2205</v>
      </c>
      <c r="G14">
        <v>0</v>
      </c>
      <c r="H14">
        <v>0</v>
      </c>
      <c r="I14">
        <v>2225</v>
      </c>
      <c r="J14">
        <v>0</v>
      </c>
      <c r="K14">
        <v>0</v>
      </c>
      <c r="L14">
        <v>2220</v>
      </c>
      <c r="M14">
        <v>0</v>
      </c>
      <c r="N14">
        <v>0</v>
      </c>
      <c r="O14">
        <v>2200</v>
      </c>
      <c r="P14">
        <v>0</v>
      </c>
      <c r="Q14">
        <v>0</v>
      </c>
      <c r="R14">
        <f t="shared" si="1"/>
        <v>2266</v>
      </c>
      <c r="S14">
        <f t="shared" si="0"/>
        <v>0</v>
      </c>
      <c r="T14">
        <f t="shared" si="0"/>
        <v>0</v>
      </c>
      <c r="U14" s="5">
        <v>2265.0666666666666</v>
      </c>
      <c r="V14" s="5"/>
      <c r="W14" s="5"/>
      <c r="X14" s="7"/>
    </row>
    <row r="15" spans="1:24" x14ac:dyDescent="0.2">
      <c r="A15" s="10"/>
      <c r="B15">
        <v>13</v>
      </c>
      <c r="C15">
        <v>2485</v>
      </c>
      <c r="D15">
        <v>0</v>
      </c>
      <c r="E15">
        <v>0</v>
      </c>
      <c r="F15">
        <v>2220</v>
      </c>
      <c r="G15">
        <v>0</v>
      </c>
      <c r="H15">
        <v>0</v>
      </c>
      <c r="I15">
        <v>2205</v>
      </c>
      <c r="J15">
        <v>0</v>
      </c>
      <c r="K15">
        <v>0</v>
      </c>
      <c r="L15">
        <v>2185</v>
      </c>
      <c r="M15">
        <v>0</v>
      </c>
      <c r="N15">
        <v>0</v>
      </c>
      <c r="O15">
        <v>2190</v>
      </c>
      <c r="P15">
        <v>0</v>
      </c>
      <c r="Q15">
        <v>0</v>
      </c>
      <c r="R15">
        <f t="shared" si="1"/>
        <v>2257</v>
      </c>
      <c r="S15">
        <f t="shared" si="0"/>
        <v>0</v>
      </c>
      <c r="T15">
        <f t="shared" si="0"/>
        <v>0</v>
      </c>
      <c r="U15" s="5">
        <v>2265.0666666666666</v>
      </c>
      <c r="V15" s="5"/>
      <c r="W15" s="5"/>
      <c r="X15" s="7"/>
    </row>
    <row r="16" spans="1:24" x14ac:dyDescent="0.2">
      <c r="A16" s="10"/>
      <c r="B16">
        <v>14</v>
      </c>
      <c r="C16">
        <v>2500</v>
      </c>
      <c r="D16">
        <v>0</v>
      </c>
      <c r="E16">
        <v>0</v>
      </c>
      <c r="F16">
        <v>2225</v>
      </c>
      <c r="G16">
        <v>0</v>
      </c>
      <c r="H16">
        <v>0</v>
      </c>
      <c r="I16">
        <v>2195</v>
      </c>
      <c r="J16">
        <v>0</v>
      </c>
      <c r="K16">
        <v>0</v>
      </c>
      <c r="L16">
        <v>2190</v>
      </c>
      <c r="M16">
        <v>0</v>
      </c>
      <c r="N16">
        <v>0</v>
      </c>
      <c r="O16">
        <v>2215</v>
      </c>
      <c r="P16">
        <v>0</v>
      </c>
      <c r="Q16">
        <v>0</v>
      </c>
      <c r="R16">
        <f t="shared" si="1"/>
        <v>2265</v>
      </c>
      <c r="S16">
        <f t="shared" si="0"/>
        <v>0</v>
      </c>
      <c r="T16">
        <f t="shared" si="0"/>
        <v>0</v>
      </c>
      <c r="U16" s="5">
        <v>2265.0666666666666</v>
      </c>
      <c r="V16" s="5"/>
      <c r="W16" s="5"/>
      <c r="X16" s="7"/>
    </row>
    <row r="17" spans="1:24" x14ac:dyDescent="0.2">
      <c r="A17" s="10"/>
      <c r="B17">
        <v>15</v>
      </c>
      <c r="C17">
        <v>2505</v>
      </c>
      <c r="D17">
        <v>0</v>
      </c>
      <c r="E17">
        <v>0</v>
      </c>
      <c r="F17">
        <v>2210</v>
      </c>
      <c r="G17">
        <v>0</v>
      </c>
      <c r="H17">
        <v>0</v>
      </c>
      <c r="I17">
        <v>2225</v>
      </c>
      <c r="J17">
        <v>0</v>
      </c>
      <c r="K17">
        <v>0</v>
      </c>
      <c r="L17">
        <v>2185</v>
      </c>
      <c r="M17">
        <v>0</v>
      </c>
      <c r="N17">
        <v>0</v>
      </c>
      <c r="O17">
        <v>2205</v>
      </c>
      <c r="P17">
        <v>0</v>
      </c>
      <c r="Q17">
        <v>0</v>
      </c>
      <c r="R17">
        <f t="shared" si="1"/>
        <v>2266</v>
      </c>
      <c r="S17">
        <f t="shared" si="0"/>
        <v>0</v>
      </c>
      <c r="T17">
        <f t="shared" si="0"/>
        <v>0</v>
      </c>
      <c r="U17" s="5">
        <v>2265.0666666666666</v>
      </c>
      <c r="V17" s="5"/>
      <c r="W17" s="5"/>
      <c r="X17" s="7"/>
    </row>
    <row r="18" spans="1:24" x14ac:dyDescent="0.2">
      <c r="A18" s="10"/>
      <c r="B18">
        <v>16</v>
      </c>
      <c r="C18">
        <v>2525</v>
      </c>
      <c r="D18">
        <v>0</v>
      </c>
      <c r="E18">
        <v>0</v>
      </c>
      <c r="F18">
        <v>2220</v>
      </c>
      <c r="G18">
        <v>0</v>
      </c>
      <c r="H18">
        <v>0</v>
      </c>
      <c r="I18">
        <v>2200</v>
      </c>
      <c r="J18">
        <v>0</v>
      </c>
      <c r="K18">
        <v>0</v>
      </c>
      <c r="L18">
        <v>2215</v>
      </c>
      <c r="M18">
        <v>0</v>
      </c>
      <c r="N18">
        <v>0</v>
      </c>
      <c r="O18">
        <v>2200</v>
      </c>
      <c r="P18">
        <v>0</v>
      </c>
      <c r="Q18">
        <v>0</v>
      </c>
      <c r="R18">
        <f t="shared" si="1"/>
        <v>2272</v>
      </c>
      <c r="S18">
        <f t="shared" si="0"/>
        <v>0</v>
      </c>
      <c r="T18">
        <f t="shared" si="0"/>
        <v>0</v>
      </c>
      <c r="U18" s="5">
        <v>2265.0666666666666</v>
      </c>
      <c r="V18" s="5"/>
      <c r="W18" s="5"/>
      <c r="X18" s="7"/>
    </row>
    <row r="19" spans="1:24" x14ac:dyDescent="0.2">
      <c r="A19" s="10"/>
      <c r="B19">
        <v>17</v>
      </c>
      <c r="C19">
        <v>2480</v>
      </c>
      <c r="D19">
        <v>0</v>
      </c>
      <c r="E19">
        <v>0</v>
      </c>
      <c r="F19">
        <v>2225</v>
      </c>
      <c r="G19">
        <v>0</v>
      </c>
      <c r="H19">
        <v>0</v>
      </c>
      <c r="I19">
        <v>2205</v>
      </c>
      <c r="J19">
        <v>0</v>
      </c>
      <c r="K19">
        <v>0</v>
      </c>
      <c r="L19">
        <v>2190</v>
      </c>
      <c r="M19">
        <v>0</v>
      </c>
      <c r="N19">
        <v>0</v>
      </c>
      <c r="O19">
        <v>2170</v>
      </c>
      <c r="P19">
        <v>0</v>
      </c>
      <c r="Q19">
        <v>0</v>
      </c>
      <c r="R19">
        <f t="shared" si="1"/>
        <v>2254</v>
      </c>
      <c r="S19">
        <f t="shared" si="1"/>
        <v>0</v>
      </c>
      <c r="T19">
        <f t="shared" si="1"/>
        <v>0</v>
      </c>
      <c r="U19" s="5">
        <v>2265.0666666666666</v>
      </c>
      <c r="V19" s="5"/>
      <c r="W19" s="5"/>
      <c r="X19" s="7"/>
    </row>
    <row r="20" spans="1:24" x14ac:dyDescent="0.2">
      <c r="A20" s="10"/>
      <c r="B20">
        <v>18</v>
      </c>
      <c r="C20">
        <v>2525</v>
      </c>
      <c r="D20">
        <v>0</v>
      </c>
      <c r="E20">
        <v>0</v>
      </c>
      <c r="F20">
        <v>2200</v>
      </c>
      <c r="G20">
        <v>0</v>
      </c>
      <c r="H20">
        <v>0</v>
      </c>
      <c r="I20">
        <v>2195</v>
      </c>
      <c r="J20">
        <v>0</v>
      </c>
      <c r="K20">
        <v>0</v>
      </c>
      <c r="L20">
        <v>2185</v>
      </c>
      <c r="M20">
        <v>0</v>
      </c>
      <c r="N20">
        <v>0</v>
      </c>
      <c r="O20">
        <v>2205</v>
      </c>
      <c r="P20">
        <v>0</v>
      </c>
      <c r="Q20">
        <v>0</v>
      </c>
      <c r="R20">
        <f t="shared" si="1"/>
        <v>2262</v>
      </c>
      <c r="S20">
        <f t="shared" si="1"/>
        <v>0</v>
      </c>
      <c r="T20">
        <f t="shared" si="1"/>
        <v>0</v>
      </c>
      <c r="U20" s="5">
        <v>2265.0666666666666</v>
      </c>
      <c r="V20" s="5"/>
      <c r="W20" s="5"/>
      <c r="X20" s="7"/>
    </row>
    <row r="21" spans="1:24" x14ac:dyDescent="0.2">
      <c r="A21" s="10"/>
      <c r="B21">
        <v>19</v>
      </c>
      <c r="C21">
        <v>2535</v>
      </c>
      <c r="D21">
        <v>0</v>
      </c>
      <c r="E21">
        <v>0</v>
      </c>
      <c r="F21">
        <v>2205</v>
      </c>
      <c r="G21">
        <v>0</v>
      </c>
      <c r="H21">
        <v>0</v>
      </c>
      <c r="I21">
        <v>2190</v>
      </c>
      <c r="J21">
        <v>0</v>
      </c>
      <c r="K21">
        <v>0</v>
      </c>
      <c r="L21">
        <v>2200</v>
      </c>
      <c r="M21">
        <v>0</v>
      </c>
      <c r="N21">
        <v>0</v>
      </c>
      <c r="O21">
        <v>2205</v>
      </c>
      <c r="P21">
        <v>0</v>
      </c>
      <c r="Q21">
        <v>0</v>
      </c>
      <c r="R21">
        <f t="shared" si="1"/>
        <v>2267</v>
      </c>
      <c r="S21">
        <f t="shared" si="1"/>
        <v>0</v>
      </c>
      <c r="T21">
        <f t="shared" si="1"/>
        <v>0</v>
      </c>
      <c r="U21" s="5">
        <v>2265.0666666666666</v>
      </c>
      <c r="V21" s="5"/>
      <c r="W21" s="5"/>
      <c r="X21" s="7"/>
    </row>
    <row r="22" spans="1:24" x14ac:dyDescent="0.2">
      <c r="A22" s="10"/>
      <c r="B22">
        <v>20</v>
      </c>
      <c r="C22">
        <v>2510</v>
      </c>
      <c r="D22">
        <v>0</v>
      </c>
      <c r="E22">
        <v>0</v>
      </c>
      <c r="F22">
        <v>2200</v>
      </c>
      <c r="G22">
        <v>0</v>
      </c>
      <c r="H22">
        <v>0</v>
      </c>
      <c r="I22">
        <v>2210</v>
      </c>
      <c r="J22">
        <v>0</v>
      </c>
      <c r="K22">
        <v>0</v>
      </c>
      <c r="L22">
        <v>2230</v>
      </c>
      <c r="M22">
        <v>0</v>
      </c>
      <c r="N22">
        <v>0</v>
      </c>
      <c r="O22">
        <v>2185</v>
      </c>
      <c r="P22">
        <v>0</v>
      </c>
      <c r="Q22">
        <v>0</v>
      </c>
      <c r="R22">
        <f t="shared" si="1"/>
        <v>2267</v>
      </c>
      <c r="S22">
        <f t="shared" si="1"/>
        <v>0</v>
      </c>
      <c r="T22">
        <f t="shared" si="1"/>
        <v>0</v>
      </c>
      <c r="U22" s="5">
        <v>2265.0666666666666</v>
      </c>
      <c r="V22" s="5"/>
      <c r="W22" s="5"/>
      <c r="X22" s="7"/>
    </row>
    <row r="23" spans="1:24" x14ac:dyDescent="0.2">
      <c r="A23" s="10"/>
      <c r="B23">
        <v>21</v>
      </c>
      <c r="C23">
        <v>2475</v>
      </c>
      <c r="D23">
        <v>0</v>
      </c>
      <c r="E23">
        <v>0</v>
      </c>
      <c r="F23">
        <v>2225</v>
      </c>
      <c r="G23">
        <v>0</v>
      </c>
      <c r="H23">
        <v>0</v>
      </c>
      <c r="I23">
        <v>2185</v>
      </c>
      <c r="J23">
        <v>0</v>
      </c>
      <c r="K23">
        <v>0</v>
      </c>
      <c r="L23">
        <v>2205</v>
      </c>
      <c r="M23">
        <v>0</v>
      </c>
      <c r="N23">
        <v>0</v>
      </c>
      <c r="O23">
        <v>2215</v>
      </c>
      <c r="P23">
        <v>0</v>
      </c>
      <c r="Q23">
        <v>0</v>
      </c>
      <c r="R23">
        <f t="shared" si="1"/>
        <v>2261</v>
      </c>
      <c r="S23">
        <f t="shared" si="1"/>
        <v>0</v>
      </c>
      <c r="T23">
        <f t="shared" si="1"/>
        <v>0</v>
      </c>
      <c r="U23" s="5">
        <v>2265.0666666666666</v>
      </c>
      <c r="V23" s="5"/>
      <c r="W23" s="5"/>
      <c r="X23" s="7"/>
    </row>
    <row r="24" spans="1:24" x14ac:dyDescent="0.2">
      <c r="A24" s="10"/>
      <c r="B24">
        <v>22</v>
      </c>
      <c r="C24">
        <v>2505</v>
      </c>
      <c r="D24">
        <v>0</v>
      </c>
      <c r="E24">
        <v>0</v>
      </c>
      <c r="F24">
        <v>2185</v>
      </c>
      <c r="G24">
        <v>0</v>
      </c>
      <c r="H24">
        <v>0</v>
      </c>
      <c r="I24">
        <v>2180</v>
      </c>
      <c r="J24">
        <v>0</v>
      </c>
      <c r="K24">
        <v>0</v>
      </c>
      <c r="L24">
        <v>2230</v>
      </c>
      <c r="M24">
        <v>0</v>
      </c>
      <c r="N24">
        <v>0</v>
      </c>
      <c r="O24">
        <v>2225</v>
      </c>
      <c r="P24">
        <v>0</v>
      </c>
      <c r="Q24">
        <v>0</v>
      </c>
      <c r="R24">
        <f t="shared" si="1"/>
        <v>2265</v>
      </c>
      <c r="S24">
        <f t="shared" si="1"/>
        <v>0</v>
      </c>
      <c r="T24">
        <f t="shared" si="1"/>
        <v>0</v>
      </c>
      <c r="U24" s="5">
        <v>2265.0666666666666</v>
      </c>
      <c r="V24" s="5"/>
      <c r="W24" s="5"/>
      <c r="X24" s="7"/>
    </row>
    <row r="25" spans="1:24" x14ac:dyDescent="0.2">
      <c r="A25" s="10"/>
      <c r="B25">
        <v>23</v>
      </c>
      <c r="C25">
        <v>2515</v>
      </c>
      <c r="D25">
        <v>0</v>
      </c>
      <c r="E25">
        <v>0</v>
      </c>
      <c r="F25">
        <v>2190</v>
      </c>
      <c r="G25">
        <v>0</v>
      </c>
      <c r="H25">
        <v>0</v>
      </c>
      <c r="I25">
        <v>2190</v>
      </c>
      <c r="J25">
        <v>0</v>
      </c>
      <c r="K25">
        <v>0</v>
      </c>
      <c r="L25">
        <v>2215</v>
      </c>
      <c r="M25">
        <v>0</v>
      </c>
      <c r="N25">
        <v>0</v>
      </c>
      <c r="O25">
        <v>2210</v>
      </c>
      <c r="P25">
        <v>0</v>
      </c>
      <c r="Q25">
        <v>0</v>
      </c>
      <c r="R25">
        <f t="shared" si="1"/>
        <v>2264</v>
      </c>
      <c r="S25">
        <f t="shared" si="1"/>
        <v>0</v>
      </c>
      <c r="T25">
        <f t="shared" si="1"/>
        <v>0</v>
      </c>
      <c r="U25" s="5">
        <v>2265.0666666666666</v>
      </c>
      <c r="V25" s="5"/>
      <c r="W25" s="5"/>
      <c r="X25" s="7"/>
    </row>
    <row r="26" spans="1:24" x14ac:dyDescent="0.2">
      <c r="A26" s="10"/>
      <c r="B26">
        <v>24</v>
      </c>
      <c r="C26">
        <v>2510</v>
      </c>
      <c r="D26">
        <v>0</v>
      </c>
      <c r="E26">
        <v>0</v>
      </c>
      <c r="F26">
        <v>2225</v>
      </c>
      <c r="G26">
        <v>0</v>
      </c>
      <c r="H26">
        <v>0</v>
      </c>
      <c r="I26">
        <v>2205</v>
      </c>
      <c r="J26">
        <v>0</v>
      </c>
      <c r="K26">
        <v>0</v>
      </c>
      <c r="L26">
        <v>2200</v>
      </c>
      <c r="M26">
        <v>0</v>
      </c>
      <c r="N26">
        <v>0</v>
      </c>
      <c r="O26">
        <v>2230</v>
      </c>
      <c r="P26">
        <v>0</v>
      </c>
      <c r="Q26">
        <v>0</v>
      </c>
      <c r="R26">
        <f t="shared" si="1"/>
        <v>2274</v>
      </c>
      <c r="S26">
        <f t="shared" si="1"/>
        <v>0</v>
      </c>
      <c r="T26">
        <f t="shared" si="1"/>
        <v>0</v>
      </c>
      <c r="U26" s="5">
        <v>2265.0666666666666</v>
      </c>
      <c r="V26" s="5"/>
      <c r="W26" s="5"/>
      <c r="X26" s="7"/>
    </row>
    <row r="27" spans="1:24" x14ac:dyDescent="0.2">
      <c r="A27" s="10"/>
      <c r="B27">
        <v>25</v>
      </c>
      <c r="C27">
        <v>2500</v>
      </c>
      <c r="D27">
        <v>0</v>
      </c>
      <c r="E27">
        <v>0</v>
      </c>
      <c r="F27">
        <v>2185</v>
      </c>
      <c r="G27">
        <v>0</v>
      </c>
      <c r="H27">
        <v>0</v>
      </c>
      <c r="I27">
        <v>2210</v>
      </c>
      <c r="J27">
        <v>0</v>
      </c>
      <c r="K27">
        <v>0</v>
      </c>
      <c r="L27">
        <v>2195</v>
      </c>
      <c r="M27">
        <v>0</v>
      </c>
      <c r="N27">
        <v>0</v>
      </c>
      <c r="O27">
        <v>2235</v>
      </c>
      <c r="P27">
        <v>0</v>
      </c>
      <c r="Q27">
        <v>0</v>
      </c>
      <c r="R27">
        <f t="shared" si="1"/>
        <v>2265</v>
      </c>
      <c r="S27">
        <f t="shared" si="1"/>
        <v>0</v>
      </c>
      <c r="T27">
        <f t="shared" si="1"/>
        <v>0</v>
      </c>
      <c r="U27" s="5">
        <v>2265.0666666666666</v>
      </c>
      <c r="V27" s="5"/>
      <c r="W27" s="5"/>
      <c r="X27" s="7"/>
    </row>
    <row r="28" spans="1:24" x14ac:dyDescent="0.2">
      <c r="A28" s="10"/>
      <c r="B28">
        <v>26</v>
      </c>
      <c r="C28">
        <v>2505</v>
      </c>
      <c r="D28">
        <v>0</v>
      </c>
      <c r="E28">
        <v>0</v>
      </c>
      <c r="F28">
        <v>2220</v>
      </c>
      <c r="G28">
        <v>0</v>
      </c>
      <c r="H28">
        <v>0</v>
      </c>
      <c r="I28">
        <v>2225</v>
      </c>
      <c r="J28">
        <v>0</v>
      </c>
      <c r="K28">
        <v>0</v>
      </c>
      <c r="L28">
        <v>2215</v>
      </c>
      <c r="M28">
        <v>0</v>
      </c>
      <c r="N28">
        <v>0</v>
      </c>
      <c r="O28">
        <v>2195</v>
      </c>
      <c r="P28">
        <v>0</v>
      </c>
      <c r="Q28">
        <v>0</v>
      </c>
      <c r="R28">
        <f t="shared" si="1"/>
        <v>2272</v>
      </c>
      <c r="S28">
        <f t="shared" si="1"/>
        <v>0</v>
      </c>
      <c r="T28">
        <f t="shared" si="1"/>
        <v>0</v>
      </c>
      <c r="U28" s="5">
        <v>2265.0666666666666</v>
      </c>
      <c r="V28" s="5"/>
      <c r="W28" s="5"/>
      <c r="X28" s="7"/>
    </row>
    <row r="29" spans="1:24" x14ac:dyDescent="0.2">
      <c r="A29" s="10"/>
      <c r="B29">
        <v>27</v>
      </c>
      <c r="C29">
        <v>2480</v>
      </c>
      <c r="D29">
        <v>0</v>
      </c>
      <c r="E29">
        <v>0</v>
      </c>
      <c r="F29">
        <v>2240</v>
      </c>
      <c r="G29">
        <v>0</v>
      </c>
      <c r="H29">
        <v>0</v>
      </c>
      <c r="I29">
        <v>2175</v>
      </c>
      <c r="J29">
        <v>0</v>
      </c>
      <c r="K29">
        <v>0</v>
      </c>
      <c r="L29">
        <v>2215</v>
      </c>
      <c r="M29">
        <v>0</v>
      </c>
      <c r="N29">
        <v>0</v>
      </c>
      <c r="O29">
        <v>2230</v>
      </c>
      <c r="P29">
        <v>0</v>
      </c>
      <c r="Q29">
        <v>0</v>
      </c>
      <c r="R29">
        <f t="shared" si="1"/>
        <v>2268</v>
      </c>
      <c r="S29">
        <f t="shared" si="1"/>
        <v>0</v>
      </c>
      <c r="T29">
        <f t="shared" si="1"/>
        <v>0</v>
      </c>
      <c r="U29" s="5">
        <v>2265.0666666666666</v>
      </c>
      <c r="V29" s="5"/>
      <c r="W29" s="5"/>
      <c r="X29" s="7"/>
    </row>
    <row r="30" spans="1:24" x14ac:dyDescent="0.2">
      <c r="A30" s="10"/>
      <c r="B30">
        <v>28</v>
      </c>
      <c r="C30">
        <v>2485</v>
      </c>
      <c r="D30">
        <v>0</v>
      </c>
      <c r="E30">
        <v>0</v>
      </c>
      <c r="F30">
        <v>2220</v>
      </c>
      <c r="G30">
        <v>0</v>
      </c>
      <c r="H30">
        <v>0</v>
      </c>
      <c r="I30">
        <v>2205</v>
      </c>
      <c r="J30">
        <v>0</v>
      </c>
      <c r="K30">
        <v>0</v>
      </c>
      <c r="L30">
        <v>2190</v>
      </c>
      <c r="M30">
        <v>0</v>
      </c>
      <c r="N30">
        <v>0</v>
      </c>
      <c r="O30">
        <v>2190</v>
      </c>
      <c r="P30">
        <v>0</v>
      </c>
      <c r="Q30">
        <v>0</v>
      </c>
      <c r="R30">
        <f t="shared" si="1"/>
        <v>2258</v>
      </c>
      <c r="S30">
        <f t="shared" si="1"/>
        <v>0</v>
      </c>
      <c r="T30">
        <f t="shared" si="1"/>
        <v>0</v>
      </c>
      <c r="U30" s="5">
        <v>2265.0666666666666</v>
      </c>
      <c r="V30" s="5"/>
      <c r="W30" s="5"/>
      <c r="X30" s="7"/>
    </row>
    <row r="31" spans="1:24" x14ac:dyDescent="0.2">
      <c r="A31" s="10"/>
      <c r="B31">
        <v>29</v>
      </c>
      <c r="C31">
        <v>2505</v>
      </c>
      <c r="D31">
        <v>0</v>
      </c>
      <c r="E31">
        <v>0</v>
      </c>
      <c r="F31">
        <v>2220</v>
      </c>
      <c r="G31">
        <v>0</v>
      </c>
      <c r="H31">
        <v>0</v>
      </c>
      <c r="I31">
        <v>2180</v>
      </c>
      <c r="J31">
        <v>0</v>
      </c>
      <c r="K31">
        <v>0</v>
      </c>
      <c r="L31">
        <v>2225</v>
      </c>
      <c r="M31">
        <v>0</v>
      </c>
      <c r="N31">
        <v>0</v>
      </c>
      <c r="O31">
        <v>2195</v>
      </c>
      <c r="P31">
        <v>0</v>
      </c>
      <c r="Q31">
        <v>0</v>
      </c>
      <c r="R31">
        <f t="shared" si="1"/>
        <v>2265</v>
      </c>
      <c r="S31">
        <f t="shared" si="1"/>
        <v>0</v>
      </c>
      <c r="T31">
        <f t="shared" si="1"/>
        <v>0</v>
      </c>
      <c r="U31" s="5">
        <v>2265.0666666666666</v>
      </c>
      <c r="V31" s="5"/>
      <c r="W31" s="5"/>
      <c r="X31" s="7"/>
    </row>
    <row r="32" spans="1:24" x14ac:dyDescent="0.2">
      <c r="A32" s="10"/>
      <c r="B32">
        <v>30</v>
      </c>
      <c r="C32">
        <v>2505</v>
      </c>
      <c r="D32">
        <v>0</v>
      </c>
      <c r="E32">
        <v>0</v>
      </c>
      <c r="F32">
        <v>2245</v>
      </c>
      <c r="G32">
        <v>0</v>
      </c>
      <c r="H32">
        <v>0</v>
      </c>
      <c r="I32">
        <v>2200</v>
      </c>
      <c r="J32">
        <v>0</v>
      </c>
      <c r="K32">
        <v>0</v>
      </c>
      <c r="L32">
        <v>2210</v>
      </c>
      <c r="M32">
        <v>0</v>
      </c>
      <c r="N32">
        <v>0</v>
      </c>
      <c r="O32">
        <v>2200</v>
      </c>
      <c r="P32">
        <v>0</v>
      </c>
      <c r="Q32">
        <v>0</v>
      </c>
      <c r="R32">
        <f t="shared" si="1"/>
        <v>2272</v>
      </c>
      <c r="S32">
        <f t="shared" si="1"/>
        <v>0</v>
      </c>
      <c r="T32">
        <f t="shared" si="1"/>
        <v>0</v>
      </c>
      <c r="U32" s="5">
        <v>2265.0666666666666</v>
      </c>
      <c r="V32" s="5"/>
      <c r="W32" s="5"/>
      <c r="X32" s="7"/>
    </row>
    <row r="33" spans="1:24" x14ac:dyDescent="0.2">
      <c r="A33" s="9" t="s">
        <v>5</v>
      </c>
      <c r="B33">
        <v>31</v>
      </c>
      <c r="C33">
        <v>2510</v>
      </c>
      <c r="D33">
        <v>108800</v>
      </c>
      <c r="E33">
        <v>2720</v>
      </c>
      <c r="F33">
        <v>2620</v>
      </c>
      <c r="G33">
        <v>364800</v>
      </c>
      <c r="H33">
        <v>9120</v>
      </c>
      <c r="I33">
        <v>2510</v>
      </c>
      <c r="J33">
        <v>307200</v>
      </c>
      <c r="K33">
        <v>7680</v>
      </c>
      <c r="L33">
        <v>2525</v>
      </c>
      <c r="M33">
        <v>371200</v>
      </c>
      <c r="N33">
        <v>9280</v>
      </c>
      <c r="O33">
        <v>2625</v>
      </c>
      <c r="P33">
        <v>339200</v>
      </c>
      <c r="Q33">
        <v>8480</v>
      </c>
      <c r="R33">
        <f>AVERAGE(C33,F33,I33,L33,O33)</f>
        <v>2558</v>
      </c>
      <c r="S33">
        <f t="shared" ref="S33:S96" si="2">AVERAGE(D33,G33,J33,M33,P33)</f>
        <v>298240</v>
      </c>
      <c r="T33">
        <f t="shared" ref="S33:T48" si="3">AVERAGE(E33,H33,K33,N33,Q33)</f>
        <v>7456</v>
      </c>
      <c r="U33" s="5">
        <f>AVERAGE(R33:R62)</f>
        <v>2537.1666666666665</v>
      </c>
      <c r="V33" s="5">
        <f t="shared" ref="V33:W33" si="4">SUM(S33:S62)</f>
        <v>11260608</v>
      </c>
      <c r="W33" s="5">
        <f t="shared" si="4"/>
        <v>279720.99999999994</v>
      </c>
      <c r="X33" s="7">
        <f>((U33-U3)/U3)*100</f>
        <v>12.012891452790202</v>
      </c>
    </row>
    <row r="34" spans="1:24" x14ac:dyDescent="0.2">
      <c r="A34" s="10"/>
      <c r="B34">
        <v>32</v>
      </c>
      <c r="C34">
        <v>2520</v>
      </c>
      <c r="D34">
        <v>358400</v>
      </c>
      <c r="E34">
        <v>8960</v>
      </c>
      <c r="F34">
        <v>2655</v>
      </c>
      <c r="G34">
        <v>364800</v>
      </c>
      <c r="H34">
        <v>9120</v>
      </c>
      <c r="I34">
        <v>2520</v>
      </c>
      <c r="J34">
        <v>307200</v>
      </c>
      <c r="K34">
        <v>7680</v>
      </c>
      <c r="L34">
        <v>2515</v>
      </c>
      <c r="M34">
        <v>294400</v>
      </c>
      <c r="N34">
        <v>7360</v>
      </c>
      <c r="O34">
        <v>2655</v>
      </c>
      <c r="P34">
        <v>371200</v>
      </c>
      <c r="Q34">
        <v>9280</v>
      </c>
      <c r="R34">
        <f t="shared" ref="R34:T62" si="5">AVERAGE(C34,F34,I34,L34,O34)</f>
        <v>2573</v>
      </c>
      <c r="S34">
        <f t="shared" si="2"/>
        <v>339200</v>
      </c>
      <c r="T34">
        <f t="shared" si="3"/>
        <v>8480</v>
      </c>
      <c r="U34" s="5">
        <v>2537.1666666666665</v>
      </c>
      <c r="V34" s="5"/>
      <c r="W34" s="5"/>
      <c r="X34" s="7"/>
    </row>
    <row r="35" spans="1:24" x14ac:dyDescent="0.2">
      <c r="A35" s="10"/>
      <c r="B35">
        <v>33</v>
      </c>
      <c r="C35">
        <v>2520</v>
      </c>
      <c r="D35">
        <v>371200</v>
      </c>
      <c r="E35">
        <v>9280</v>
      </c>
      <c r="F35">
        <v>2525</v>
      </c>
      <c r="G35">
        <v>364800</v>
      </c>
      <c r="H35">
        <v>9120</v>
      </c>
      <c r="I35">
        <v>2530</v>
      </c>
      <c r="J35">
        <v>371160</v>
      </c>
      <c r="K35">
        <v>9279</v>
      </c>
      <c r="L35">
        <v>2500</v>
      </c>
      <c r="M35">
        <v>371200</v>
      </c>
      <c r="N35">
        <v>9280</v>
      </c>
      <c r="O35">
        <v>2595</v>
      </c>
      <c r="P35">
        <v>364800</v>
      </c>
      <c r="Q35">
        <v>9120</v>
      </c>
      <c r="R35">
        <f t="shared" si="5"/>
        <v>2534</v>
      </c>
      <c r="S35">
        <f t="shared" si="2"/>
        <v>368632</v>
      </c>
      <c r="T35">
        <f t="shared" si="3"/>
        <v>9215.7999999999993</v>
      </c>
      <c r="U35" s="5">
        <v>2537.1666666666665</v>
      </c>
      <c r="V35" s="5"/>
      <c r="W35" s="5"/>
      <c r="X35" s="7"/>
    </row>
    <row r="36" spans="1:24" x14ac:dyDescent="0.2">
      <c r="A36" s="10"/>
      <c r="B36">
        <v>34</v>
      </c>
      <c r="C36">
        <v>2535</v>
      </c>
      <c r="D36">
        <v>364800</v>
      </c>
      <c r="E36">
        <v>9120</v>
      </c>
      <c r="F36">
        <v>2500</v>
      </c>
      <c r="G36">
        <v>364800</v>
      </c>
      <c r="H36">
        <v>9120</v>
      </c>
      <c r="I36">
        <v>2525</v>
      </c>
      <c r="J36">
        <v>364800</v>
      </c>
      <c r="K36">
        <v>9228</v>
      </c>
      <c r="L36">
        <v>2500</v>
      </c>
      <c r="M36">
        <v>371200</v>
      </c>
      <c r="N36">
        <v>9280</v>
      </c>
      <c r="O36">
        <v>2660</v>
      </c>
      <c r="P36">
        <v>364800</v>
      </c>
      <c r="Q36">
        <v>9120</v>
      </c>
      <c r="R36">
        <f t="shared" si="5"/>
        <v>2544</v>
      </c>
      <c r="S36">
        <f t="shared" si="2"/>
        <v>366080</v>
      </c>
      <c r="T36">
        <f t="shared" si="3"/>
        <v>9173.6</v>
      </c>
      <c r="U36" s="5">
        <v>2537.1666666666665</v>
      </c>
      <c r="V36" s="5"/>
      <c r="W36" s="5"/>
      <c r="X36" s="7"/>
    </row>
    <row r="37" spans="1:24" x14ac:dyDescent="0.2">
      <c r="A37" s="10"/>
      <c r="B37">
        <v>35</v>
      </c>
      <c r="C37">
        <v>2490</v>
      </c>
      <c r="D37">
        <v>371200</v>
      </c>
      <c r="E37">
        <v>9280</v>
      </c>
      <c r="F37">
        <v>2510</v>
      </c>
      <c r="G37">
        <v>371200</v>
      </c>
      <c r="H37">
        <v>9280</v>
      </c>
      <c r="I37">
        <v>2480</v>
      </c>
      <c r="J37">
        <v>364800</v>
      </c>
      <c r="K37">
        <v>9120</v>
      </c>
      <c r="L37">
        <v>2500</v>
      </c>
      <c r="M37">
        <v>364800</v>
      </c>
      <c r="N37">
        <v>9120</v>
      </c>
      <c r="O37">
        <v>2490</v>
      </c>
      <c r="P37">
        <v>371200</v>
      </c>
      <c r="Q37">
        <v>9280</v>
      </c>
      <c r="R37">
        <f t="shared" si="5"/>
        <v>2494</v>
      </c>
      <c r="S37">
        <f t="shared" si="2"/>
        <v>368640</v>
      </c>
      <c r="T37">
        <f t="shared" si="3"/>
        <v>9216</v>
      </c>
      <c r="U37" s="5">
        <v>2537.1666666666665</v>
      </c>
      <c r="V37" s="5"/>
      <c r="W37" s="5"/>
      <c r="X37" s="7"/>
    </row>
    <row r="38" spans="1:24" x14ac:dyDescent="0.2">
      <c r="A38" s="10"/>
      <c r="B38">
        <v>36</v>
      </c>
      <c r="C38">
        <v>2520</v>
      </c>
      <c r="D38">
        <v>371200</v>
      </c>
      <c r="E38">
        <v>9280</v>
      </c>
      <c r="F38">
        <v>2525</v>
      </c>
      <c r="G38">
        <v>364800</v>
      </c>
      <c r="H38">
        <v>9120</v>
      </c>
      <c r="I38">
        <v>2505</v>
      </c>
      <c r="J38">
        <v>371200</v>
      </c>
      <c r="K38">
        <v>9280</v>
      </c>
      <c r="L38">
        <v>2515</v>
      </c>
      <c r="M38">
        <v>371200</v>
      </c>
      <c r="N38">
        <v>9280</v>
      </c>
      <c r="O38">
        <v>2480</v>
      </c>
      <c r="P38">
        <v>368200</v>
      </c>
      <c r="Q38">
        <v>9280</v>
      </c>
      <c r="R38">
        <f t="shared" si="5"/>
        <v>2509</v>
      </c>
      <c r="S38">
        <f t="shared" si="2"/>
        <v>369320</v>
      </c>
      <c r="T38">
        <f t="shared" si="3"/>
        <v>9248</v>
      </c>
      <c r="U38" s="5">
        <v>2537.1666666666665</v>
      </c>
      <c r="V38" s="5"/>
      <c r="W38" s="5"/>
      <c r="X38" s="7"/>
    </row>
    <row r="39" spans="1:24" x14ac:dyDescent="0.2">
      <c r="A39" s="10"/>
      <c r="B39">
        <v>37</v>
      </c>
      <c r="C39">
        <v>2520</v>
      </c>
      <c r="D39">
        <v>364800</v>
      </c>
      <c r="E39">
        <v>9120</v>
      </c>
      <c r="F39">
        <v>2515</v>
      </c>
      <c r="G39">
        <v>364800</v>
      </c>
      <c r="H39">
        <v>9120</v>
      </c>
      <c r="I39">
        <v>2520</v>
      </c>
      <c r="J39">
        <v>364800</v>
      </c>
      <c r="K39">
        <v>9280</v>
      </c>
      <c r="L39">
        <v>2615</v>
      </c>
      <c r="M39">
        <v>364800</v>
      </c>
      <c r="N39">
        <v>9120</v>
      </c>
      <c r="O39">
        <v>2525</v>
      </c>
      <c r="P39">
        <v>371200</v>
      </c>
      <c r="Q39">
        <v>9280</v>
      </c>
      <c r="R39">
        <f t="shared" si="5"/>
        <v>2539</v>
      </c>
      <c r="S39">
        <f t="shared" si="2"/>
        <v>366080</v>
      </c>
      <c r="T39">
        <f t="shared" si="3"/>
        <v>9184</v>
      </c>
      <c r="U39" s="5">
        <v>2537.1666666666665</v>
      </c>
      <c r="V39" s="5"/>
      <c r="W39" s="5"/>
      <c r="X39" s="7"/>
    </row>
    <row r="40" spans="1:24" x14ac:dyDescent="0.2">
      <c r="A40" s="10"/>
      <c r="B40">
        <v>38</v>
      </c>
      <c r="C40">
        <v>2505</v>
      </c>
      <c r="D40">
        <v>366520</v>
      </c>
      <c r="E40">
        <v>9280</v>
      </c>
      <c r="F40">
        <v>2490</v>
      </c>
      <c r="G40">
        <v>371200</v>
      </c>
      <c r="H40">
        <v>9280</v>
      </c>
      <c r="I40">
        <v>2490</v>
      </c>
      <c r="J40">
        <v>364800</v>
      </c>
      <c r="K40">
        <v>9120</v>
      </c>
      <c r="L40">
        <v>2640</v>
      </c>
      <c r="M40">
        <v>364800</v>
      </c>
      <c r="N40">
        <v>9120</v>
      </c>
      <c r="O40">
        <v>2490</v>
      </c>
      <c r="P40">
        <v>364800</v>
      </c>
      <c r="Q40">
        <v>9120</v>
      </c>
      <c r="R40">
        <f t="shared" si="5"/>
        <v>2523</v>
      </c>
      <c r="S40">
        <f t="shared" si="2"/>
        <v>366424</v>
      </c>
      <c r="T40">
        <f t="shared" si="3"/>
        <v>9184</v>
      </c>
      <c r="U40" s="5">
        <v>2537.1666666666665</v>
      </c>
      <c r="V40" s="5"/>
      <c r="W40" s="5"/>
      <c r="X40" s="7"/>
    </row>
    <row r="41" spans="1:24" x14ac:dyDescent="0.2">
      <c r="A41" s="10"/>
      <c r="B41">
        <v>39</v>
      </c>
      <c r="C41">
        <v>2505</v>
      </c>
      <c r="D41">
        <v>364800</v>
      </c>
      <c r="E41">
        <v>9120</v>
      </c>
      <c r="F41">
        <v>2520</v>
      </c>
      <c r="G41">
        <v>371200</v>
      </c>
      <c r="H41">
        <v>9280</v>
      </c>
      <c r="I41">
        <v>2475</v>
      </c>
      <c r="J41">
        <v>371200</v>
      </c>
      <c r="K41">
        <v>9280</v>
      </c>
      <c r="L41">
        <v>2655</v>
      </c>
      <c r="M41">
        <v>358400</v>
      </c>
      <c r="N41">
        <v>9047</v>
      </c>
      <c r="O41">
        <v>2505</v>
      </c>
      <c r="P41">
        <v>371200</v>
      </c>
      <c r="Q41">
        <v>9280</v>
      </c>
      <c r="R41">
        <f t="shared" si="5"/>
        <v>2532</v>
      </c>
      <c r="S41">
        <f t="shared" si="2"/>
        <v>367360</v>
      </c>
      <c r="T41">
        <f t="shared" si="3"/>
        <v>9201.4</v>
      </c>
      <c r="U41" s="5">
        <v>2537.1666666666665</v>
      </c>
      <c r="V41" s="5"/>
      <c r="W41" s="5"/>
      <c r="X41" s="7"/>
    </row>
    <row r="42" spans="1:24" x14ac:dyDescent="0.2">
      <c r="A42" s="10"/>
      <c r="B42">
        <v>40</v>
      </c>
      <c r="C42">
        <v>2520</v>
      </c>
      <c r="D42">
        <v>371200</v>
      </c>
      <c r="E42">
        <v>9280</v>
      </c>
      <c r="F42">
        <v>2540</v>
      </c>
      <c r="G42">
        <v>364800</v>
      </c>
      <c r="H42">
        <v>9120</v>
      </c>
      <c r="I42">
        <v>2490</v>
      </c>
      <c r="J42">
        <v>364800</v>
      </c>
      <c r="K42">
        <v>9272</v>
      </c>
      <c r="L42">
        <v>2625</v>
      </c>
      <c r="M42">
        <v>364800</v>
      </c>
      <c r="N42">
        <v>9120</v>
      </c>
      <c r="O42">
        <v>2500</v>
      </c>
      <c r="P42">
        <v>364800</v>
      </c>
      <c r="Q42">
        <v>9120</v>
      </c>
      <c r="R42">
        <f t="shared" si="5"/>
        <v>2535</v>
      </c>
      <c r="S42">
        <f t="shared" si="2"/>
        <v>366080</v>
      </c>
      <c r="T42">
        <f t="shared" si="3"/>
        <v>9182.4</v>
      </c>
      <c r="U42" s="5">
        <v>2537.1666666666665</v>
      </c>
      <c r="V42" s="5"/>
      <c r="W42" s="5"/>
      <c r="X42" s="7"/>
    </row>
    <row r="43" spans="1:24" x14ac:dyDescent="0.2">
      <c r="A43" s="10"/>
      <c r="B43">
        <v>41</v>
      </c>
      <c r="C43">
        <v>2470</v>
      </c>
      <c r="D43">
        <v>364800</v>
      </c>
      <c r="E43">
        <v>9120</v>
      </c>
      <c r="F43">
        <v>2525</v>
      </c>
      <c r="G43">
        <v>364800</v>
      </c>
      <c r="H43">
        <v>9120</v>
      </c>
      <c r="I43">
        <v>2505</v>
      </c>
      <c r="J43">
        <v>364800</v>
      </c>
      <c r="K43">
        <v>9120</v>
      </c>
      <c r="L43">
        <v>2645</v>
      </c>
      <c r="M43">
        <v>364800</v>
      </c>
      <c r="N43">
        <v>9120</v>
      </c>
      <c r="O43">
        <v>2545</v>
      </c>
      <c r="P43">
        <v>364800</v>
      </c>
      <c r="Q43">
        <v>9120</v>
      </c>
      <c r="R43">
        <f t="shared" si="5"/>
        <v>2538</v>
      </c>
      <c r="S43">
        <f t="shared" si="2"/>
        <v>364800</v>
      </c>
      <c r="T43">
        <f t="shared" si="3"/>
        <v>9120</v>
      </c>
      <c r="U43" s="5">
        <v>2537.1666666666665</v>
      </c>
      <c r="V43" s="5"/>
      <c r="W43" s="5"/>
      <c r="X43" s="7"/>
    </row>
    <row r="44" spans="1:24" x14ac:dyDescent="0.2">
      <c r="A44" s="10"/>
      <c r="B44">
        <v>42</v>
      </c>
      <c r="C44">
        <v>2525</v>
      </c>
      <c r="D44">
        <v>299080</v>
      </c>
      <c r="E44">
        <v>7520</v>
      </c>
      <c r="F44">
        <v>2505</v>
      </c>
      <c r="G44">
        <v>307200</v>
      </c>
      <c r="H44">
        <v>7680</v>
      </c>
      <c r="I44">
        <v>2515</v>
      </c>
      <c r="J44">
        <v>365040</v>
      </c>
      <c r="K44">
        <v>9126</v>
      </c>
      <c r="L44">
        <v>2645</v>
      </c>
      <c r="M44">
        <v>364800</v>
      </c>
      <c r="N44">
        <v>9280</v>
      </c>
      <c r="O44">
        <v>2490</v>
      </c>
      <c r="P44">
        <v>294400</v>
      </c>
      <c r="Q44">
        <v>7360</v>
      </c>
      <c r="R44">
        <f t="shared" si="5"/>
        <v>2536</v>
      </c>
      <c r="S44">
        <f t="shared" si="2"/>
        <v>326104</v>
      </c>
      <c r="T44">
        <f t="shared" si="3"/>
        <v>8193.2000000000007</v>
      </c>
      <c r="U44" s="5">
        <v>2537.1666666666665</v>
      </c>
      <c r="V44" s="5"/>
      <c r="W44" s="5"/>
      <c r="X44" s="7"/>
    </row>
    <row r="45" spans="1:24" x14ac:dyDescent="0.2">
      <c r="A45" s="10"/>
      <c r="B45">
        <v>43</v>
      </c>
      <c r="C45">
        <v>2500</v>
      </c>
      <c r="D45">
        <v>364800</v>
      </c>
      <c r="E45">
        <v>9120</v>
      </c>
      <c r="F45">
        <v>2525</v>
      </c>
      <c r="G45">
        <v>364800</v>
      </c>
      <c r="H45">
        <v>9120</v>
      </c>
      <c r="I45">
        <v>2485</v>
      </c>
      <c r="J45">
        <v>371200</v>
      </c>
      <c r="K45">
        <v>9280</v>
      </c>
      <c r="L45">
        <v>2635</v>
      </c>
      <c r="M45">
        <v>364800</v>
      </c>
      <c r="N45">
        <v>9120</v>
      </c>
      <c r="O45">
        <v>2465</v>
      </c>
      <c r="P45">
        <v>364800</v>
      </c>
      <c r="Q45">
        <v>9120</v>
      </c>
      <c r="R45">
        <f t="shared" si="5"/>
        <v>2522</v>
      </c>
      <c r="S45">
        <f t="shared" si="2"/>
        <v>366080</v>
      </c>
      <c r="T45">
        <f t="shared" si="3"/>
        <v>9152</v>
      </c>
      <c r="U45" s="5">
        <v>2537.1666666666665</v>
      </c>
      <c r="V45" s="5"/>
      <c r="W45" s="5"/>
      <c r="X45" s="7"/>
    </row>
    <row r="46" spans="1:24" x14ac:dyDescent="0.2">
      <c r="A46" s="10"/>
      <c r="B46">
        <v>44</v>
      </c>
      <c r="C46">
        <v>2515</v>
      </c>
      <c r="D46">
        <v>371200</v>
      </c>
      <c r="E46">
        <v>9280</v>
      </c>
      <c r="F46">
        <v>2485</v>
      </c>
      <c r="G46">
        <v>364800</v>
      </c>
      <c r="H46">
        <v>9120</v>
      </c>
      <c r="I46">
        <v>2485</v>
      </c>
      <c r="J46">
        <v>371200</v>
      </c>
      <c r="K46">
        <v>9280</v>
      </c>
      <c r="L46">
        <v>2650</v>
      </c>
      <c r="M46">
        <v>364800</v>
      </c>
      <c r="N46">
        <v>9120</v>
      </c>
      <c r="O46">
        <v>2475</v>
      </c>
      <c r="P46">
        <v>371200</v>
      </c>
      <c r="Q46">
        <v>9280</v>
      </c>
      <c r="R46">
        <f t="shared" si="5"/>
        <v>2522</v>
      </c>
      <c r="S46">
        <f t="shared" si="2"/>
        <v>368640</v>
      </c>
      <c r="T46">
        <f t="shared" si="3"/>
        <v>9216</v>
      </c>
      <c r="U46" s="5">
        <v>2537.1666666666665</v>
      </c>
      <c r="V46" s="5"/>
      <c r="W46" s="5"/>
      <c r="X46" s="7"/>
    </row>
    <row r="47" spans="1:24" x14ac:dyDescent="0.2">
      <c r="A47" s="10"/>
      <c r="B47">
        <v>45</v>
      </c>
      <c r="C47">
        <v>2485</v>
      </c>
      <c r="D47">
        <v>371200</v>
      </c>
      <c r="E47">
        <v>9280</v>
      </c>
      <c r="F47">
        <v>2475</v>
      </c>
      <c r="G47">
        <v>371200</v>
      </c>
      <c r="H47">
        <v>9280</v>
      </c>
      <c r="I47">
        <v>2510</v>
      </c>
      <c r="J47">
        <v>371200</v>
      </c>
      <c r="K47">
        <v>9280</v>
      </c>
      <c r="L47">
        <v>2660</v>
      </c>
      <c r="M47">
        <v>364800</v>
      </c>
      <c r="N47">
        <v>9120</v>
      </c>
      <c r="O47">
        <v>2530</v>
      </c>
      <c r="P47">
        <v>371200</v>
      </c>
      <c r="Q47">
        <v>9280</v>
      </c>
      <c r="R47">
        <f t="shared" si="5"/>
        <v>2532</v>
      </c>
      <c r="S47">
        <f t="shared" si="2"/>
        <v>369920</v>
      </c>
      <c r="T47">
        <f t="shared" si="3"/>
        <v>9248</v>
      </c>
      <c r="U47" s="5">
        <v>2537.1666666666665</v>
      </c>
      <c r="V47" s="5"/>
      <c r="W47" s="5"/>
      <c r="X47" s="7"/>
    </row>
    <row r="48" spans="1:24" x14ac:dyDescent="0.2">
      <c r="A48" s="10"/>
      <c r="B48">
        <v>46</v>
      </c>
      <c r="C48">
        <v>2505</v>
      </c>
      <c r="D48">
        <v>364800</v>
      </c>
      <c r="E48">
        <v>9120</v>
      </c>
      <c r="F48">
        <v>2525</v>
      </c>
      <c r="G48">
        <v>371200</v>
      </c>
      <c r="H48">
        <v>9280</v>
      </c>
      <c r="I48">
        <v>2495</v>
      </c>
      <c r="J48">
        <v>364800</v>
      </c>
      <c r="K48">
        <v>9120</v>
      </c>
      <c r="L48">
        <v>2650</v>
      </c>
      <c r="M48">
        <v>364800</v>
      </c>
      <c r="N48">
        <v>9120</v>
      </c>
      <c r="O48">
        <v>2490</v>
      </c>
      <c r="P48">
        <v>371200</v>
      </c>
      <c r="Q48">
        <v>9280</v>
      </c>
      <c r="R48">
        <f t="shared" si="5"/>
        <v>2533</v>
      </c>
      <c r="S48">
        <f t="shared" si="2"/>
        <v>367360</v>
      </c>
      <c r="T48">
        <f t="shared" si="3"/>
        <v>9184</v>
      </c>
      <c r="U48" s="5">
        <v>2537.1666666666665</v>
      </c>
      <c r="V48" s="5"/>
      <c r="W48" s="5"/>
      <c r="X48" s="7"/>
    </row>
    <row r="49" spans="1:30" x14ac:dyDescent="0.2">
      <c r="A49" s="10"/>
      <c r="B49">
        <v>47</v>
      </c>
      <c r="C49">
        <v>2520</v>
      </c>
      <c r="D49">
        <v>371200</v>
      </c>
      <c r="E49">
        <v>9280</v>
      </c>
      <c r="F49">
        <v>2505</v>
      </c>
      <c r="G49">
        <v>364800</v>
      </c>
      <c r="H49">
        <v>9120</v>
      </c>
      <c r="I49">
        <v>2505</v>
      </c>
      <c r="J49">
        <v>371200</v>
      </c>
      <c r="K49">
        <v>9280</v>
      </c>
      <c r="L49">
        <v>2645</v>
      </c>
      <c r="M49">
        <v>358400</v>
      </c>
      <c r="N49">
        <v>8960</v>
      </c>
      <c r="O49">
        <v>2495</v>
      </c>
      <c r="P49">
        <v>364800</v>
      </c>
      <c r="Q49">
        <v>9120</v>
      </c>
      <c r="R49">
        <f t="shared" si="5"/>
        <v>2534</v>
      </c>
      <c r="S49">
        <f t="shared" si="2"/>
        <v>366080</v>
      </c>
      <c r="T49">
        <f t="shared" si="5"/>
        <v>9152</v>
      </c>
      <c r="U49" s="5">
        <v>2537.1666666666665</v>
      </c>
      <c r="V49" s="5"/>
      <c r="W49" s="5"/>
      <c r="X49" s="7"/>
    </row>
    <row r="50" spans="1:30" x14ac:dyDescent="0.2">
      <c r="A50" s="10"/>
      <c r="B50">
        <v>48</v>
      </c>
      <c r="C50">
        <v>2505</v>
      </c>
      <c r="D50">
        <v>371200</v>
      </c>
      <c r="E50">
        <v>9280</v>
      </c>
      <c r="F50">
        <v>2510</v>
      </c>
      <c r="G50">
        <v>371200</v>
      </c>
      <c r="H50">
        <v>9280</v>
      </c>
      <c r="I50">
        <v>2490</v>
      </c>
      <c r="J50">
        <v>364800</v>
      </c>
      <c r="K50">
        <v>9120</v>
      </c>
      <c r="L50">
        <v>2665</v>
      </c>
      <c r="M50">
        <v>358400</v>
      </c>
      <c r="N50">
        <v>9120</v>
      </c>
      <c r="O50">
        <v>2520</v>
      </c>
      <c r="P50">
        <v>371200</v>
      </c>
      <c r="Q50">
        <v>9280</v>
      </c>
      <c r="R50">
        <f t="shared" si="5"/>
        <v>2538</v>
      </c>
      <c r="S50">
        <f t="shared" si="2"/>
        <v>367360</v>
      </c>
      <c r="T50">
        <f t="shared" si="5"/>
        <v>9216</v>
      </c>
      <c r="U50" s="5">
        <v>2537.1666666666665</v>
      </c>
      <c r="V50" s="5"/>
      <c r="W50" s="5"/>
      <c r="X50" s="7"/>
    </row>
    <row r="51" spans="1:30" x14ac:dyDescent="0.2">
      <c r="A51" s="10"/>
      <c r="B51">
        <v>49</v>
      </c>
      <c r="C51">
        <v>2500</v>
      </c>
      <c r="D51">
        <v>364800</v>
      </c>
      <c r="E51">
        <v>9120</v>
      </c>
      <c r="F51">
        <v>2500</v>
      </c>
      <c r="G51">
        <v>371200</v>
      </c>
      <c r="H51">
        <v>9280</v>
      </c>
      <c r="I51">
        <v>2485</v>
      </c>
      <c r="J51">
        <v>364800</v>
      </c>
      <c r="K51">
        <v>9120</v>
      </c>
      <c r="L51">
        <v>2640</v>
      </c>
      <c r="M51">
        <v>363920</v>
      </c>
      <c r="N51">
        <v>9120</v>
      </c>
      <c r="O51">
        <v>2510</v>
      </c>
      <c r="P51">
        <v>371200</v>
      </c>
      <c r="Q51">
        <v>9280</v>
      </c>
      <c r="R51">
        <f t="shared" si="5"/>
        <v>2527</v>
      </c>
      <c r="S51">
        <f t="shared" si="2"/>
        <v>367184</v>
      </c>
      <c r="T51">
        <f t="shared" si="5"/>
        <v>9184</v>
      </c>
      <c r="U51" s="5">
        <v>2537.1666666666665</v>
      </c>
      <c r="V51" s="5"/>
      <c r="W51" s="5"/>
      <c r="X51" s="7"/>
    </row>
    <row r="52" spans="1:30" x14ac:dyDescent="0.2">
      <c r="A52" s="10"/>
      <c r="B52">
        <v>50</v>
      </c>
      <c r="C52">
        <v>2500</v>
      </c>
      <c r="D52">
        <v>371200</v>
      </c>
      <c r="E52">
        <v>9280</v>
      </c>
      <c r="F52">
        <v>2475</v>
      </c>
      <c r="G52">
        <v>364800</v>
      </c>
      <c r="H52">
        <v>9120</v>
      </c>
      <c r="I52">
        <v>2510</v>
      </c>
      <c r="J52">
        <v>364800</v>
      </c>
      <c r="K52">
        <v>9120</v>
      </c>
      <c r="L52">
        <v>2650</v>
      </c>
      <c r="M52">
        <v>364800</v>
      </c>
      <c r="N52">
        <v>9120</v>
      </c>
      <c r="O52">
        <v>2520</v>
      </c>
      <c r="P52">
        <v>371200</v>
      </c>
      <c r="Q52">
        <v>9280</v>
      </c>
      <c r="R52">
        <f t="shared" si="5"/>
        <v>2531</v>
      </c>
      <c r="S52">
        <f t="shared" si="2"/>
        <v>367360</v>
      </c>
      <c r="T52">
        <f t="shared" si="5"/>
        <v>9184</v>
      </c>
      <c r="U52" s="5">
        <v>2537.1666666666665</v>
      </c>
      <c r="V52" s="5"/>
      <c r="W52" s="5"/>
      <c r="X52" s="7"/>
    </row>
    <row r="53" spans="1:30" x14ac:dyDescent="0.2">
      <c r="A53" s="10"/>
      <c r="B53">
        <v>51</v>
      </c>
      <c r="C53">
        <v>2490</v>
      </c>
      <c r="D53">
        <v>371200</v>
      </c>
      <c r="E53">
        <v>9280</v>
      </c>
      <c r="F53">
        <v>2485</v>
      </c>
      <c r="G53">
        <v>371200</v>
      </c>
      <c r="H53">
        <v>9280</v>
      </c>
      <c r="I53">
        <v>2505</v>
      </c>
      <c r="J53">
        <v>371200</v>
      </c>
      <c r="K53">
        <v>9280</v>
      </c>
      <c r="L53">
        <v>2645</v>
      </c>
      <c r="M53">
        <v>364800</v>
      </c>
      <c r="N53">
        <v>9120</v>
      </c>
      <c r="O53">
        <v>2520</v>
      </c>
      <c r="P53">
        <v>364800</v>
      </c>
      <c r="Q53">
        <v>9120</v>
      </c>
      <c r="R53">
        <f t="shared" si="5"/>
        <v>2529</v>
      </c>
      <c r="S53">
        <f t="shared" si="2"/>
        <v>368640</v>
      </c>
      <c r="T53">
        <f t="shared" si="5"/>
        <v>9216</v>
      </c>
      <c r="U53" s="5">
        <v>2537.1666666666665</v>
      </c>
      <c r="V53" s="5"/>
      <c r="W53" s="5"/>
      <c r="X53" s="7"/>
    </row>
    <row r="54" spans="1:30" x14ac:dyDescent="0.2">
      <c r="A54" s="10"/>
      <c r="B54">
        <v>52</v>
      </c>
      <c r="C54">
        <v>2500</v>
      </c>
      <c r="D54">
        <v>371200</v>
      </c>
      <c r="E54">
        <v>9280</v>
      </c>
      <c r="F54">
        <v>2500</v>
      </c>
      <c r="G54">
        <v>294400</v>
      </c>
      <c r="H54">
        <v>7360</v>
      </c>
      <c r="I54">
        <v>2530</v>
      </c>
      <c r="J54">
        <v>326400</v>
      </c>
      <c r="K54">
        <v>8160</v>
      </c>
      <c r="L54">
        <v>2690</v>
      </c>
      <c r="M54">
        <v>288000</v>
      </c>
      <c r="N54">
        <v>7200</v>
      </c>
      <c r="O54">
        <v>2515</v>
      </c>
      <c r="P54">
        <v>300800</v>
      </c>
      <c r="Q54">
        <v>7520</v>
      </c>
      <c r="R54">
        <f t="shared" si="5"/>
        <v>2547</v>
      </c>
      <c r="S54">
        <f t="shared" si="2"/>
        <v>316160</v>
      </c>
      <c r="T54">
        <f t="shared" si="5"/>
        <v>7904</v>
      </c>
      <c r="U54" s="5">
        <v>2537.1666666666665</v>
      </c>
      <c r="V54" s="5"/>
      <c r="W54" s="5"/>
      <c r="X54" s="7"/>
      <c r="AB54" t="s">
        <v>2</v>
      </c>
      <c r="AC54" t="s">
        <v>27</v>
      </c>
      <c r="AD54" t="s">
        <v>26</v>
      </c>
    </row>
    <row r="55" spans="1:30" x14ac:dyDescent="0.2">
      <c r="A55" s="10"/>
      <c r="B55">
        <v>53</v>
      </c>
      <c r="C55">
        <v>2485</v>
      </c>
      <c r="D55">
        <v>294400</v>
      </c>
      <c r="E55">
        <v>7360</v>
      </c>
      <c r="F55">
        <v>2485</v>
      </c>
      <c r="G55">
        <v>371200</v>
      </c>
      <c r="H55">
        <v>9280</v>
      </c>
      <c r="I55">
        <v>2485</v>
      </c>
      <c r="J55">
        <v>371200</v>
      </c>
      <c r="K55">
        <v>9280</v>
      </c>
      <c r="L55">
        <v>2635</v>
      </c>
      <c r="M55">
        <v>358400</v>
      </c>
      <c r="N55">
        <v>8960</v>
      </c>
      <c r="O55">
        <v>2515</v>
      </c>
      <c r="P55">
        <v>364800</v>
      </c>
      <c r="Q55">
        <v>9120</v>
      </c>
      <c r="R55">
        <f t="shared" si="5"/>
        <v>2521</v>
      </c>
      <c r="S55">
        <f t="shared" si="2"/>
        <v>352000</v>
      </c>
      <c r="T55">
        <f t="shared" si="5"/>
        <v>8800</v>
      </c>
      <c r="U55" s="5">
        <v>2537.1666666666665</v>
      </c>
      <c r="V55" s="5"/>
      <c r="W55" s="5"/>
      <c r="X55" s="7"/>
      <c r="AB55" t="s">
        <v>3</v>
      </c>
      <c r="AC55">
        <f>0/1000</f>
        <v>0</v>
      </c>
      <c r="AD55">
        <v>0</v>
      </c>
    </row>
    <row r="56" spans="1:30" x14ac:dyDescent="0.2">
      <c r="A56" s="10"/>
      <c r="B56">
        <v>54</v>
      </c>
      <c r="C56">
        <v>2510</v>
      </c>
      <c r="D56">
        <v>371200</v>
      </c>
      <c r="E56">
        <v>9280</v>
      </c>
      <c r="F56">
        <v>2475</v>
      </c>
      <c r="G56">
        <v>371200</v>
      </c>
      <c r="H56">
        <v>9280</v>
      </c>
      <c r="I56">
        <v>2490</v>
      </c>
      <c r="J56">
        <v>371200</v>
      </c>
      <c r="K56">
        <v>9280</v>
      </c>
      <c r="L56">
        <v>2645</v>
      </c>
      <c r="M56">
        <v>365920</v>
      </c>
      <c r="N56">
        <v>9280</v>
      </c>
      <c r="O56">
        <v>2635</v>
      </c>
      <c r="P56">
        <v>371200</v>
      </c>
      <c r="Q56">
        <v>9280</v>
      </c>
      <c r="R56">
        <f t="shared" si="5"/>
        <v>2551</v>
      </c>
      <c r="S56">
        <f t="shared" si="2"/>
        <v>370144</v>
      </c>
      <c r="T56">
        <f t="shared" si="5"/>
        <v>9280</v>
      </c>
      <c r="U56" s="5">
        <v>2537.1666666666665</v>
      </c>
      <c r="V56" s="5"/>
      <c r="W56" s="5"/>
      <c r="X56" s="7"/>
      <c r="AB56" t="s">
        <v>5</v>
      </c>
      <c r="AC56">
        <f>11260608/1000000</f>
        <v>11.260608</v>
      </c>
      <c r="AD56">
        <v>279720.99999999994</v>
      </c>
    </row>
    <row r="57" spans="1:30" x14ac:dyDescent="0.2">
      <c r="A57" s="10"/>
      <c r="B57">
        <v>55</v>
      </c>
      <c r="C57">
        <v>2500</v>
      </c>
      <c r="D57">
        <v>364800</v>
      </c>
      <c r="E57">
        <v>9280</v>
      </c>
      <c r="F57">
        <v>2505</v>
      </c>
      <c r="G57">
        <v>364800</v>
      </c>
      <c r="H57">
        <v>9120</v>
      </c>
      <c r="I57">
        <v>2495</v>
      </c>
      <c r="J57">
        <v>364800</v>
      </c>
      <c r="K57">
        <v>9120</v>
      </c>
      <c r="L57">
        <v>2655</v>
      </c>
      <c r="M57">
        <v>364800</v>
      </c>
      <c r="N57">
        <v>9120</v>
      </c>
      <c r="O57">
        <v>2660</v>
      </c>
      <c r="P57">
        <v>364800</v>
      </c>
      <c r="Q57">
        <v>9120</v>
      </c>
      <c r="R57">
        <f t="shared" si="5"/>
        <v>2563</v>
      </c>
      <c r="S57">
        <f t="shared" si="2"/>
        <v>364800</v>
      </c>
      <c r="T57">
        <f t="shared" si="5"/>
        <v>9152</v>
      </c>
      <c r="U57" s="5">
        <v>2537.1666666666665</v>
      </c>
      <c r="V57" s="5"/>
      <c r="W57" s="5"/>
      <c r="X57" s="7"/>
      <c r="AB57" t="s">
        <v>22</v>
      </c>
      <c r="AC57">
        <f>510862970.4/1000000</f>
        <v>510.86297039999999</v>
      </c>
      <c r="AD57">
        <v>8103169.1999999993</v>
      </c>
    </row>
    <row r="58" spans="1:30" x14ac:dyDescent="0.2">
      <c r="A58" s="10"/>
      <c r="B58">
        <v>56</v>
      </c>
      <c r="C58">
        <v>2530</v>
      </c>
      <c r="D58">
        <v>364800</v>
      </c>
      <c r="E58">
        <v>9120</v>
      </c>
      <c r="F58">
        <v>2510</v>
      </c>
      <c r="G58">
        <v>371200</v>
      </c>
      <c r="H58">
        <v>9280</v>
      </c>
      <c r="I58">
        <v>2515</v>
      </c>
      <c r="J58">
        <v>371200</v>
      </c>
      <c r="K58">
        <v>9280</v>
      </c>
      <c r="L58">
        <v>2650</v>
      </c>
      <c r="M58">
        <v>364800</v>
      </c>
      <c r="N58">
        <v>9120</v>
      </c>
      <c r="O58">
        <v>2650</v>
      </c>
      <c r="P58">
        <v>364800</v>
      </c>
      <c r="Q58">
        <v>9120</v>
      </c>
      <c r="R58">
        <f t="shared" si="5"/>
        <v>2571</v>
      </c>
      <c r="S58">
        <f t="shared" si="2"/>
        <v>367360</v>
      </c>
      <c r="T58">
        <f t="shared" si="5"/>
        <v>9184</v>
      </c>
      <c r="U58" s="5">
        <v>2537.1666666666665</v>
      </c>
      <c r="V58" s="5"/>
      <c r="W58" s="5"/>
      <c r="X58" s="7"/>
      <c r="AB58" t="s">
        <v>23</v>
      </c>
      <c r="AC58">
        <f>5487773158.4/1000000</f>
        <v>5487.7731583999994</v>
      </c>
      <c r="AD58">
        <v>10512287.400000002</v>
      </c>
    </row>
    <row r="59" spans="1:30" x14ac:dyDescent="0.2">
      <c r="A59" s="10"/>
      <c r="B59">
        <v>57</v>
      </c>
      <c r="C59">
        <v>2510</v>
      </c>
      <c r="D59">
        <v>371200</v>
      </c>
      <c r="E59">
        <v>9280</v>
      </c>
      <c r="F59">
        <v>2520</v>
      </c>
      <c r="G59">
        <v>371200</v>
      </c>
      <c r="H59">
        <v>9280</v>
      </c>
      <c r="I59">
        <v>2520</v>
      </c>
      <c r="J59">
        <v>371200</v>
      </c>
      <c r="K59">
        <v>9280</v>
      </c>
      <c r="L59">
        <v>2635</v>
      </c>
      <c r="M59">
        <v>364800</v>
      </c>
      <c r="N59">
        <v>9120</v>
      </c>
      <c r="O59">
        <v>2625</v>
      </c>
      <c r="P59">
        <v>365760</v>
      </c>
      <c r="Q59">
        <v>9144</v>
      </c>
      <c r="R59">
        <f t="shared" si="5"/>
        <v>2562</v>
      </c>
      <c r="S59">
        <f t="shared" si="2"/>
        <v>368832</v>
      </c>
      <c r="T59">
        <f t="shared" si="5"/>
        <v>9220.7999999999993</v>
      </c>
      <c r="U59" s="5">
        <v>2537.1666666666665</v>
      </c>
      <c r="V59" s="5"/>
      <c r="W59" s="5"/>
      <c r="X59" s="7"/>
    </row>
    <row r="60" spans="1:30" x14ac:dyDescent="0.2">
      <c r="A60" s="10"/>
      <c r="B60">
        <v>58</v>
      </c>
      <c r="C60">
        <v>2495</v>
      </c>
      <c r="D60">
        <v>371200</v>
      </c>
      <c r="E60">
        <v>9280</v>
      </c>
      <c r="F60">
        <v>2485</v>
      </c>
      <c r="G60">
        <v>371200</v>
      </c>
      <c r="H60">
        <v>9280</v>
      </c>
      <c r="I60">
        <v>2500</v>
      </c>
      <c r="J60">
        <v>364800</v>
      </c>
      <c r="K60">
        <v>9120</v>
      </c>
      <c r="L60">
        <v>2540</v>
      </c>
      <c r="M60">
        <v>371200</v>
      </c>
      <c r="N60">
        <v>9280</v>
      </c>
      <c r="O60">
        <v>2615</v>
      </c>
      <c r="P60">
        <v>364800</v>
      </c>
      <c r="Q60">
        <v>9120</v>
      </c>
      <c r="R60">
        <f t="shared" si="5"/>
        <v>2527</v>
      </c>
      <c r="S60">
        <f t="shared" si="2"/>
        <v>368640</v>
      </c>
      <c r="T60">
        <f t="shared" si="5"/>
        <v>9216</v>
      </c>
      <c r="U60" s="5">
        <v>2537.1666666666665</v>
      </c>
      <c r="V60" s="5"/>
      <c r="W60" s="5"/>
      <c r="X60" s="7"/>
    </row>
    <row r="61" spans="1:30" x14ac:dyDescent="0.2">
      <c r="A61" s="10"/>
      <c r="B61">
        <v>59</v>
      </c>
      <c r="C61">
        <v>2525</v>
      </c>
      <c r="D61">
        <v>371200</v>
      </c>
      <c r="E61">
        <v>9280</v>
      </c>
      <c r="F61">
        <v>2525</v>
      </c>
      <c r="G61">
        <v>364800</v>
      </c>
      <c r="H61">
        <v>9120</v>
      </c>
      <c r="I61">
        <v>2515</v>
      </c>
      <c r="J61">
        <v>371200</v>
      </c>
      <c r="K61">
        <v>9280</v>
      </c>
      <c r="L61">
        <v>2520</v>
      </c>
      <c r="M61">
        <v>371200</v>
      </c>
      <c r="N61">
        <v>9280</v>
      </c>
      <c r="O61">
        <v>2630</v>
      </c>
      <c r="P61">
        <v>364800</v>
      </c>
      <c r="Q61">
        <v>9120</v>
      </c>
      <c r="R61">
        <f t="shared" si="5"/>
        <v>2543</v>
      </c>
      <c r="S61">
        <f t="shared" si="2"/>
        <v>368640</v>
      </c>
      <c r="T61">
        <f t="shared" si="5"/>
        <v>9216</v>
      </c>
      <c r="U61" s="5">
        <v>2537.1666666666665</v>
      </c>
      <c r="V61" s="5"/>
      <c r="W61" s="5"/>
      <c r="X61" s="7"/>
    </row>
    <row r="62" spans="1:30" x14ac:dyDescent="0.2">
      <c r="A62" s="10"/>
      <c r="B62">
        <v>60</v>
      </c>
      <c r="C62">
        <v>2520</v>
      </c>
      <c r="D62">
        <v>364800</v>
      </c>
      <c r="E62">
        <v>9120</v>
      </c>
      <c r="F62">
        <v>2495</v>
      </c>
      <c r="G62">
        <v>371200</v>
      </c>
      <c r="H62">
        <v>9280</v>
      </c>
      <c r="I62">
        <v>2525</v>
      </c>
      <c r="J62">
        <v>371200</v>
      </c>
      <c r="K62">
        <v>9280</v>
      </c>
      <c r="L62">
        <v>2535</v>
      </c>
      <c r="M62">
        <v>2565080</v>
      </c>
      <c r="N62">
        <v>53749</v>
      </c>
      <c r="O62">
        <v>2660</v>
      </c>
      <c r="P62">
        <v>369960</v>
      </c>
      <c r="Q62">
        <v>9280</v>
      </c>
      <c r="R62">
        <f t="shared" si="5"/>
        <v>2547</v>
      </c>
      <c r="S62">
        <f t="shared" si="2"/>
        <v>808448</v>
      </c>
      <c r="T62">
        <f t="shared" si="5"/>
        <v>18141.8</v>
      </c>
      <c r="U62" s="5">
        <v>2537.1666666666665</v>
      </c>
      <c r="V62" s="5"/>
      <c r="W62" s="5"/>
      <c r="X62" s="7"/>
    </row>
    <row r="63" spans="1:30" x14ac:dyDescent="0.2">
      <c r="A63" s="9" t="s">
        <v>7</v>
      </c>
      <c r="B63">
        <v>61</v>
      </c>
      <c r="C63">
        <v>2585</v>
      </c>
      <c r="D63">
        <v>17266680</v>
      </c>
      <c r="E63">
        <v>348576</v>
      </c>
      <c r="F63">
        <v>2560</v>
      </c>
      <c r="G63">
        <v>15227400</v>
      </c>
      <c r="H63">
        <v>307007</v>
      </c>
      <c r="I63">
        <v>2565</v>
      </c>
      <c r="J63">
        <v>2138270</v>
      </c>
      <c r="K63">
        <v>43068</v>
      </c>
      <c r="L63">
        <v>2670</v>
      </c>
      <c r="M63">
        <v>17805560</v>
      </c>
      <c r="N63">
        <v>359700</v>
      </c>
      <c r="O63">
        <v>2575</v>
      </c>
      <c r="P63">
        <v>18483040</v>
      </c>
      <c r="Q63">
        <v>372108</v>
      </c>
      <c r="R63">
        <f t="shared" ref="R63:R92" si="6">AVERAGE(C63,F63,I63,L63,O33)</f>
        <v>2601</v>
      </c>
      <c r="S63">
        <f t="shared" si="2"/>
        <v>14184190</v>
      </c>
      <c r="T63">
        <f t="shared" ref="T63:T92" si="7">AVERAGE(E63,H63,K63,N63,Q33)</f>
        <v>213366.2</v>
      </c>
      <c r="U63" s="5">
        <f>AVERAGE(R63:R92)</f>
        <v>2600.4666666666667</v>
      </c>
      <c r="V63" s="5">
        <f t="shared" ref="V63:W63" si="8">SUM(S63:S92)</f>
        <v>510862970.39999998</v>
      </c>
      <c r="W63" s="5">
        <f t="shared" si="8"/>
        <v>8103169.1999999993</v>
      </c>
      <c r="X63" s="7">
        <f>((U63-U3)/U3)*100</f>
        <v>14.807511184365438</v>
      </c>
    </row>
    <row r="64" spans="1:30" x14ac:dyDescent="0.2">
      <c r="A64" s="10"/>
      <c r="B64">
        <v>62</v>
      </c>
      <c r="C64">
        <v>2540</v>
      </c>
      <c r="D64">
        <v>18694180</v>
      </c>
      <c r="E64">
        <v>376589</v>
      </c>
      <c r="F64">
        <v>2540</v>
      </c>
      <c r="G64">
        <v>18949960</v>
      </c>
      <c r="H64">
        <v>381707</v>
      </c>
      <c r="I64">
        <v>2565</v>
      </c>
      <c r="J64">
        <v>16068970</v>
      </c>
      <c r="K64">
        <v>324717</v>
      </c>
      <c r="L64">
        <v>2670</v>
      </c>
      <c r="M64">
        <v>15911300</v>
      </c>
      <c r="N64">
        <v>321144</v>
      </c>
      <c r="O64">
        <v>2560</v>
      </c>
      <c r="P64">
        <v>18814080</v>
      </c>
      <c r="Q64">
        <v>379034</v>
      </c>
      <c r="R64">
        <f t="shared" si="6"/>
        <v>2594</v>
      </c>
      <c r="S64">
        <f t="shared" si="2"/>
        <v>17687698</v>
      </c>
      <c r="T64">
        <f t="shared" si="7"/>
        <v>282687.40000000002</v>
      </c>
      <c r="U64" s="5">
        <v>2600.4666666666667</v>
      </c>
      <c r="V64" s="5"/>
      <c r="W64" s="5"/>
      <c r="X64" s="7"/>
    </row>
    <row r="65" spans="1:24" x14ac:dyDescent="0.2">
      <c r="A65" s="10"/>
      <c r="B65">
        <v>63</v>
      </c>
      <c r="C65">
        <v>2670</v>
      </c>
      <c r="D65">
        <v>16320740</v>
      </c>
      <c r="E65">
        <v>328688</v>
      </c>
      <c r="F65">
        <v>2550</v>
      </c>
      <c r="G65">
        <v>18475580</v>
      </c>
      <c r="H65">
        <v>372310</v>
      </c>
      <c r="I65">
        <v>2535</v>
      </c>
      <c r="J65">
        <v>18488180</v>
      </c>
      <c r="K65">
        <v>372791</v>
      </c>
      <c r="L65">
        <v>2685</v>
      </c>
      <c r="M65">
        <v>15924660</v>
      </c>
      <c r="N65">
        <v>320891</v>
      </c>
      <c r="O65">
        <v>2565</v>
      </c>
      <c r="P65">
        <v>15138060</v>
      </c>
      <c r="Q65">
        <v>304263</v>
      </c>
      <c r="R65">
        <f t="shared" si="6"/>
        <v>2607</v>
      </c>
      <c r="S65">
        <f t="shared" si="2"/>
        <v>16869444</v>
      </c>
      <c r="T65">
        <f t="shared" si="7"/>
        <v>280760</v>
      </c>
      <c r="U65" s="5">
        <v>2600.4666666666667</v>
      </c>
      <c r="V65" s="5"/>
      <c r="W65" s="5"/>
      <c r="X65" s="7"/>
    </row>
    <row r="66" spans="1:24" x14ac:dyDescent="0.2">
      <c r="A66" s="10"/>
      <c r="B66">
        <v>64</v>
      </c>
      <c r="C66">
        <v>2645</v>
      </c>
      <c r="D66">
        <v>15876640</v>
      </c>
      <c r="E66">
        <v>320576</v>
      </c>
      <c r="F66">
        <v>2585</v>
      </c>
      <c r="G66">
        <v>18365320</v>
      </c>
      <c r="H66">
        <v>369788</v>
      </c>
      <c r="I66">
        <v>2570</v>
      </c>
      <c r="J66">
        <v>18313300</v>
      </c>
      <c r="K66">
        <v>369430</v>
      </c>
      <c r="L66">
        <v>2660</v>
      </c>
      <c r="M66">
        <v>15772980</v>
      </c>
      <c r="N66">
        <v>318357</v>
      </c>
      <c r="O66">
        <v>2540</v>
      </c>
      <c r="P66">
        <v>17766040</v>
      </c>
      <c r="Q66">
        <v>357903</v>
      </c>
      <c r="R66">
        <f t="shared" si="6"/>
        <v>2624</v>
      </c>
      <c r="S66">
        <f t="shared" si="2"/>
        <v>17218856</v>
      </c>
      <c r="T66">
        <f t="shared" si="7"/>
        <v>277454.2</v>
      </c>
      <c r="U66" s="5">
        <v>2600.4666666666667</v>
      </c>
      <c r="V66" s="5"/>
      <c r="W66" s="5"/>
      <c r="X66" s="7"/>
    </row>
    <row r="67" spans="1:24" x14ac:dyDescent="0.2">
      <c r="A67" s="10"/>
      <c r="B67">
        <v>65</v>
      </c>
      <c r="C67">
        <v>2660</v>
      </c>
      <c r="D67">
        <v>16007020</v>
      </c>
      <c r="E67">
        <v>322660</v>
      </c>
      <c r="F67">
        <v>2535</v>
      </c>
      <c r="G67">
        <v>18012120</v>
      </c>
      <c r="H67">
        <v>362873</v>
      </c>
      <c r="I67">
        <v>2555</v>
      </c>
      <c r="J67">
        <v>18650480</v>
      </c>
      <c r="K67">
        <v>375876</v>
      </c>
      <c r="L67">
        <v>2685</v>
      </c>
      <c r="M67">
        <v>15379900</v>
      </c>
      <c r="N67">
        <v>310042</v>
      </c>
      <c r="O67">
        <v>2540</v>
      </c>
      <c r="P67">
        <v>18279700</v>
      </c>
      <c r="Q67">
        <v>368610</v>
      </c>
      <c r="R67">
        <f t="shared" si="6"/>
        <v>2585</v>
      </c>
      <c r="S67">
        <f t="shared" si="2"/>
        <v>17265844</v>
      </c>
      <c r="T67">
        <f t="shared" si="7"/>
        <v>276146.2</v>
      </c>
      <c r="U67" s="5">
        <v>2600.4666666666667</v>
      </c>
      <c r="V67" s="5"/>
      <c r="W67" s="5"/>
      <c r="X67" s="7"/>
    </row>
    <row r="68" spans="1:24" x14ac:dyDescent="0.2">
      <c r="A68" s="10"/>
      <c r="B68">
        <v>66</v>
      </c>
      <c r="C68">
        <v>2680</v>
      </c>
      <c r="D68">
        <v>16088260</v>
      </c>
      <c r="E68">
        <v>324362</v>
      </c>
      <c r="F68">
        <v>2585</v>
      </c>
      <c r="G68">
        <v>18428820</v>
      </c>
      <c r="H68">
        <v>371231</v>
      </c>
      <c r="I68">
        <v>2550</v>
      </c>
      <c r="J68">
        <v>18199340</v>
      </c>
      <c r="K68">
        <v>367244</v>
      </c>
      <c r="L68">
        <v>2685</v>
      </c>
      <c r="M68">
        <v>15525600</v>
      </c>
      <c r="N68">
        <v>313371</v>
      </c>
      <c r="O68">
        <v>2540</v>
      </c>
      <c r="P68">
        <v>18563060</v>
      </c>
      <c r="Q68">
        <v>374501</v>
      </c>
      <c r="R68">
        <f t="shared" si="6"/>
        <v>2596</v>
      </c>
      <c r="S68">
        <f t="shared" si="2"/>
        <v>17361016</v>
      </c>
      <c r="T68">
        <f t="shared" si="7"/>
        <v>277097.59999999998</v>
      </c>
      <c r="U68" s="5">
        <v>2600.4666666666667</v>
      </c>
      <c r="V68" s="5"/>
      <c r="W68" s="5"/>
      <c r="X68" s="7"/>
    </row>
    <row r="69" spans="1:24" x14ac:dyDescent="0.2">
      <c r="A69" s="10"/>
      <c r="B69">
        <v>67</v>
      </c>
      <c r="C69">
        <v>2660</v>
      </c>
      <c r="D69">
        <v>15814980</v>
      </c>
      <c r="E69">
        <v>318810</v>
      </c>
      <c r="F69">
        <v>2570</v>
      </c>
      <c r="G69">
        <v>18450080</v>
      </c>
      <c r="H69">
        <v>371663</v>
      </c>
      <c r="I69">
        <v>2540</v>
      </c>
      <c r="J69">
        <v>17897980</v>
      </c>
      <c r="K69">
        <v>360558</v>
      </c>
      <c r="L69">
        <v>2680</v>
      </c>
      <c r="M69">
        <v>15889440</v>
      </c>
      <c r="N69">
        <v>320165</v>
      </c>
      <c r="O69">
        <v>2555</v>
      </c>
      <c r="P69">
        <v>18274200</v>
      </c>
      <c r="Q69">
        <v>368750</v>
      </c>
      <c r="R69">
        <f t="shared" si="6"/>
        <v>2595</v>
      </c>
      <c r="S69">
        <f t="shared" si="2"/>
        <v>17265336</v>
      </c>
      <c r="T69">
        <f t="shared" si="7"/>
        <v>276095.2</v>
      </c>
      <c r="U69" s="5">
        <v>2600.4666666666667</v>
      </c>
      <c r="V69" s="5"/>
      <c r="W69" s="5"/>
      <c r="X69" s="7"/>
    </row>
    <row r="70" spans="1:24" x14ac:dyDescent="0.2">
      <c r="A70" s="10"/>
      <c r="B70">
        <v>68</v>
      </c>
      <c r="C70">
        <v>2685</v>
      </c>
      <c r="D70">
        <v>15343480</v>
      </c>
      <c r="E70">
        <v>309232</v>
      </c>
      <c r="F70">
        <v>2565</v>
      </c>
      <c r="G70">
        <v>18141740</v>
      </c>
      <c r="H70">
        <v>365618</v>
      </c>
      <c r="I70">
        <v>2565</v>
      </c>
      <c r="J70">
        <v>18164380</v>
      </c>
      <c r="K70">
        <v>366442</v>
      </c>
      <c r="L70">
        <v>2655</v>
      </c>
      <c r="M70">
        <v>15874660</v>
      </c>
      <c r="N70">
        <v>320132</v>
      </c>
      <c r="O70">
        <v>2555</v>
      </c>
      <c r="P70">
        <v>18073120</v>
      </c>
      <c r="Q70">
        <v>364866</v>
      </c>
      <c r="R70">
        <f t="shared" si="6"/>
        <v>2592</v>
      </c>
      <c r="S70">
        <f t="shared" si="2"/>
        <v>17119476</v>
      </c>
      <c r="T70">
        <f t="shared" si="7"/>
        <v>274108.79999999999</v>
      </c>
      <c r="U70" s="5">
        <v>2600.4666666666667</v>
      </c>
      <c r="V70" s="5"/>
      <c r="W70" s="5"/>
      <c r="X70" s="7"/>
    </row>
    <row r="71" spans="1:24" x14ac:dyDescent="0.2">
      <c r="A71" s="10"/>
      <c r="B71">
        <v>69</v>
      </c>
      <c r="C71">
        <v>2685</v>
      </c>
      <c r="D71">
        <v>14956560</v>
      </c>
      <c r="E71">
        <v>301694</v>
      </c>
      <c r="F71">
        <v>2535</v>
      </c>
      <c r="G71">
        <v>18317480</v>
      </c>
      <c r="H71">
        <v>369584</v>
      </c>
      <c r="I71">
        <v>2525</v>
      </c>
      <c r="J71">
        <v>18181220</v>
      </c>
      <c r="K71">
        <v>366602</v>
      </c>
      <c r="L71">
        <v>2635</v>
      </c>
      <c r="M71">
        <v>15702280</v>
      </c>
      <c r="N71">
        <v>316970</v>
      </c>
      <c r="O71">
        <v>2565</v>
      </c>
      <c r="P71">
        <v>18326660</v>
      </c>
      <c r="Q71">
        <v>370339</v>
      </c>
      <c r="R71">
        <f t="shared" si="6"/>
        <v>2577</v>
      </c>
      <c r="S71">
        <f t="shared" si="2"/>
        <v>17096840</v>
      </c>
      <c r="T71">
        <f t="shared" si="7"/>
        <v>272826</v>
      </c>
      <c r="U71" s="5">
        <v>2600.4666666666667</v>
      </c>
      <c r="V71" s="5"/>
      <c r="W71" s="5"/>
      <c r="X71" s="7"/>
    </row>
    <row r="72" spans="1:24" x14ac:dyDescent="0.2">
      <c r="A72" s="10"/>
      <c r="B72">
        <v>70</v>
      </c>
      <c r="C72">
        <v>2655</v>
      </c>
      <c r="D72">
        <v>14932880</v>
      </c>
      <c r="E72">
        <v>300944</v>
      </c>
      <c r="F72">
        <v>2570</v>
      </c>
      <c r="G72">
        <v>17689420</v>
      </c>
      <c r="H72">
        <v>356419</v>
      </c>
      <c r="I72">
        <v>2555</v>
      </c>
      <c r="J72">
        <v>18360180</v>
      </c>
      <c r="K72">
        <v>369958</v>
      </c>
      <c r="L72">
        <v>2665</v>
      </c>
      <c r="M72">
        <v>15639340</v>
      </c>
      <c r="N72">
        <v>315139</v>
      </c>
      <c r="O72">
        <v>2550</v>
      </c>
      <c r="P72">
        <v>18245260</v>
      </c>
      <c r="Q72">
        <v>367668</v>
      </c>
      <c r="R72">
        <f t="shared" si="6"/>
        <v>2589</v>
      </c>
      <c r="S72">
        <f t="shared" si="2"/>
        <v>16973416</v>
      </c>
      <c r="T72">
        <f t="shared" si="7"/>
        <v>270316</v>
      </c>
      <c r="U72" s="5">
        <v>2600.4666666666667</v>
      </c>
      <c r="V72" s="5"/>
      <c r="W72" s="5"/>
      <c r="X72" s="7"/>
    </row>
    <row r="73" spans="1:24" x14ac:dyDescent="0.2">
      <c r="A73" s="10"/>
      <c r="B73">
        <v>71</v>
      </c>
      <c r="C73">
        <v>2695</v>
      </c>
      <c r="D73">
        <v>11482300</v>
      </c>
      <c r="E73">
        <v>231733</v>
      </c>
      <c r="F73">
        <v>2540</v>
      </c>
      <c r="G73">
        <v>18329660</v>
      </c>
      <c r="H73">
        <v>369660</v>
      </c>
      <c r="I73">
        <v>2555</v>
      </c>
      <c r="J73">
        <v>18574420</v>
      </c>
      <c r="K73">
        <v>375065</v>
      </c>
      <c r="L73">
        <v>2670</v>
      </c>
      <c r="M73">
        <v>16023260</v>
      </c>
      <c r="N73">
        <v>323432</v>
      </c>
      <c r="O73">
        <v>2550</v>
      </c>
      <c r="P73">
        <v>18882300</v>
      </c>
      <c r="Q73">
        <v>380290</v>
      </c>
      <c r="R73">
        <f t="shared" si="6"/>
        <v>2601</v>
      </c>
      <c r="S73">
        <f t="shared" si="2"/>
        <v>16658388</v>
      </c>
      <c r="T73">
        <f t="shared" si="7"/>
        <v>261802</v>
      </c>
      <c r="U73" s="5">
        <v>2600.4666666666667</v>
      </c>
      <c r="V73" s="5"/>
      <c r="W73" s="5"/>
      <c r="X73" s="7"/>
    </row>
    <row r="74" spans="1:24" x14ac:dyDescent="0.2">
      <c r="A74" s="10"/>
      <c r="B74">
        <v>72</v>
      </c>
      <c r="C74">
        <v>2670</v>
      </c>
      <c r="D74">
        <v>15524400</v>
      </c>
      <c r="E74">
        <v>313405</v>
      </c>
      <c r="F74">
        <v>2540</v>
      </c>
      <c r="G74">
        <v>18455340</v>
      </c>
      <c r="H74">
        <v>371972</v>
      </c>
      <c r="I74">
        <v>2580</v>
      </c>
      <c r="J74">
        <v>18826260</v>
      </c>
      <c r="K74">
        <v>379067</v>
      </c>
      <c r="L74">
        <v>2670</v>
      </c>
      <c r="M74">
        <v>16518840</v>
      </c>
      <c r="N74">
        <v>332949</v>
      </c>
      <c r="O74">
        <v>2570</v>
      </c>
      <c r="P74">
        <v>18771520</v>
      </c>
      <c r="Q74">
        <v>378142</v>
      </c>
      <c r="R74">
        <f t="shared" si="6"/>
        <v>2590</v>
      </c>
      <c r="S74">
        <f t="shared" si="2"/>
        <v>17619272</v>
      </c>
      <c r="T74">
        <f t="shared" si="7"/>
        <v>280950.59999999998</v>
      </c>
      <c r="U74" s="5">
        <v>2600.4666666666667</v>
      </c>
      <c r="V74" s="5"/>
      <c r="W74" s="5"/>
      <c r="X74" s="7"/>
    </row>
    <row r="75" spans="1:24" x14ac:dyDescent="0.2">
      <c r="A75" s="10"/>
      <c r="B75">
        <v>73</v>
      </c>
      <c r="C75">
        <v>2710</v>
      </c>
      <c r="D75">
        <v>14775920</v>
      </c>
      <c r="E75">
        <v>298018</v>
      </c>
      <c r="F75">
        <v>2565</v>
      </c>
      <c r="G75">
        <v>18245260</v>
      </c>
      <c r="H75">
        <v>367491</v>
      </c>
      <c r="I75">
        <v>2565</v>
      </c>
      <c r="J75">
        <v>18733840</v>
      </c>
      <c r="K75">
        <v>377192</v>
      </c>
      <c r="L75">
        <v>2650</v>
      </c>
      <c r="M75">
        <v>16210880</v>
      </c>
      <c r="N75">
        <v>326736</v>
      </c>
      <c r="O75">
        <v>2555</v>
      </c>
      <c r="P75">
        <v>18562320</v>
      </c>
      <c r="Q75">
        <v>374715</v>
      </c>
      <c r="R75">
        <f t="shared" si="6"/>
        <v>2591</v>
      </c>
      <c r="S75">
        <f t="shared" si="2"/>
        <v>17305644</v>
      </c>
      <c r="T75">
        <f t="shared" si="7"/>
        <v>275711.40000000002</v>
      </c>
      <c r="U75" s="5">
        <v>2600.4666666666667</v>
      </c>
      <c r="V75" s="5"/>
      <c r="W75" s="5"/>
      <c r="X75" s="7"/>
    </row>
    <row r="76" spans="1:24" x14ac:dyDescent="0.2">
      <c r="A76" s="10"/>
      <c r="B76">
        <v>74</v>
      </c>
      <c r="C76">
        <v>2695</v>
      </c>
      <c r="D76">
        <v>14813700</v>
      </c>
      <c r="E76">
        <v>298607</v>
      </c>
      <c r="F76">
        <v>2545</v>
      </c>
      <c r="G76">
        <v>18488340</v>
      </c>
      <c r="H76">
        <v>372333</v>
      </c>
      <c r="I76">
        <v>2550</v>
      </c>
      <c r="J76">
        <v>18531460</v>
      </c>
      <c r="K76">
        <v>373273</v>
      </c>
      <c r="L76">
        <v>2685</v>
      </c>
      <c r="M76">
        <v>15907560</v>
      </c>
      <c r="N76">
        <v>320606</v>
      </c>
      <c r="O76">
        <v>2555</v>
      </c>
      <c r="P76">
        <v>14720980</v>
      </c>
      <c r="Q76">
        <v>296604</v>
      </c>
      <c r="R76">
        <f t="shared" si="6"/>
        <v>2590</v>
      </c>
      <c r="S76">
        <f t="shared" si="2"/>
        <v>16492408</v>
      </c>
      <c r="T76">
        <f t="shared" si="7"/>
        <v>274819.8</v>
      </c>
      <c r="U76" s="5">
        <v>2600.4666666666667</v>
      </c>
      <c r="V76" s="5"/>
      <c r="W76" s="5"/>
      <c r="X76" s="7"/>
    </row>
    <row r="77" spans="1:24" x14ac:dyDescent="0.2">
      <c r="A77" s="10"/>
      <c r="B77">
        <v>75</v>
      </c>
      <c r="C77">
        <v>2715</v>
      </c>
      <c r="D77">
        <v>14715160</v>
      </c>
      <c r="E77">
        <v>296865</v>
      </c>
      <c r="F77">
        <v>2540</v>
      </c>
      <c r="G77">
        <v>17750280</v>
      </c>
      <c r="H77">
        <v>357477</v>
      </c>
      <c r="I77">
        <v>2565</v>
      </c>
      <c r="J77">
        <v>18437780</v>
      </c>
      <c r="K77">
        <v>371229</v>
      </c>
      <c r="L77">
        <v>2670</v>
      </c>
      <c r="M77">
        <v>15145720</v>
      </c>
      <c r="N77">
        <v>305269</v>
      </c>
      <c r="O77">
        <v>2515</v>
      </c>
      <c r="P77">
        <v>18162620</v>
      </c>
      <c r="Q77">
        <v>365695</v>
      </c>
      <c r="R77">
        <f t="shared" si="6"/>
        <v>2604</v>
      </c>
      <c r="S77">
        <f t="shared" si="2"/>
        <v>16842312</v>
      </c>
      <c r="T77">
        <f t="shared" si="7"/>
        <v>268024</v>
      </c>
      <c r="U77" s="5">
        <v>2600.4666666666667</v>
      </c>
      <c r="V77" s="5"/>
      <c r="W77" s="5"/>
      <c r="X77" s="7"/>
    </row>
    <row r="78" spans="1:24" x14ac:dyDescent="0.2">
      <c r="A78" s="10"/>
      <c r="B78">
        <v>76</v>
      </c>
      <c r="C78">
        <v>2690</v>
      </c>
      <c r="D78">
        <v>14986000</v>
      </c>
      <c r="E78">
        <v>302146</v>
      </c>
      <c r="F78">
        <v>2540</v>
      </c>
      <c r="G78">
        <v>18011440</v>
      </c>
      <c r="H78">
        <v>362884</v>
      </c>
      <c r="I78">
        <v>2555</v>
      </c>
      <c r="J78">
        <v>18266460</v>
      </c>
      <c r="K78">
        <v>369455</v>
      </c>
      <c r="L78">
        <v>2675</v>
      </c>
      <c r="M78">
        <v>14785760</v>
      </c>
      <c r="N78">
        <v>298494</v>
      </c>
      <c r="O78">
        <v>2565</v>
      </c>
      <c r="P78">
        <v>18142420</v>
      </c>
      <c r="Q78">
        <v>365381</v>
      </c>
      <c r="R78">
        <f t="shared" si="6"/>
        <v>2590</v>
      </c>
      <c r="S78">
        <f t="shared" si="2"/>
        <v>16838416</v>
      </c>
      <c r="T78">
        <f t="shared" si="7"/>
        <v>268451.8</v>
      </c>
      <c r="U78" s="5">
        <v>2600.4666666666667</v>
      </c>
      <c r="V78" s="5"/>
      <c r="W78" s="5"/>
      <c r="X78" s="7"/>
    </row>
    <row r="79" spans="1:24" x14ac:dyDescent="0.2">
      <c r="A79" s="10"/>
      <c r="B79">
        <v>77</v>
      </c>
      <c r="C79">
        <v>2665</v>
      </c>
      <c r="D79">
        <v>15046600</v>
      </c>
      <c r="E79">
        <v>303519</v>
      </c>
      <c r="F79">
        <v>2580</v>
      </c>
      <c r="G79">
        <v>18117840</v>
      </c>
      <c r="H79">
        <v>364790</v>
      </c>
      <c r="I79">
        <v>2545</v>
      </c>
      <c r="J79">
        <v>18161620</v>
      </c>
      <c r="K79">
        <v>365999</v>
      </c>
      <c r="L79">
        <v>2700</v>
      </c>
      <c r="M79">
        <v>14883100</v>
      </c>
      <c r="N79">
        <v>300481</v>
      </c>
      <c r="O79">
        <v>2560</v>
      </c>
      <c r="P79">
        <v>17955000</v>
      </c>
      <c r="Q79">
        <v>361848</v>
      </c>
      <c r="R79">
        <f t="shared" si="6"/>
        <v>2597</v>
      </c>
      <c r="S79">
        <f t="shared" si="2"/>
        <v>16832832</v>
      </c>
      <c r="T79">
        <f t="shared" si="7"/>
        <v>268781.8</v>
      </c>
      <c r="U79" s="5">
        <v>2600.4666666666667</v>
      </c>
      <c r="V79" s="5"/>
      <c r="W79" s="5"/>
      <c r="X79" s="7"/>
    </row>
    <row r="80" spans="1:24" x14ac:dyDescent="0.2">
      <c r="A80" s="10"/>
      <c r="B80">
        <v>78</v>
      </c>
      <c r="C80">
        <v>2680</v>
      </c>
      <c r="D80">
        <v>14918200</v>
      </c>
      <c r="E80">
        <v>301154</v>
      </c>
      <c r="F80">
        <v>2545</v>
      </c>
      <c r="G80">
        <v>17975460</v>
      </c>
      <c r="H80">
        <v>361918</v>
      </c>
      <c r="I80">
        <v>2570</v>
      </c>
      <c r="J80">
        <v>18489020</v>
      </c>
      <c r="K80">
        <v>376547</v>
      </c>
      <c r="L80">
        <v>2665</v>
      </c>
      <c r="M80">
        <v>15194020</v>
      </c>
      <c r="N80">
        <v>306303</v>
      </c>
      <c r="O80">
        <v>2565</v>
      </c>
      <c r="P80">
        <v>17771320</v>
      </c>
      <c r="Q80">
        <v>358071</v>
      </c>
      <c r="R80">
        <f t="shared" si="6"/>
        <v>2596</v>
      </c>
      <c r="S80">
        <f t="shared" si="2"/>
        <v>16869604</v>
      </c>
      <c r="T80">
        <f t="shared" si="7"/>
        <v>271040.40000000002</v>
      </c>
      <c r="U80" s="5">
        <v>2600.4666666666667</v>
      </c>
      <c r="V80" s="5"/>
      <c r="W80" s="5"/>
      <c r="X80" s="7"/>
    </row>
    <row r="81" spans="1:24" x14ac:dyDescent="0.2">
      <c r="A81" s="10"/>
      <c r="B81">
        <v>79</v>
      </c>
      <c r="C81">
        <v>2670</v>
      </c>
      <c r="D81">
        <v>14849840</v>
      </c>
      <c r="E81">
        <v>299552</v>
      </c>
      <c r="F81">
        <v>2545</v>
      </c>
      <c r="G81">
        <v>17943020</v>
      </c>
      <c r="H81">
        <v>361283</v>
      </c>
      <c r="I81">
        <v>2550</v>
      </c>
      <c r="J81">
        <v>17923720</v>
      </c>
      <c r="K81">
        <v>361100</v>
      </c>
      <c r="L81">
        <v>2710</v>
      </c>
      <c r="M81">
        <v>14938900</v>
      </c>
      <c r="N81">
        <v>301748</v>
      </c>
      <c r="O81">
        <v>2565</v>
      </c>
      <c r="P81">
        <v>17821240</v>
      </c>
      <c r="Q81">
        <v>358892</v>
      </c>
      <c r="R81">
        <f t="shared" si="6"/>
        <v>2597</v>
      </c>
      <c r="S81">
        <f t="shared" si="2"/>
        <v>16695344</v>
      </c>
      <c r="T81">
        <f t="shared" si="7"/>
        <v>266592.59999999998</v>
      </c>
      <c r="U81" s="5">
        <v>2600.4666666666667</v>
      </c>
      <c r="V81" s="5"/>
      <c r="W81" s="5"/>
      <c r="X81" s="7"/>
    </row>
    <row r="82" spans="1:24" x14ac:dyDescent="0.2">
      <c r="A82" s="10"/>
      <c r="B82">
        <v>80</v>
      </c>
      <c r="C82">
        <v>2640</v>
      </c>
      <c r="D82">
        <v>14934140</v>
      </c>
      <c r="E82">
        <v>301245</v>
      </c>
      <c r="F82">
        <v>2520</v>
      </c>
      <c r="G82">
        <v>18280800</v>
      </c>
      <c r="H82">
        <v>368881</v>
      </c>
      <c r="I82">
        <v>2565</v>
      </c>
      <c r="J82">
        <v>18168220</v>
      </c>
      <c r="K82">
        <v>365940</v>
      </c>
      <c r="L82">
        <v>2670</v>
      </c>
      <c r="M82">
        <v>14745900</v>
      </c>
      <c r="N82">
        <v>298030</v>
      </c>
      <c r="O82">
        <v>2550</v>
      </c>
      <c r="P82">
        <v>18311260</v>
      </c>
      <c r="Q82">
        <v>369470</v>
      </c>
      <c r="R82">
        <f t="shared" si="6"/>
        <v>2583</v>
      </c>
      <c r="S82">
        <f t="shared" si="2"/>
        <v>16888064</v>
      </c>
      <c r="T82">
        <f t="shared" si="7"/>
        <v>268675.20000000001</v>
      </c>
      <c r="U82" s="5">
        <v>2600.4666666666667</v>
      </c>
      <c r="V82" s="5"/>
      <c r="W82" s="5"/>
      <c r="X82" s="7"/>
    </row>
    <row r="83" spans="1:24" x14ac:dyDescent="0.2">
      <c r="A83" s="10"/>
      <c r="B83">
        <v>81</v>
      </c>
      <c r="C83">
        <v>2695</v>
      </c>
      <c r="D83">
        <v>13426740</v>
      </c>
      <c r="E83">
        <v>270101</v>
      </c>
      <c r="F83">
        <v>2535</v>
      </c>
      <c r="G83">
        <v>18522640</v>
      </c>
      <c r="H83">
        <v>372872</v>
      </c>
      <c r="I83">
        <v>2560</v>
      </c>
      <c r="J83">
        <v>18742340</v>
      </c>
      <c r="K83">
        <v>378592</v>
      </c>
      <c r="L83">
        <v>2675</v>
      </c>
      <c r="M83">
        <v>14987440</v>
      </c>
      <c r="N83">
        <v>302234</v>
      </c>
      <c r="O83">
        <v>2570</v>
      </c>
      <c r="P83">
        <v>18453300</v>
      </c>
      <c r="Q83">
        <v>372134</v>
      </c>
      <c r="R83">
        <f t="shared" si="6"/>
        <v>2597</v>
      </c>
      <c r="S83">
        <f t="shared" si="2"/>
        <v>16826492</v>
      </c>
      <c r="T83">
        <f t="shared" si="7"/>
        <v>266583.8</v>
      </c>
      <c r="U83" s="5">
        <v>2600.4666666666667</v>
      </c>
      <c r="V83" s="5"/>
      <c r="W83" s="5"/>
      <c r="X83" s="7"/>
    </row>
    <row r="84" spans="1:24" x14ac:dyDescent="0.2">
      <c r="A84" s="10"/>
      <c r="B84">
        <v>82</v>
      </c>
      <c r="C84">
        <v>2695</v>
      </c>
      <c r="D84">
        <v>14208700</v>
      </c>
      <c r="E84">
        <v>286757</v>
      </c>
      <c r="F84">
        <v>2550</v>
      </c>
      <c r="G84">
        <v>18797080</v>
      </c>
      <c r="H84">
        <v>378836</v>
      </c>
      <c r="I84">
        <v>2545</v>
      </c>
      <c r="J84">
        <v>15868260</v>
      </c>
      <c r="K84">
        <v>320617</v>
      </c>
      <c r="L84">
        <v>2665</v>
      </c>
      <c r="M84">
        <v>11560700</v>
      </c>
      <c r="N84">
        <v>233800</v>
      </c>
      <c r="O84">
        <v>2525</v>
      </c>
      <c r="P84">
        <v>18672780</v>
      </c>
      <c r="Q84">
        <v>377313</v>
      </c>
      <c r="R84">
        <f t="shared" si="6"/>
        <v>2594</v>
      </c>
      <c r="S84">
        <f t="shared" si="2"/>
        <v>15821504</v>
      </c>
      <c r="T84">
        <f t="shared" si="7"/>
        <v>245506</v>
      </c>
      <c r="U84" s="5">
        <v>2600.4666666666667</v>
      </c>
      <c r="V84" s="5"/>
      <c r="W84" s="5"/>
      <c r="X84" s="7"/>
    </row>
    <row r="85" spans="1:24" x14ac:dyDescent="0.2">
      <c r="A85" s="10"/>
      <c r="B85">
        <v>83</v>
      </c>
      <c r="C85">
        <v>2670</v>
      </c>
      <c r="D85">
        <v>15077760</v>
      </c>
      <c r="E85">
        <v>304510</v>
      </c>
      <c r="F85">
        <v>2555</v>
      </c>
      <c r="G85">
        <v>18341520</v>
      </c>
      <c r="H85">
        <v>369903</v>
      </c>
      <c r="I85">
        <v>2560</v>
      </c>
      <c r="J85">
        <v>18919840</v>
      </c>
      <c r="K85">
        <v>380893</v>
      </c>
      <c r="L85">
        <v>2685</v>
      </c>
      <c r="M85">
        <v>15301220</v>
      </c>
      <c r="N85">
        <v>309084</v>
      </c>
      <c r="O85">
        <v>2550</v>
      </c>
      <c r="P85">
        <v>18338860</v>
      </c>
      <c r="Q85">
        <v>370213</v>
      </c>
      <c r="R85">
        <f t="shared" si="6"/>
        <v>2597</v>
      </c>
      <c r="S85">
        <f t="shared" si="2"/>
        <v>17195840</v>
      </c>
      <c r="T85">
        <f t="shared" si="7"/>
        <v>274702</v>
      </c>
      <c r="U85" s="5">
        <v>2600.4666666666667</v>
      </c>
      <c r="V85" s="5"/>
      <c r="W85" s="5"/>
      <c r="X85" s="7"/>
    </row>
    <row r="86" spans="1:24" x14ac:dyDescent="0.2">
      <c r="A86" s="10"/>
      <c r="B86">
        <v>84</v>
      </c>
      <c r="C86">
        <v>2675</v>
      </c>
      <c r="D86">
        <v>15310920</v>
      </c>
      <c r="E86">
        <v>308602</v>
      </c>
      <c r="F86">
        <v>2550</v>
      </c>
      <c r="G86">
        <v>18586460</v>
      </c>
      <c r="H86">
        <v>374339</v>
      </c>
      <c r="I86">
        <v>2580</v>
      </c>
      <c r="J86">
        <v>19038920</v>
      </c>
      <c r="K86">
        <v>383416</v>
      </c>
      <c r="L86">
        <v>2710</v>
      </c>
      <c r="M86">
        <v>14792860</v>
      </c>
      <c r="N86">
        <v>298356</v>
      </c>
      <c r="O86">
        <v>2525</v>
      </c>
      <c r="P86">
        <v>18505380</v>
      </c>
      <c r="Q86">
        <v>372890</v>
      </c>
      <c r="R86">
        <f t="shared" si="6"/>
        <v>2630</v>
      </c>
      <c r="S86">
        <f t="shared" si="2"/>
        <v>17246908</v>
      </c>
      <c r="T86">
        <f t="shared" si="7"/>
        <v>274798.59999999998</v>
      </c>
      <c r="U86" s="5">
        <v>2600.4666666666667</v>
      </c>
      <c r="V86" s="5"/>
      <c r="W86" s="5"/>
      <c r="X86" s="7"/>
    </row>
    <row r="87" spans="1:24" x14ac:dyDescent="0.2">
      <c r="A87" s="10"/>
      <c r="B87">
        <v>85</v>
      </c>
      <c r="C87">
        <v>2665</v>
      </c>
      <c r="D87">
        <v>15481200</v>
      </c>
      <c r="E87">
        <v>312285</v>
      </c>
      <c r="F87">
        <v>2560</v>
      </c>
      <c r="G87">
        <v>18420740</v>
      </c>
      <c r="H87">
        <v>371052</v>
      </c>
      <c r="I87">
        <v>2530</v>
      </c>
      <c r="J87">
        <v>18406260</v>
      </c>
      <c r="K87">
        <v>370587</v>
      </c>
      <c r="L87">
        <v>2670</v>
      </c>
      <c r="M87">
        <v>15176420</v>
      </c>
      <c r="N87">
        <v>306104</v>
      </c>
      <c r="O87">
        <v>2555</v>
      </c>
      <c r="P87">
        <v>17878900</v>
      </c>
      <c r="Q87">
        <v>360766</v>
      </c>
      <c r="R87">
        <f t="shared" si="6"/>
        <v>2617</v>
      </c>
      <c r="S87">
        <f t="shared" si="2"/>
        <v>17072704</v>
      </c>
      <c r="T87">
        <f t="shared" si="7"/>
        <v>273829.59999999998</v>
      </c>
      <c r="U87" s="5">
        <v>2600.4666666666667</v>
      </c>
      <c r="V87" s="5"/>
      <c r="W87" s="5"/>
      <c r="X87" s="7"/>
    </row>
    <row r="88" spans="1:24" x14ac:dyDescent="0.2">
      <c r="A88" s="10"/>
      <c r="B88">
        <v>86</v>
      </c>
      <c r="C88">
        <v>2650</v>
      </c>
      <c r="D88">
        <v>14818280</v>
      </c>
      <c r="E88">
        <v>298834</v>
      </c>
      <c r="F88">
        <v>2540</v>
      </c>
      <c r="G88">
        <v>18146920</v>
      </c>
      <c r="H88">
        <v>366324</v>
      </c>
      <c r="I88">
        <v>2580</v>
      </c>
      <c r="J88">
        <v>18408080</v>
      </c>
      <c r="K88">
        <v>370910</v>
      </c>
      <c r="L88">
        <v>2705</v>
      </c>
      <c r="M88">
        <v>14763980</v>
      </c>
      <c r="N88">
        <v>297659</v>
      </c>
      <c r="O88">
        <v>2545</v>
      </c>
      <c r="P88">
        <v>18091440</v>
      </c>
      <c r="Q88">
        <v>365382</v>
      </c>
      <c r="R88">
        <f t="shared" si="6"/>
        <v>2625</v>
      </c>
      <c r="S88">
        <f t="shared" si="2"/>
        <v>16845740</v>
      </c>
      <c r="T88">
        <f t="shared" si="7"/>
        <v>268569.40000000002</v>
      </c>
      <c r="U88" s="5">
        <v>2600.4666666666667</v>
      </c>
      <c r="V88" s="5"/>
      <c r="W88" s="5"/>
      <c r="X88" s="7"/>
    </row>
    <row r="89" spans="1:24" x14ac:dyDescent="0.2">
      <c r="A89" s="10"/>
      <c r="B89">
        <v>87</v>
      </c>
      <c r="C89">
        <v>2675</v>
      </c>
      <c r="D89">
        <v>15483100</v>
      </c>
      <c r="E89">
        <v>312148</v>
      </c>
      <c r="F89">
        <v>2555</v>
      </c>
      <c r="G89">
        <v>18279820</v>
      </c>
      <c r="H89">
        <v>368046</v>
      </c>
      <c r="I89">
        <v>2550</v>
      </c>
      <c r="J89">
        <v>18778160</v>
      </c>
      <c r="K89">
        <v>378354</v>
      </c>
      <c r="L89">
        <v>2655</v>
      </c>
      <c r="M89">
        <v>14868200</v>
      </c>
      <c r="N89">
        <v>299862</v>
      </c>
      <c r="O89">
        <v>2560</v>
      </c>
      <c r="P89">
        <v>18259400</v>
      </c>
      <c r="Q89">
        <v>368106</v>
      </c>
      <c r="R89">
        <f t="shared" si="6"/>
        <v>2612</v>
      </c>
      <c r="S89">
        <f t="shared" si="2"/>
        <v>17133736</v>
      </c>
      <c r="T89">
        <f t="shared" si="7"/>
        <v>273510.8</v>
      </c>
      <c r="U89" s="5">
        <v>2600.4666666666667</v>
      </c>
      <c r="V89" s="5"/>
      <c r="W89" s="5"/>
      <c r="X89" s="7"/>
    </row>
    <row r="90" spans="1:24" x14ac:dyDescent="0.2">
      <c r="A90" s="10"/>
      <c r="B90">
        <v>88</v>
      </c>
      <c r="C90">
        <v>2650</v>
      </c>
      <c r="D90">
        <v>15232320</v>
      </c>
      <c r="E90">
        <v>307399</v>
      </c>
      <c r="F90">
        <v>2565</v>
      </c>
      <c r="G90">
        <v>18209280</v>
      </c>
      <c r="H90">
        <v>367341</v>
      </c>
      <c r="I90">
        <v>2565</v>
      </c>
      <c r="J90">
        <v>17905040</v>
      </c>
      <c r="K90">
        <v>360959</v>
      </c>
      <c r="L90">
        <v>2680</v>
      </c>
      <c r="M90">
        <v>14906100</v>
      </c>
      <c r="N90">
        <v>300559</v>
      </c>
      <c r="O90">
        <v>2535</v>
      </c>
      <c r="P90">
        <v>17907840</v>
      </c>
      <c r="Q90">
        <v>360723</v>
      </c>
      <c r="R90">
        <f t="shared" si="6"/>
        <v>2615</v>
      </c>
      <c r="S90">
        <f t="shared" si="2"/>
        <v>16832116</v>
      </c>
      <c r="T90">
        <f t="shared" si="7"/>
        <v>269075.59999999998</v>
      </c>
      <c r="U90" s="5">
        <v>2600.4666666666667</v>
      </c>
      <c r="V90" s="5"/>
      <c r="W90" s="5"/>
      <c r="X90" s="7"/>
    </row>
    <row r="91" spans="1:24" x14ac:dyDescent="0.2">
      <c r="A91" s="10"/>
      <c r="B91">
        <v>89</v>
      </c>
      <c r="C91">
        <v>2690</v>
      </c>
      <c r="D91">
        <v>15534040</v>
      </c>
      <c r="E91">
        <v>313039</v>
      </c>
      <c r="F91">
        <v>2555</v>
      </c>
      <c r="G91">
        <v>18371000</v>
      </c>
      <c r="H91">
        <v>370292</v>
      </c>
      <c r="I91">
        <v>2570</v>
      </c>
      <c r="J91">
        <v>18367880</v>
      </c>
      <c r="K91">
        <v>370854</v>
      </c>
      <c r="L91">
        <v>2675</v>
      </c>
      <c r="M91">
        <v>14919620</v>
      </c>
      <c r="N91">
        <v>300759</v>
      </c>
      <c r="O91">
        <v>2550</v>
      </c>
      <c r="P91">
        <v>17835680</v>
      </c>
      <c r="Q91">
        <v>359279</v>
      </c>
      <c r="R91">
        <f t="shared" si="6"/>
        <v>2624</v>
      </c>
      <c r="S91">
        <f t="shared" si="2"/>
        <v>17005644</v>
      </c>
      <c r="T91">
        <f t="shared" si="7"/>
        <v>272812.79999999999</v>
      </c>
      <c r="U91" s="5">
        <v>2600.4666666666667</v>
      </c>
      <c r="V91" s="5"/>
      <c r="W91" s="5"/>
      <c r="X91" s="7"/>
    </row>
    <row r="92" spans="1:24" x14ac:dyDescent="0.2">
      <c r="A92" s="10"/>
      <c r="B92">
        <v>90</v>
      </c>
      <c r="C92">
        <v>2550</v>
      </c>
      <c r="D92">
        <v>17797600</v>
      </c>
      <c r="E92">
        <v>358439</v>
      </c>
      <c r="F92">
        <v>2545</v>
      </c>
      <c r="G92">
        <v>18171520</v>
      </c>
      <c r="H92">
        <v>365990</v>
      </c>
      <c r="I92">
        <v>2575</v>
      </c>
      <c r="J92">
        <v>17960760</v>
      </c>
      <c r="K92">
        <v>361895</v>
      </c>
      <c r="L92">
        <v>2690</v>
      </c>
      <c r="M92">
        <v>29642996</v>
      </c>
      <c r="N92">
        <v>294763</v>
      </c>
      <c r="O92">
        <v>2550</v>
      </c>
      <c r="P92">
        <v>20416556</v>
      </c>
      <c r="Q92">
        <v>332160</v>
      </c>
      <c r="R92">
        <f t="shared" si="6"/>
        <v>2604</v>
      </c>
      <c r="S92">
        <f t="shared" si="2"/>
        <v>20797886.399999999</v>
      </c>
      <c r="T92">
        <f t="shared" si="7"/>
        <v>278073.40000000002</v>
      </c>
      <c r="U92" s="5">
        <v>2600.4666666666667</v>
      </c>
      <c r="V92" s="5"/>
      <c r="W92" s="5"/>
      <c r="X92" s="7"/>
    </row>
    <row r="93" spans="1:24" x14ac:dyDescent="0.2">
      <c r="A93" s="9" t="s">
        <v>8</v>
      </c>
      <c r="B93">
        <v>91</v>
      </c>
      <c r="C93">
        <v>2560</v>
      </c>
      <c r="D93">
        <v>175494408</v>
      </c>
      <c r="E93">
        <v>367446</v>
      </c>
      <c r="F93">
        <v>2580</v>
      </c>
      <c r="G93">
        <v>167311924</v>
      </c>
      <c r="H93">
        <v>390387</v>
      </c>
      <c r="I93">
        <v>2580</v>
      </c>
      <c r="J93">
        <v>66043608</v>
      </c>
      <c r="K93">
        <v>363159</v>
      </c>
      <c r="L93">
        <v>2665</v>
      </c>
      <c r="M93">
        <v>160864200</v>
      </c>
      <c r="N93">
        <v>307383</v>
      </c>
      <c r="O93">
        <v>2565</v>
      </c>
      <c r="P93">
        <v>195967900</v>
      </c>
      <c r="Q93">
        <v>372706</v>
      </c>
      <c r="R93">
        <f>AVERAGE(C93,F93,I93,L93,O93)</f>
        <v>2590</v>
      </c>
      <c r="S93">
        <f t="shared" si="2"/>
        <v>153136408</v>
      </c>
      <c r="T93">
        <f>AVERAGE(E93,H93,K93,N93,Q93)</f>
        <v>360216.2</v>
      </c>
      <c r="U93" s="5">
        <f>AVERAGE(R93:R122)</f>
        <v>2587.1666666666665</v>
      </c>
      <c r="V93" s="5">
        <f t="shared" ref="V93:W93" si="9">SUM(S93:S122)</f>
        <v>5487773158.4000006</v>
      </c>
      <c r="W93" s="5">
        <f t="shared" si="9"/>
        <v>10512287.400000002</v>
      </c>
      <c r="X93" s="7">
        <f>((U93-U3)/U3)*100</f>
        <v>14.220331999058155</v>
      </c>
    </row>
    <row r="94" spans="1:24" x14ac:dyDescent="0.2">
      <c r="A94" s="10"/>
      <c r="B94">
        <v>92</v>
      </c>
      <c r="C94">
        <v>2565</v>
      </c>
      <c r="D94">
        <v>197304992</v>
      </c>
      <c r="E94">
        <v>375227</v>
      </c>
      <c r="F94">
        <v>2540</v>
      </c>
      <c r="G94">
        <v>189764308</v>
      </c>
      <c r="H94">
        <v>360222</v>
      </c>
      <c r="I94">
        <v>2580</v>
      </c>
      <c r="J94">
        <v>201324240</v>
      </c>
      <c r="K94">
        <v>382029</v>
      </c>
      <c r="L94">
        <v>2680</v>
      </c>
      <c r="M94">
        <v>162469080</v>
      </c>
      <c r="N94">
        <v>310672</v>
      </c>
      <c r="O94">
        <v>2555</v>
      </c>
      <c r="P94">
        <v>194720500</v>
      </c>
      <c r="Q94">
        <v>369860</v>
      </c>
      <c r="R94">
        <f t="shared" ref="R94:S122" si="10">AVERAGE(C94,F94,I94,L94,O94)</f>
        <v>2584</v>
      </c>
      <c r="S94">
        <f t="shared" si="2"/>
        <v>189116624</v>
      </c>
      <c r="T94">
        <f t="shared" ref="S93:T122" si="11">AVERAGE(E94,H94,K94,N94,Q94)</f>
        <v>359602</v>
      </c>
      <c r="U94" s="5">
        <v>2587.1666666666665</v>
      </c>
      <c r="V94" s="5"/>
      <c r="W94" s="5"/>
      <c r="X94" s="7"/>
    </row>
    <row r="95" spans="1:24" x14ac:dyDescent="0.2">
      <c r="A95" s="10"/>
      <c r="B95">
        <v>93</v>
      </c>
      <c r="C95">
        <v>2555</v>
      </c>
      <c r="D95">
        <v>188747612</v>
      </c>
      <c r="E95">
        <v>358700</v>
      </c>
      <c r="F95">
        <v>2560</v>
      </c>
      <c r="G95">
        <v>198163000</v>
      </c>
      <c r="H95">
        <v>376943</v>
      </c>
      <c r="I95">
        <v>2570</v>
      </c>
      <c r="J95">
        <v>197487540</v>
      </c>
      <c r="K95">
        <v>375109</v>
      </c>
      <c r="L95">
        <v>2685</v>
      </c>
      <c r="M95">
        <v>160479820</v>
      </c>
      <c r="N95">
        <v>306610</v>
      </c>
      <c r="O95">
        <v>2535</v>
      </c>
      <c r="P95">
        <v>196857700</v>
      </c>
      <c r="Q95">
        <v>373782</v>
      </c>
      <c r="R95">
        <f t="shared" si="10"/>
        <v>2581</v>
      </c>
      <c r="S95">
        <f t="shared" si="2"/>
        <v>188347134.40000001</v>
      </c>
      <c r="T95">
        <f t="shared" si="11"/>
        <v>358228.8</v>
      </c>
      <c r="U95" s="5">
        <v>2587.1666666666665</v>
      </c>
      <c r="V95" s="5"/>
      <c r="W95" s="5"/>
      <c r="X95" s="7"/>
    </row>
    <row r="96" spans="1:24" x14ac:dyDescent="0.2">
      <c r="A96" s="10"/>
      <c r="B96">
        <v>94</v>
      </c>
      <c r="C96">
        <v>2570</v>
      </c>
      <c r="D96">
        <v>197295220</v>
      </c>
      <c r="E96">
        <v>374534</v>
      </c>
      <c r="F96">
        <v>2540</v>
      </c>
      <c r="G96">
        <v>180430740</v>
      </c>
      <c r="H96">
        <v>343025</v>
      </c>
      <c r="I96">
        <v>2555</v>
      </c>
      <c r="J96">
        <v>195193080</v>
      </c>
      <c r="K96">
        <v>370482</v>
      </c>
      <c r="L96">
        <v>2695</v>
      </c>
      <c r="M96">
        <v>161700660</v>
      </c>
      <c r="N96">
        <v>309334</v>
      </c>
      <c r="O96">
        <v>2545</v>
      </c>
      <c r="P96">
        <v>149751364</v>
      </c>
      <c r="Q96">
        <v>283981</v>
      </c>
      <c r="R96">
        <f t="shared" si="10"/>
        <v>2581</v>
      </c>
      <c r="S96">
        <f t="shared" si="2"/>
        <v>176874212.80000001</v>
      </c>
      <c r="T96">
        <f t="shared" si="11"/>
        <v>336271.2</v>
      </c>
      <c r="U96" s="5">
        <v>2587.1666666666665</v>
      </c>
      <c r="V96" s="5"/>
      <c r="W96" s="5"/>
      <c r="X96" s="7"/>
    </row>
    <row r="97" spans="1:24" x14ac:dyDescent="0.2">
      <c r="A97" s="10"/>
      <c r="B97">
        <v>95</v>
      </c>
      <c r="C97">
        <v>2530</v>
      </c>
      <c r="D97">
        <v>190878452</v>
      </c>
      <c r="E97">
        <v>364385</v>
      </c>
      <c r="F97">
        <v>2545</v>
      </c>
      <c r="G97">
        <v>191846752</v>
      </c>
      <c r="H97">
        <v>364800</v>
      </c>
      <c r="I97">
        <v>2550</v>
      </c>
      <c r="J97">
        <v>194630860</v>
      </c>
      <c r="K97">
        <v>370035</v>
      </c>
      <c r="L97">
        <v>2710</v>
      </c>
      <c r="M97">
        <v>156568552</v>
      </c>
      <c r="N97">
        <v>299930</v>
      </c>
      <c r="O97">
        <v>2565</v>
      </c>
      <c r="P97">
        <v>189758520</v>
      </c>
      <c r="Q97">
        <v>361648</v>
      </c>
      <c r="R97">
        <f t="shared" si="10"/>
        <v>2580</v>
      </c>
      <c r="S97">
        <f t="shared" si="10"/>
        <v>184736627.19999999</v>
      </c>
      <c r="T97">
        <f t="shared" si="11"/>
        <v>352159.6</v>
      </c>
      <c r="U97" s="5">
        <v>2587.1666666666665</v>
      </c>
      <c r="V97" s="5"/>
      <c r="W97" s="5"/>
      <c r="X97" s="7"/>
    </row>
    <row r="98" spans="1:24" x14ac:dyDescent="0.2">
      <c r="A98" s="10"/>
      <c r="B98">
        <v>96</v>
      </c>
      <c r="C98">
        <v>2545</v>
      </c>
      <c r="D98">
        <v>191434680</v>
      </c>
      <c r="E98">
        <v>364064</v>
      </c>
      <c r="F98">
        <v>2590</v>
      </c>
      <c r="G98">
        <v>195426900</v>
      </c>
      <c r="H98">
        <v>371046</v>
      </c>
      <c r="I98">
        <v>2580</v>
      </c>
      <c r="J98">
        <v>192498400</v>
      </c>
      <c r="K98">
        <v>365531</v>
      </c>
      <c r="L98">
        <v>2720</v>
      </c>
      <c r="M98">
        <v>157005280</v>
      </c>
      <c r="N98">
        <v>301045</v>
      </c>
      <c r="O98">
        <v>2550</v>
      </c>
      <c r="P98">
        <v>192869512</v>
      </c>
      <c r="Q98">
        <v>366099</v>
      </c>
      <c r="R98">
        <f t="shared" si="10"/>
        <v>2597</v>
      </c>
      <c r="S98">
        <f t="shared" si="10"/>
        <v>185846954.40000001</v>
      </c>
      <c r="T98">
        <f t="shared" si="11"/>
        <v>353557</v>
      </c>
      <c r="U98" s="5">
        <v>2587.1666666666665</v>
      </c>
      <c r="V98" s="5"/>
      <c r="W98" s="5"/>
      <c r="X98" s="7"/>
    </row>
    <row r="99" spans="1:24" x14ac:dyDescent="0.2">
      <c r="A99" s="10"/>
      <c r="B99">
        <v>97</v>
      </c>
      <c r="C99">
        <v>2575</v>
      </c>
      <c r="D99">
        <v>193599564</v>
      </c>
      <c r="E99">
        <v>367677</v>
      </c>
      <c r="F99">
        <v>2565</v>
      </c>
      <c r="G99">
        <v>194766820</v>
      </c>
      <c r="H99">
        <v>369842</v>
      </c>
      <c r="I99">
        <v>2525</v>
      </c>
      <c r="J99">
        <v>188106632</v>
      </c>
      <c r="K99">
        <v>357437</v>
      </c>
      <c r="L99">
        <v>2700</v>
      </c>
      <c r="M99">
        <v>154381084</v>
      </c>
      <c r="N99">
        <v>295700</v>
      </c>
      <c r="O99">
        <v>2575</v>
      </c>
      <c r="P99">
        <v>196526652</v>
      </c>
      <c r="Q99">
        <v>373137</v>
      </c>
      <c r="R99">
        <f t="shared" si="10"/>
        <v>2588</v>
      </c>
      <c r="S99">
        <f t="shared" si="10"/>
        <v>185476150.40000001</v>
      </c>
      <c r="T99">
        <f t="shared" si="11"/>
        <v>352758.6</v>
      </c>
      <c r="U99" s="5">
        <v>2587.1666666666665</v>
      </c>
      <c r="V99" s="5"/>
      <c r="W99" s="5"/>
      <c r="X99" s="7"/>
    </row>
    <row r="100" spans="1:24" x14ac:dyDescent="0.2">
      <c r="A100" s="10"/>
      <c r="B100">
        <v>98</v>
      </c>
      <c r="C100">
        <v>2575</v>
      </c>
      <c r="D100">
        <v>195816160</v>
      </c>
      <c r="E100">
        <v>372329</v>
      </c>
      <c r="F100">
        <v>2545</v>
      </c>
      <c r="G100">
        <v>199455760</v>
      </c>
      <c r="H100">
        <v>378806</v>
      </c>
      <c r="I100">
        <v>2600</v>
      </c>
      <c r="J100">
        <v>188777312</v>
      </c>
      <c r="K100">
        <v>358748</v>
      </c>
      <c r="L100">
        <v>2700</v>
      </c>
      <c r="M100">
        <v>159156772</v>
      </c>
      <c r="N100">
        <v>303670</v>
      </c>
      <c r="O100">
        <v>2565</v>
      </c>
      <c r="P100">
        <v>190568440</v>
      </c>
      <c r="Q100">
        <v>362185</v>
      </c>
      <c r="R100">
        <f t="shared" si="10"/>
        <v>2597</v>
      </c>
      <c r="S100">
        <f t="shared" si="10"/>
        <v>186754888.80000001</v>
      </c>
      <c r="T100">
        <f t="shared" si="11"/>
        <v>355147.6</v>
      </c>
      <c r="U100" s="5">
        <v>2587.1666666666665</v>
      </c>
      <c r="V100" s="5"/>
      <c r="W100" s="5"/>
      <c r="X100" s="7"/>
    </row>
    <row r="101" spans="1:24" x14ac:dyDescent="0.2">
      <c r="A101" s="10"/>
      <c r="B101">
        <v>99</v>
      </c>
      <c r="C101">
        <v>2560</v>
      </c>
      <c r="D101">
        <v>186810736</v>
      </c>
      <c r="E101">
        <v>355120</v>
      </c>
      <c r="F101">
        <v>2545</v>
      </c>
      <c r="G101">
        <v>192953080</v>
      </c>
      <c r="H101">
        <v>366517</v>
      </c>
      <c r="I101">
        <v>2575</v>
      </c>
      <c r="J101">
        <v>196344768</v>
      </c>
      <c r="K101">
        <v>374208</v>
      </c>
      <c r="L101">
        <v>2660</v>
      </c>
      <c r="M101">
        <v>164861360</v>
      </c>
      <c r="N101">
        <v>314055</v>
      </c>
      <c r="O101">
        <v>2530</v>
      </c>
      <c r="P101">
        <v>191616092</v>
      </c>
      <c r="Q101">
        <v>364334</v>
      </c>
      <c r="R101">
        <f t="shared" si="10"/>
        <v>2574</v>
      </c>
      <c r="S101">
        <f t="shared" si="10"/>
        <v>186517207.19999999</v>
      </c>
      <c r="T101">
        <f t="shared" si="11"/>
        <v>354846.8</v>
      </c>
      <c r="U101" s="5">
        <v>2587.1666666666665</v>
      </c>
      <c r="V101" s="5"/>
      <c r="W101" s="5"/>
      <c r="X101" s="7"/>
    </row>
    <row r="102" spans="1:24" x14ac:dyDescent="0.2">
      <c r="A102" s="10"/>
      <c r="B102">
        <v>100</v>
      </c>
      <c r="C102">
        <v>2555</v>
      </c>
      <c r="D102">
        <v>193427712</v>
      </c>
      <c r="E102">
        <v>367437</v>
      </c>
      <c r="F102">
        <v>2540</v>
      </c>
      <c r="G102">
        <v>191546432</v>
      </c>
      <c r="H102">
        <v>364063</v>
      </c>
      <c r="I102">
        <v>2585</v>
      </c>
      <c r="J102">
        <v>187235636</v>
      </c>
      <c r="K102">
        <v>355712</v>
      </c>
      <c r="L102">
        <v>2670</v>
      </c>
      <c r="M102">
        <v>160550000</v>
      </c>
      <c r="N102">
        <v>305653</v>
      </c>
      <c r="O102">
        <v>2560</v>
      </c>
      <c r="P102">
        <v>191393612</v>
      </c>
      <c r="Q102">
        <v>363529</v>
      </c>
      <c r="R102">
        <f t="shared" si="10"/>
        <v>2582</v>
      </c>
      <c r="S102">
        <f t="shared" si="10"/>
        <v>184830678.40000001</v>
      </c>
      <c r="T102">
        <f t="shared" si="11"/>
        <v>351278.8</v>
      </c>
      <c r="U102" s="5">
        <v>2587.1666666666665</v>
      </c>
      <c r="V102" s="5"/>
      <c r="W102" s="5"/>
      <c r="X102" s="7"/>
    </row>
    <row r="103" spans="1:24" x14ac:dyDescent="0.2">
      <c r="A103" s="10"/>
      <c r="B103">
        <v>101</v>
      </c>
      <c r="C103">
        <v>2550</v>
      </c>
      <c r="D103">
        <v>201093552</v>
      </c>
      <c r="E103">
        <v>381700</v>
      </c>
      <c r="F103">
        <v>2560</v>
      </c>
      <c r="G103">
        <v>153163680</v>
      </c>
      <c r="H103">
        <v>291102</v>
      </c>
      <c r="I103">
        <v>2555</v>
      </c>
      <c r="J103">
        <v>197591220</v>
      </c>
      <c r="K103">
        <v>375030</v>
      </c>
      <c r="L103">
        <v>2665</v>
      </c>
      <c r="M103">
        <v>129860980</v>
      </c>
      <c r="N103">
        <v>249181</v>
      </c>
      <c r="O103">
        <v>2560</v>
      </c>
      <c r="P103">
        <v>194440240</v>
      </c>
      <c r="Q103">
        <v>369512</v>
      </c>
      <c r="R103">
        <f t="shared" si="10"/>
        <v>2578</v>
      </c>
      <c r="S103">
        <f t="shared" si="10"/>
        <v>175229934.40000001</v>
      </c>
      <c r="T103">
        <f t="shared" si="11"/>
        <v>333305</v>
      </c>
      <c r="U103" s="5">
        <v>2587.1666666666665</v>
      </c>
      <c r="V103" s="5"/>
      <c r="W103" s="5"/>
      <c r="X103" s="7"/>
    </row>
    <row r="104" spans="1:24" x14ac:dyDescent="0.2">
      <c r="A104" s="10"/>
      <c r="B104">
        <v>102</v>
      </c>
      <c r="C104">
        <v>2575</v>
      </c>
      <c r="D104">
        <v>201113532</v>
      </c>
      <c r="E104">
        <v>382657</v>
      </c>
      <c r="F104">
        <v>2580</v>
      </c>
      <c r="G104">
        <v>195982480</v>
      </c>
      <c r="H104">
        <v>372392</v>
      </c>
      <c r="I104">
        <v>2555</v>
      </c>
      <c r="J104">
        <v>198865080</v>
      </c>
      <c r="K104">
        <v>377626</v>
      </c>
      <c r="L104">
        <v>2670</v>
      </c>
      <c r="M104">
        <v>168873452</v>
      </c>
      <c r="N104">
        <v>321780</v>
      </c>
      <c r="O104">
        <v>2555</v>
      </c>
      <c r="P104">
        <v>196913440</v>
      </c>
      <c r="Q104">
        <v>375167</v>
      </c>
      <c r="R104">
        <f t="shared" si="10"/>
        <v>2587</v>
      </c>
      <c r="S104">
        <f t="shared" si="10"/>
        <v>192349596.80000001</v>
      </c>
      <c r="T104">
        <f t="shared" si="11"/>
        <v>365924.4</v>
      </c>
      <c r="U104" s="5">
        <v>2587.1666666666665</v>
      </c>
      <c r="V104" s="5"/>
      <c r="W104" s="5"/>
      <c r="X104" s="7"/>
    </row>
    <row r="105" spans="1:24" x14ac:dyDescent="0.2">
      <c r="A105" s="10"/>
      <c r="B105">
        <v>103</v>
      </c>
      <c r="C105">
        <v>2570</v>
      </c>
      <c r="D105">
        <v>197272592</v>
      </c>
      <c r="E105">
        <v>374406</v>
      </c>
      <c r="F105">
        <v>2540</v>
      </c>
      <c r="G105">
        <v>197252560</v>
      </c>
      <c r="H105">
        <v>374933</v>
      </c>
      <c r="I105">
        <v>2570</v>
      </c>
      <c r="J105">
        <v>195976052</v>
      </c>
      <c r="K105">
        <v>371976</v>
      </c>
      <c r="L105">
        <v>2665</v>
      </c>
      <c r="M105">
        <v>163383080</v>
      </c>
      <c r="N105">
        <v>311541</v>
      </c>
      <c r="O105">
        <v>2580</v>
      </c>
      <c r="P105">
        <v>189141244</v>
      </c>
      <c r="Q105">
        <v>359344</v>
      </c>
      <c r="R105">
        <f t="shared" si="10"/>
        <v>2585</v>
      </c>
      <c r="S105">
        <f t="shared" si="10"/>
        <v>188605105.59999999</v>
      </c>
      <c r="T105">
        <f t="shared" si="11"/>
        <v>358440</v>
      </c>
      <c r="U105" s="5">
        <v>2587.1666666666665</v>
      </c>
      <c r="V105" s="5"/>
      <c r="W105" s="5"/>
      <c r="X105" s="7"/>
    </row>
    <row r="106" spans="1:24" x14ac:dyDescent="0.2">
      <c r="A106" s="10"/>
      <c r="B106">
        <v>104</v>
      </c>
      <c r="C106">
        <v>2545</v>
      </c>
      <c r="D106">
        <v>193809572</v>
      </c>
      <c r="E106">
        <v>367986</v>
      </c>
      <c r="F106">
        <v>2565</v>
      </c>
      <c r="G106">
        <v>188739512</v>
      </c>
      <c r="H106">
        <v>358622</v>
      </c>
      <c r="I106">
        <v>2580</v>
      </c>
      <c r="J106">
        <v>193415860</v>
      </c>
      <c r="K106">
        <v>367436</v>
      </c>
      <c r="L106">
        <v>2670</v>
      </c>
      <c r="M106">
        <v>160855532</v>
      </c>
      <c r="N106">
        <v>307186</v>
      </c>
      <c r="O106">
        <v>2570</v>
      </c>
      <c r="P106">
        <v>195691420</v>
      </c>
      <c r="Q106">
        <v>372064</v>
      </c>
      <c r="R106">
        <f t="shared" si="10"/>
        <v>2586</v>
      </c>
      <c r="S106">
        <f t="shared" si="10"/>
        <v>186502379.19999999</v>
      </c>
      <c r="T106">
        <f t="shared" si="11"/>
        <v>354658.8</v>
      </c>
      <c r="U106" s="5">
        <v>2587.1666666666665</v>
      </c>
      <c r="V106" s="5"/>
      <c r="W106" s="5"/>
      <c r="X106" s="7"/>
    </row>
    <row r="107" spans="1:24" x14ac:dyDescent="0.2">
      <c r="A107" s="10"/>
      <c r="B107">
        <v>105</v>
      </c>
      <c r="C107">
        <v>2550</v>
      </c>
      <c r="D107">
        <v>194008820</v>
      </c>
      <c r="E107">
        <v>368611</v>
      </c>
      <c r="F107">
        <v>2560</v>
      </c>
      <c r="G107">
        <v>199461148</v>
      </c>
      <c r="H107">
        <v>382519</v>
      </c>
      <c r="I107">
        <v>2555</v>
      </c>
      <c r="J107">
        <v>196215760</v>
      </c>
      <c r="K107">
        <v>373071</v>
      </c>
      <c r="L107">
        <v>2665</v>
      </c>
      <c r="M107">
        <v>164673308</v>
      </c>
      <c r="N107">
        <v>314637</v>
      </c>
      <c r="O107">
        <v>2525</v>
      </c>
      <c r="P107">
        <v>143840036</v>
      </c>
      <c r="Q107">
        <v>273522</v>
      </c>
      <c r="R107">
        <f t="shared" si="10"/>
        <v>2571</v>
      </c>
      <c r="S107">
        <f t="shared" si="10"/>
        <v>179639814.40000001</v>
      </c>
      <c r="T107">
        <f t="shared" si="11"/>
        <v>342472</v>
      </c>
      <c r="U107" s="5">
        <v>2587.1666666666665</v>
      </c>
      <c r="V107" s="5"/>
      <c r="W107" s="5"/>
      <c r="X107" s="7"/>
    </row>
    <row r="108" spans="1:24" x14ac:dyDescent="0.2">
      <c r="A108" s="10"/>
      <c r="B108">
        <v>106</v>
      </c>
      <c r="C108">
        <v>2575</v>
      </c>
      <c r="D108">
        <v>193966172</v>
      </c>
      <c r="E108">
        <v>368429</v>
      </c>
      <c r="F108">
        <v>2570</v>
      </c>
      <c r="G108">
        <v>187331784</v>
      </c>
      <c r="H108">
        <v>355848</v>
      </c>
      <c r="I108">
        <v>2565</v>
      </c>
      <c r="J108">
        <v>191015612</v>
      </c>
      <c r="K108">
        <v>362901</v>
      </c>
      <c r="L108">
        <v>2675</v>
      </c>
      <c r="M108">
        <v>160924732</v>
      </c>
      <c r="N108">
        <v>307022</v>
      </c>
      <c r="O108">
        <v>2565</v>
      </c>
      <c r="P108">
        <v>192840272</v>
      </c>
      <c r="Q108">
        <v>366314</v>
      </c>
      <c r="R108">
        <f t="shared" si="10"/>
        <v>2590</v>
      </c>
      <c r="S108">
        <f t="shared" si="10"/>
        <v>185215714.40000001</v>
      </c>
      <c r="T108">
        <f t="shared" si="11"/>
        <v>352102.8</v>
      </c>
      <c r="U108" s="5">
        <v>2587.1666666666665</v>
      </c>
      <c r="V108" s="5"/>
      <c r="W108" s="5"/>
      <c r="X108" s="7"/>
    </row>
    <row r="109" spans="1:24" x14ac:dyDescent="0.2">
      <c r="A109" s="10"/>
      <c r="B109">
        <v>107</v>
      </c>
      <c r="C109">
        <v>2580</v>
      </c>
      <c r="D109">
        <v>202062220</v>
      </c>
      <c r="E109">
        <v>383596</v>
      </c>
      <c r="F109">
        <v>2555</v>
      </c>
      <c r="G109">
        <v>194575780</v>
      </c>
      <c r="H109">
        <v>373877</v>
      </c>
      <c r="I109">
        <v>2575</v>
      </c>
      <c r="J109">
        <v>187263152</v>
      </c>
      <c r="K109">
        <v>357249</v>
      </c>
      <c r="L109">
        <v>2675</v>
      </c>
      <c r="M109">
        <v>166447260</v>
      </c>
      <c r="N109">
        <v>317279</v>
      </c>
      <c r="O109">
        <v>2550</v>
      </c>
      <c r="P109">
        <v>195188192</v>
      </c>
      <c r="Q109">
        <v>370660</v>
      </c>
      <c r="R109">
        <f t="shared" si="10"/>
        <v>2587</v>
      </c>
      <c r="S109">
        <f t="shared" si="10"/>
        <v>189107320.80000001</v>
      </c>
      <c r="T109">
        <f t="shared" si="11"/>
        <v>360532.2</v>
      </c>
      <c r="U109" s="5">
        <v>2587.1666666666665</v>
      </c>
      <c r="V109" s="5"/>
      <c r="W109" s="5"/>
      <c r="X109" s="7"/>
    </row>
    <row r="110" spans="1:24" x14ac:dyDescent="0.2">
      <c r="A110" s="10"/>
      <c r="B110">
        <v>108</v>
      </c>
      <c r="C110">
        <v>2525</v>
      </c>
      <c r="D110">
        <v>199657800</v>
      </c>
      <c r="E110">
        <v>378836</v>
      </c>
      <c r="F110">
        <v>2550</v>
      </c>
      <c r="G110">
        <v>181641856</v>
      </c>
      <c r="H110">
        <v>345160</v>
      </c>
      <c r="I110">
        <v>2565</v>
      </c>
      <c r="J110">
        <v>191808648</v>
      </c>
      <c r="K110">
        <v>365067</v>
      </c>
      <c r="L110">
        <v>2655</v>
      </c>
      <c r="M110">
        <v>163404332</v>
      </c>
      <c r="N110">
        <v>312368</v>
      </c>
      <c r="O110">
        <v>2570</v>
      </c>
      <c r="P110">
        <v>193550552</v>
      </c>
      <c r="Q110">
        <v>367641</v>
      </c>
      <c r="R110">
        <f t="shared" si="10"/>
        <v>2573</v>
      </c>
      <c r="S110">
        <f t="shared" si="10"/>
        <v>186012637.59999999</v>
      </c>
      <c r="T110">
        <f t="shared" si="11"/>
        <v>353814.4</v>
      </c>
      <c r="U110" s="5">
        <v>2587.1666666666665</v>
      </c>
      <c r="V110" s="5"/>
      <c r="W110" s="5"/>
      <c r="X110" s="7"/>
    </row>
    <row r="111" spans="1:24" x14ac:dyDescent="0.2">
      <c r="A111" s="10"/>
      <c r="B111">
        <v>109</v>
      </c>
      <c r="C111">
        <v>2550</v>
      </c>
      <c r="D111">
        <v>192345040</v>
      </c>
      <c r="E111">
        <v>365898</v>
      </c>
      <c r="F111">
        <v>2555</v>
      </c>
      <c r="G111">
        <v>191857472</v>
      </c>
      <c r="H111">
        <v>364961</v>
      </c>
      <c r="I111">
        <v>2560</v>
      </c>
      <c r="J111">
        <v>180963696</v>
      </c>
      <c r="K111">
        <v>343832</v>
      </c>
      <c r="L111">
        <v>2685</v>
      </c>
      <c r="M111">
        <v>167227220</v>
      </c>
      <c r="N111">
        <v>318890</v>
      </c>
      <c r="O111">
        <v>2555</v>
      </c>
      <c r="P111">
        <v>192591332</v>
      </c>
      <c r="Q111">
        <v>365735</v>
      </c>
      <c r="R111">
        <f t="shared" si="10"/>
        <v>2581</v>
      </c>
      <c r="S111">
        <f t="shared" si="10"/>
        <v>184996952</v>
      </c>
      <c r="T111">
        <f t="shared" si="11"/>
        <v>351863.2</v>
      </c>
      <c r="U111" s="5">
        <v>2587.1666666666665</v>
      </c>
      <c r="V111" s="5"/>
      <c r="W111" s="5"/>
      <c r="X111" s="7"/>
    </row>
    <row r="112" spans="1:24" x14ac:dyDescent="0.2">
      <c r="A112" s="10"/>
      <c r="B112">
        <v>110</v>
      </c>
      <c r="C112">
        <v>2605</v>
      </c>
      <c r="D112">
        <v>186361404</v>
      </c>
      <c r="E112">
        <v>354457</v>
      </c>
      <c r="F112">
        <v>2565</v>
      </c>
      <c r="G112">
        <v>187961024</v>
      </c>
      <c r="H112">
        <v>356897</v>
      </c>
      <c r="I112">
        <v>2595</v>
      </c>
      <c r="J112">
        <v>193558472</v>
      </c>
      <c r="K112">
        <v>368768</v>
      </c>
      <c r="L112">
        <v>2665</v>
      </c>
      <c r="M112">
        <v>167789132</v>
      </c>
      <c r="N112">
        <v>319800</v>
      </c>
      <c r="O112">
        <v>2570</v>
      </c>
      <c r="P112">
        <v>191983860</v>
      </c>
      <c r="Q112">
        <v>364875</v>
      </c>
      <c r="R112">
        <f t="shared" si="10"/>
        <v>2600</v>
      </c>
      <c r="S112">
        <f t="shared" si="10"/>
        <v>185530778.40000001</v>
      </c>
      <c r="T112">
        <f t="shared" si="11"/>
        <v>352959.4</v>
      </c>
      <c r="U112" s="5">
        <v>2587.1666666666665</v>
      </c>
      <c r="V112" s="5"/>
      <c r="W112" s="5"/>
      <c r="X112" s="7"/>
    </row>
    <row r="113" spans="1:25" x14ac:dyDescent="0.2">
      <c r="A113" s="10"/>
      <c r="B113">
        <v>111</v>
      </c>
      <c r="C113">
        <v>2575</v>
      </c>
      <c r="D113">
        <v>181927192</v>
      </c>
      <c r="E113">
        <v>348951</v>
      </c>
      <c r="F113">
        <v>2525</v>
      </c>
      <c r="G113">
        <v>197022060</v>
      </c>
      <c r="H113">
        <v>374116</v>
      </c>
      <c r="I113">
        <v>2560</v>
      </c>
      <c r="J113">
        <v>186441456</v>
      </c>
      <c r="K113">
        <v>353937</v>
      </c>
      <c r="L113">
        <v>2685</v>
      </c>
      <c r="M113">
        <v>155863552</v>
      </c>
      <c r="N113">
        <v>297069</v>
      </c>
      <c r="O113">
        <v>2520</v>
      </c>
      <c r="P113">
        <v>195287552</v>
      </c>
      <c r="Q113">
        <v>370719</v>
      </c>
      <c r="R113">
        <f t="shared" si="10"/>
        <v>2573</v>
      </c>
      <c r="S113">
        <f t="shared" si="10"/>
        <v>183308362.40000001</v>
      </c>
      <c r="T113">
        <f t="shared" si="11"/>
        <v>348958.4</v>
      </c>
      <c r="U113" s="5">
        <v>2587.1666666666665</v>
      </c>
      <c r="V113" s="5"/>
      <c r="W113" s="5"/>
      <c r="X113" s="7"/>
    </row>
    <row r="114" spans="1:25" x14ac:dyDescent="0.2">
      <c r="A114" s="10"/>
      <c r="B114">
        <v>112</v>
      </c>
      <c r="C114">
        <v>2565</v>
      </c>
      <c r="D114">
        <v>196059752</v>
      </c>
      <c r="E114">
        <v>372128</v>
      </c>
      <c r="F114">
        <v>2525</v>
      </c>
      <c r="G114">
        <v>194912844</v>
      </c>
      <c r="H114">
        <v>369856</v>
      </c>
      <c r="I114">
        <v>2565</v>
      </c>
      <c r="J114">
        <v>197724032</v>
      </c>
      <c r="K114">
        <v>375280</v>
      </c>
      <c r="L114">
        <v>2660</v>
      </c>
      <c r="M114">
        <v>177856432</v>
      </c>
      <c r="N114">
        <v>338311</v>
      </c>
      <c r="O114">
        <v>2545</v>
      </c>
      <c r="P114">
        <v>198152200</v>
      </c>
      <c r="Q114">
        <v>376373</v>
      </c>
      <c r="R114">
        <f t="shared" si="10"/>
        <v>2572</v>
      </c>
      <c r="S114">
        <f t="shared" si="10"/>
        <v>192941052</v>
      </c>
      <c r="T114">
        <f t="shared" si="11"/>
        <v>366389.6</v>
      </c>
      <c r="U114" s="5">
        <v>2587.1666666666665</v>
      </c>
      <c r="V114" s="5"/>
      <c r="W114" s="5"/>
      <c r="X114" s="7"/>
    </row>
    <row r="115" spans="1:25" x14ac:dyDescent="0.2">
      <c r="A115" s="10"/>
      <c r="B115">
        <v>113</v>
      </c>
      <c r="C115">
        <v>2575</v>
      </c>
      <c r="D115">
        <v>200008800</v>
      </c>
      <c r="E115">
        <v>379694</v>
      </c>
      <c r="F115">
        <v>2535</v>
      </c>
      <c r="G115">
        <v>197507860</v>
      </c>
      <c r="H115">
        <v>375000</v>
      </c>
      <c r="I115">
        <v>2540</v>
      </c>
      <c r="J115">
        <v>197830900</v>
      </c>
      <c r="K115">
        <v>376181</v>
      </c>
      <c r="L115">
        <v>2710</v>
      </c>
      <c r="M115">
        <v>171914220</v>
      </c>
      <c r="N115">
        <v>327392</v>
      </c>
      <c r="O115">
        <v>2555</v>
      </c>
      <c r="P115">
        <v>197527500</v>
      </c>
      <c r="Q115">
        <v>378746</v>
      </c>
      <c r="R115">
        <f t="shared" si="10"/>
        <v>2583</v>
      </c>
      <c r="S115">
        <f t="shared" si="10"/>
        <v>192957856</v>
      </c>
      <c r="T115">
        <f t="shared" si="11"/>
        <v>367402.6</v>
      </c>
      <c r="U115" s="5">
        <v>2587.1666666666665</v>
      </c>
      <c r="V115" s="5"/>
      <c r="W115" s="5"/>
      <c r="X115" s="7"/>
    </row>
    <row r="116" spans="1:25" x14ac:dyDescent="0.2">
      <c r="A116" s="10"/>
      <c r="B116">
        <v>114</v>
      </c>
      <c r="C116">
        <v>2590</v>
      </c>
      <c r="D116">
        <v>192040072</v>
      </c>
      <c r="E116">
        <v>364769</v>
      </c>
      <c r="F116">
        <v>2565</v>
      </c>
      <c r="G116">
        <v>194996440</v>
      </c>
      <c r="H116">
        <v>370609</v>
      </c>
      <c r="I116">
        <v>2550</v>
      </c>
      <c r="J116">
        <v>193630832</v>
      </c>
      <c r="K116">
        <v>367773</v>
      </c>
      <c r="L116">
        <v>2660</v>
      </c>
      <c r="M116">
        <v>171264060</v>
      </c>
      <c r="N116">
        <v>326632</v>
      </c>
      <c r="O116">
        <v>2550</v>
      </c>
      <c r="P116">
        <v>191760824</v>
      </c>
      <c r="Q116">
        <v>364531</v>
      </c>
      <c r="R116">
        <f t="shared" si="10"/>
        <v>2583</v>
      </c>
      <c r="S116">
        <f t="shared" si="10"/>
        <v>188738445.59999999</v>
      </c>
      <c r="T116">
        <f t="shared" si="11"/>
        <v>358862.8</v>
      </c>
      <c r="U116" s="5">
        <v>2587.1666666666665</v>
      </c>
      <c r="V116" s="5"/>
      <c r="W116" s="5"/>
      <c r="X116" s="7"/>
    </row>
    <row r="117" spans="1:25" x14ac:dyDescent="0.2">
      <c r="A117" s="10"/>
      <c r="B117">
        <v>115</v>
      </c>
      <c r="C117">
        <v>2555</v>
      </c>
      <c r="D117">
        <v>190396232</v>
      </c>
      <c r="E117">
        <v>361669</v>
      </c>
      <c r="F117">
        <v>2540</v>
      </c>
      <c r="G117">
        <v>194088212</v>
      </c>
      <c r="H117">
        <v>368794</v>
      </c>
      <c r="I117">
        <v>2560</v>
      </c>
      <c r="J117">
        <v>196154620</v>
      </c>
      <c r="K117">
        <v>373577</v>
      </c>
      <c r="L117">
        <v>2660</v>
      </c>
      <c r="M117">
        <v>158067564</v>
      </c>
      <c r="N117">
        <v>301772</v>
      </c>
      <c r="O117">
        <v>2555</v>
      </c>
      <c r="P117">
        <v>156382000</v>
      </c>
      <c r="Q117">
        <v>296408</v>
      </c>
      <c r="R117">
        <f t="shared" si="10"/>
        <v>2574</v>
      </c>
      <c r="S117">
        <f t="shared" si="10"/>
        <v>179017725.59999999</v>
      </c>
      <c r="T117">
        <f t="shared" si="11"/>
        <v>340444</v>
      </c>
      <c r="U117" s="5">
        <v>2587.1666666666665</v>
      </c>
      <c r="V117" s="5"/>
      <c r="W117" s="5"/>
      <c r="X117" s="7"/>
    </row>
    <row r="118" spans="1:25" x14ac:dyDescent="0.2">
      <c r="A118" s="10"/>
      <c r="B118">
        <v>116</v>
      </c>
      <c r="C118">
        <v>2555</v>
      </c>
      <c r="D118">
        <v>195517488</v>
      </c>
      <c r="E118">
        <v>381459</v>
      </c>
      <c r="F118">
        <v>2575</v>
      </c>
      <c r="G118">
        <v>195716260</v>
      </c>
      <c r="H118">
        <v>372083</v>
      </c>
      <c r="I118">
        <v>2555</v>
      </c>
      <c r="J118">
        <v>195374492</v>
      </c>
      <c r="K118">
        <v>371050</v>
      </c>
      <c r="L118">
        <v>2660</v>
      </c>
      <c r="M118">
        <v>158497892</v>
      </c>
      <c r="N118">
        <v>302589</v>
      </c>
      <c r="O118">
        <v>2530</v>
      </c>
      <c r="P118">
        <v>188362112</v>
      </c>
      <c r="Q118">
        <v>357940</v>
      </c>
      <c r="R118">
        <f t="shared" si="10"/>
        <v>2575</v>
      </c>
      <c r="S118">
        <f t="shared" si="10"/>
        <v>186693648.80000001</v>
      </c>
      <c r="T118">
        <f t="shared" si="11"/>
        <v>357024.2</v>
      </c>
      <c r="U118" s="5">
        <v>2587.1666666666665</v>
      </c>
      <c r="V118" s="5"/>
      <c r="W118" s="5"/>
      <c r="X118" s="7"/>
    </row>
    <row r="119" spans="1:25" x14ac:dyDescent="0.2">
      <c r="A119" s="10"/>
      <c r="B119">
        <v>117</v>
      </c>
      <c r="C119">
        <v>2680</v>
      </c>
      <c r="D119">
        <v>175160316</v>
      </c>
      <c r="E119">
        <v>334252</v>
      </c>
      <c r="F119">
        <v>2575</v>
      </c>
      <c r="G119">
        <v>187957524</v>
      </c>
      <c r="H119">
        <v>357119</v>
      </c>
      <c r="I119">
        <v>2590</v>
      </c>
      <c r="J119">
        <v>191810520</v>
      </c>
      <c r="K119">
        <v>364357</v>
      </c>
      <c r="L119">
        <v>2710</v>
      </c>
      <c r="M119">
        <v>155961512</v>
      </c>
      <c r="N119">
        <v>297761</v>
      </c>
      <c r="O119">
        <v>2550</v>
      </c>
      <c r="P119">
        <v>191376900</v>
      </c>
      <c r="Q119">
        <v>363460</v>
      </c>
      <c r="R119">
        <f t="shared" si="10"/>
        <v>2621</v>
      </c>
      <c r="S119">
        <f t="shared" si="10"/>
        <v>180453354.40000001</v>
      </c>
      <c r="T119">
        <f t="shared" si="11"/>
        <v>343389.8</v>
      </c>
      <c r="U119" s="5">
        <v>2587.1666666666665</v>
      </c>
      <c r="V119" s="5"/>
      <c r="W119" s="5"/>
      <c r="X119" s="7"/>
    </row>
    <row r="120" spans="1:25" x14ac:dyDescent="0.2">
      <c r="A120" s="10"/>
      <c r="B120">
        <v>118</v>
      </c>
      <c r="C120">
        <v>2715</v>
      </c>
      <c r="D120">
        <v>161946332</v>
      </c>
      <c r="E120">
        <v>309129</v>
      </c>
      <c r="F120">
        <v>2540</v>
      </c>
      <c r="G120">
        <v>193714940</v>
      </c>
      <c r="H120">
        <v>370284</v>
      </c>
      <c r="I120">
        <v>2555</v>
      </c>
      <c r="J120">
        <v>192227940</v>
      </c>
      <c r="K120">
        <v>365127</v>
      </c>
      <c r="L120">
        <v>2660</v>
      </c>
      <c r="M120">
        <v>162918872</v>
      </c>
      <c r="N120">
        <v>310723</v>
      </c>
      <c r="O120">
        <v>2555</v>
      </c>
      <c r="P120">
        <v>195940440</v>
      </c>
      <c r="Q120">
        <v>371921</v>
      </c>
      <c r="R120">
        <f t="shared" si="10"/>
        <v>2605</v>
      </c>
      <c r="S120">
        <f t="shared" si="10"/>
        <v>181349704.80000001</v>
      </c>
      <c r="T120">
        <f t="shared" si="11"/>
        <v>345436.8</v>
      </c>
      <c r="U120" s="5">
        <v>2587.1666666666665</v>
      </c>
      <c r="V120" s="5"/>
      <c r="W120" s="5"/>
      <c r="X120" s="7"/>
    </row>
    <row r="121" spans="1:25" x14ac:dyDescent="0.2">
      <c r="A121" s="10"/>
      <c r="B121">
        <v>119</v>
      </c>
      <c r="C121">
        <v>2685</v>
      </c>
      <c r="D121">
        <v>160806444</v>
      </c>
      <c r="E121">
        <v>307196</v>
      </c>
      <c r="F121">
        <v>2555</v>
      </c>
      <c r="G121">
        <v>183198136</v>
      </c>
      <c r="H121">
        <v>348630</v>
      </c>
      <c r="I121">
        <v>2680</v>
      </c>
      <c r="J121">
        <v>181921260</v>
      </c>
      <c r="K121">
        <v>346399</v>
      </c>
      <c r="L121">
        <v>2695</v>
      </c>
      <c r="M121">
        <v>160359840</v>
      </c>
      <c r="N121">
        <v>305886</v>
      </c>
      <c r="O121">
        <v>2545</v>
      </c>
      <c r="P121">
        <v>164005592</v>
      </c>
      <c r="Q121">
        <v>311711</v>
      </c>
      <c r="R121">
        <f t="shared" si="10"/>
        <v>2632</v>
      </c>
      <c r="S121">
        <f t="shared" si="10"/>
        <v>170058254.40000001</v>
      </c>
      <c r="T121">
        <f t="shared" si="11"/>
        <v>323964.40000000002</v>
      </c>
      <c r="U121" s="5">
        <v>2587.1666666666665</v>
      </c>
      <c r="V121" s="5"/>
      <c r="W121" s="5"/>
      <c r="X121" s="7"/>
    </row>
    <row r="122" spans="1:25" x14ac:dyDescent="0.2">
      <c r="A122" s="10"/>
      <c r="B122">
        <v>120</v>
      </c>
      <c r="C122">
        <v>2690</v>
      </c>
      <c r="D122">
        <v>160838792</v>
      </c>
      <c r="E122">
        <v>307022</v>
      </c>
      <c r="F122">
        <v>2560</v>
      </c>
      <c r="G122">
        <v>197464780</v>
      </c>
      <c r="H122">
        <v>375191</v>
      </c>
      <c r="I122">
        <v>2635</v>
      </c>
      <c r="J122">
        <v>122244112</v>
      </c>
      <c r="K122">
        <v>234672</v>
      </c>
      <c r="L122">
        <v>2645</v>
      </c>
      <c r="M122">
        <v>142485700</v>
      </c>
      <c r="N122">
        <v>272304</v>
      </c>
      <c r="O122">
        <v>2495</v>
      </c>
      <c r="P122">
        <v>164104792</v>
      </c>
      <c r="Q122">
        <v>312191</v>
      </c>
      <c r="R122">
        <f t="shared" si="10"/>
        <v>2605</v>
      </c>
      <c r="S122">
        <f t="shared" si="10"/>
        <v>157427635.19999999</v>
      </c>
      <c r="T122">
        <f t="shared" si="11"/>
        <v>300276</v>
      </c>
      <c r="U122" s="5">
        <v>2587.1666666666665</v>
      </c>
      <c r="V122" s="5"/>
      <c r="W122" s="5"/>
      <c r="X122" s="7"/>
    </row>
    <row r="123" spans="1:25" x14ac:dyDescent="0.2">
      <c r="X123" s="1">
        <f>(((U33+U63+U93)/3-U3)/U3)*100</f>
        <v>13.680244878737918</v>
      </c>
      <c r="Y123" s="1"/>
    </row>
  </sheetData>
  <mergeCells count="14">
    <mergeCell ref="R1:T1"/>
    <mergeCell ref="A3:A32"/>
    <mergeCell ref="C1:E1"/>
    <mergeCell ref="F1:H1"/>
    <mergeCell ref="I1:K1"/>
    <mergeCell ref="L1:N1"/>
    <mergeCell ref="O1:Q1"/>
    <mergeCell ref="X93:X122"/>
    <mergeCell ref="X63:X92"/>
    <mergeCell ref="X33:X62"/>
    <mergeCell ref="X3:X32"/>
    <mergeCell ref="A33:A62"/>
    <mergeCell ref="A63:A92"/>
    <mergeCell ref="A93:A122"/>
  </mergeCells>
  <pageMargins left="0.7" right="0.7" top="0.75" bottom="0.75" header="0.3" footer="0.3"/>
  <pageSetup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9E6AA-10CA-F148-8B60-B91F1D8048BD}">
  <dimension ref="A1:I7"/>
  <sheetViews>
    <sheetView zoomScaleNormal="100" workbookViewId="0"/>
  </sheetViews>
  <sheetFormatPr baseColWidth="10" defaultRowHeight="16" x14ac:dyDescent="0.2"/>
  <cols>
    <col min="1" max="1" width="11.1640625" bestFit="1" customWidth="1"/>
  </cols>
  <sheetData>
    <row r="1" spans="1:9" x14ac:dyDescent="0.2">
      <c r="A1" s="2" t="s">
        <v>2</v>
      </c>
      <c r="B1" s="8" t="s">
        <v>14</v>
      </c>
      <c r="C1" s="8"/>
      <c r="D1" s="8"/>
      <c r="E1" s="8"/>
      <c r="F1" s="8"/>
      <c r="G1" s="8"/>
    </row>
    <row r="2" spans="1:9" x14ac:dyDescent="0.2">
      <c r="A2" s="1"/>
      <c r="B2" s="2" t="s">
        <v>9</v>
      </c>
      <c r="C2" s="2" t="s">
        <v>10</v>
      </c>
      <c r="D2" s="2" t="s">
        <v>11</v>
      </c>
      <c r="E2" s="2" t="s">
        <v>12</v>
      </c>
      <c r="F2" s="2" t="s">
        <v>13</v>
      </c>
      <c r="G2" s="2" t="s">
        <v>4</v>
      </c>
      <c r="H2" s="2" t="s">
        <v>15</v>
      </c>
    </row>
    <row r="3" spans="1:9" x14ac:dyDescent="0.2">
      <c r="A3" s="3" t="s">
        <v>3</v>
      </c>
      <c r="B3">
        <v>1.2099999999999999E-3</v>
      </c>
      <c r="C3">
        <v>1.07E-3</v>
      </c>
      <c r="D3">
        <v>1.1000000000000001E-3</v>
      </c>
      <c r="E3">
        <v>1.07E-3</v>
      </c>
      <c r="F3">
        <v>1.07E-3</v>
      </c>
      <c r="G3" s="4">
        <f>AVERAGE(B3,C3,D3,E3,F3)</f>
        <v>1.1039999999999999E-3</v>
      </c>
    </row>
    <row r="4" spans="1:9" x14ac:dyDescent="0.2">
      <c r="A4" s="3" t="s">
        <v>5</v>
      </c>
      <c r="B4">
        <v>1.2099999999999999E-3</v>
      </c>
      <c r="C4">
        <v>1.2199999999999999E-3</v>
      </c>
      <c r="D4">
        <v>1.25E-3</v>
      </c>
      <c r="E4">
        <v>1.31E-3</v>
      </c>
      <c r="F4">
        <v>1.2800000000000001E-3</v>
      </c>
      <c r="G4" s="4">
        <f t="shared" ref="G4" si="0">AVERAGE(B4,C4,D4,E4,F4)</f>
        <v>1.2539999999999999E-3</v>
      </c>
      <c r="H4">
        <f>((G4-G3)/G3)*100</f>
        <v>13.586956521739127</v>
      </c>
    </row>
    <row r="5" spans="1:9" x14ac:dyDescent="0.2">
      <c r="A5" s="3" t="s">
        <v>7</v>
      </c>
      <c r="B5">
        <v>1.33E-3</v>
      </c>
      <c r="C5">
        <v>1.2800000000000001E-3</v>
      </c>
      <c r="D5">
        <v>1.24E-3</v>
      </c>
      <c r="E5">
        <v>1.2899999999999999E-3</v>
      </c>
      <c r="F5">
        <v>1.2800000000000001E-3</v>
      </c>
      <c r="G5" s="4">
        <f>AVERAGE(B5,C5,D5,E5,F5)</f>
        <v>1.284E-3</v>
      </c>
      <c r="H5">
        <f>((G5-G3)/G3)*100</f>
        <v>16.304347826086961</v>
      </c>
    </row>
    <row r="6" spans="1:9" x14ac:dyDescent="0.2">
      <c r="A6" s="3" t="s">
        <v>8</v>
      </c>
      <c r="B6">
        <v>1.24E-3</v>
      </c>
      <c r="C6">
        <v>1.24E-3</v>
      </c>
      <c r="D6">
        <v>1.24E-3</v>
      </c>
      <c r="E6">
        <v>1.2899999999999999E-3</v>
      </c>
      <c r="F6">
        <v>1.24E-3</v>
      </c>
      <c r="G6" s="4">
        <f>AVERAGE(B6,C6,D6,E6,F6)</f>
        <v>1.25E-3</v>
      </c>
      <c r="H6">
        <f>((G6-G3)/G3)*100</f>
        <v>13.224637681159429</v>
      </c>
    </row>
    <row r="7" spans="1:9" x14ac:dyDescent="0.2">
      <c r="H7" s="1">
        <f>((((G4+G5+G6)/3)-G3)/G3)*100</f>
        <v>14.371980676328491</v>
      </c>
      <c r="I7" s="1"/>
    </row>
  </sheetData>
  <mergeCells count="1">
    <mergeCell ref="B1:G1"/>
  </mergeCells>
  <pageMargins left="0.7" right="0.7" top="0.75" bottom="0.75" header="0.3" footer="0.3"/>
  <pageSetup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95542-B92B-CA46-805B-20C494E61837}">
  <dimension ref="A1:AD123"/>
  <sheetViews>
    <sheetView workbookViewId="0"/>
  </sheetViews>
  <sheetFormatPr baseColWidth="10" defaultRowHeight="16" x14ac:dyDescent="0.2"/>
  <cols>
    <col min="2" max="2" width="17" bestFit="1" customWidth="1"/>
    <col min="3" max="3" width="15.1640625" bestFit="1" customWidth="1"/>
    <col min="4" max="4" width="15.1640625" customWidth="1"/>
    <col min="5" max="5" width="16.5" bestFit="1" customWidth="1"/>
    <col min="6" max="7" width="15.1640625" customWidth="1"/>
    <col min="8" max="8" width="16.33203125" bestFit="1" customWidth="1"/>
    <col min="9" max="10" width="16.33203125" customWidth="1"/>
    <col min="11" max="11" width="16.33203125" bestFit="1" customWidth="1"/>
    <col min="12" max="12" width="15.1640625" bestFit="1" customWidth="1"/>
    <col min="13" max="13" width="15.1640625" customWidth="1"/>
    <col min="14" max="14" width="16.33203125" bestFit="1" customWidth="1"/>
    <col min="15" max="15" width="15.1640625" bestFit="1" customWidth="1"/>
    <col min="16" max="16" width="15.1640625" customWidth="1"/>
    <col min="17" max="17" width="16.33203125" bestFit="1" customWidth="1"/>
    <col min="18" max="19" width="15.1640625" customWidth="1"/>
    <col min="20" max="20" width="16.5" bestFit="1" customWidth="1"/>
    <col min="21" max="21" width="14.83203125" customWidth="1"/>
    <col min="24" max="24" width="18.5" bestFit="1" customWidth="1"/>
  </cols>
  <sheetData>
    <row r="1" spans="1:24" x14ac:dyDescent="0.2">
      <c r="A1" s="1" t="s">
        <v>17</v>
      </c>
      <c r="B1" s="1"/>
      <c r="C1" s="8">
        <v>1</v>
      </c>
      <c r="D1" s="8"/>
      <c r="E1" s="8"/>
      <c r="F1" s="8">
        <v>2</v>
      </c>
      <c r="G1" s="8"/>
      <c r="H1" s="8"/>
      <c r="I1" s="8">
        <v>3</v>
      </c>
      <c r="J1" s="8"/>
      <c r="K1" s="8"/>
      <c r="L1" s="8">
        <v>4</v>
      </c>
      <c r="M1" s="8"/>
      <c r="N1" s="8"/>
      <c r="O1" s="8">
        <v>5</v>
      </c>
      <c r="P1" s="8"/>
      <c r="Q1" s="8"/>
      <c r="R1" s="8" t="s">
        <v>4</v>
      </c>
      <c r="S1" s="8"/>
      <c r="T1" s="8"/>
      <c r="U1" s="6" t="s">
        <v>19</v>
      </c>
      <c r="V1" s="6"/>
      <c r="W1" s="6"/>
      <c r="X1" s="1" t="s">
        <v>18</v>
      </c>
    </row>
    <row r="2" spans="1:24" x14ac:dyDescent="0.2">
      <c r="B2" s="1" t="s">
        <v>16</v>
      </c>
      <c r="C2" s="1" t="s">
        <v>0</v>
      </c>
      <c r="D2" s="1" t="s">
        <v>1</v>
      </c>
      <c r="E2" s="1" t="s">
        <v>6</v>
      </c>
      <c r="F2" s="1" t="s">
        <v>0</v>
      </c>
      <c r="G2" s="1" t="s">
        <v>1</v>
      </c>
      <c r="H2" s="1" t="s">
        <v>6</v>
      </c>
      <c r="I2" s="1" t="s">
        <v>0</v>
      </c>
      <c r="J2" s="1" t="s">
        <v>1</v>
      </c>
      <c r="K2" s="1" t="s">
        <v>6</v>
      </c>
      <c r="L2" s="1" t="s">
        <v>0</v>
      </c>
      <c r="M2" s="1" t="s">
        <v>1</v>
      </c>
      <c r="N2" s="1" t="s">
        <v>6</v>
      </c>
      <c r="O2" s="1" t="s">
        <v>0</v>
      </c>
      <c r="P2" s="1" t="s">
        <v>1</v>
      </c>
      <c r="Q2" s="1" t="s">
        <v>6</v>
      </c>
      <c r="R2" s="1" t="s">
        <v>0</v>
      </c>
      <c r="S2" s="1" t="s">
        <v>1</v>
      </c>
      <c r="T2" s="1" t="s">
        <v>6</v>
      </c>
      <c r="U2" s="1" t="s">
        <v>20</v>
      </c>
      <c r="V2" s="1" t="s">
        <v>1</v>
      </c>
      <c r="W2" s="1" t="s">
        <v>6</v>
      </c>
    </row>
    <row r="3" spans="1:24" x14ac:dyDescent="0.2">
      <c r="A3" s="9" t="s">
        <v>3</v>
      </c>
      <c r="B3">
        <v>1</v>
      </c>
      <c r="C3">
        <v>2235</v>
      </c>
      <c r="D3">
        <v>0</v>
      </c>
      <c r="E3">
        <v>0</v>
      </c>
      <c r="F3">
        <v>2225</v>
      </c>
      <c r="G3">
        <v>0</v>
      </c>
      <c r="H3">
        <v>0</v>
      </c>
      <c r="I3">
        <v>2195</v>
      </c>
      <c r="J3">
        <v>0</v>
      </c>
      <c r="K3">
        <v>0</v>
      </c>
      <c r="L3">
        <v>2195</v>
      </c>
      <c r="M3">
        <v>0</v>
      </c>
      <c r="N3">
        <v>0</v>
      </c>
      <c r="O3">
        <v>2205</v>
      </c>
      <c r="P3">
        <v>0</v>
      </c>
      <c r="Q3">
        <v>0</v>
      </c>
      <c r="R3">
        <f>AVERAGE(C3,F3,I3,L3,O3)</f>
        <v>2211</v>
      </c>
      <c r="S3">
        <f>AVERAGE(D3,G3,J3,M3,P3)</f>
        <v>0</v>
      </c>
      <c r="T3">
        <f>AVERAGE(E3,H3,K3,N3,Q3)</f>
        <v>0</v>
      </c>
      <c r="U3" s="5">
        <f>AVERAGE(R3:R32)</f>
        <v>2223.9333333333334</v>
      </c>
      <c r="V3" s="5">
        <f>SUM(S3:S32)</f>
        <v>0</v>
      </c>
      <c r="W3" s="5">
        <f>SUM(T3:T32)</f>
        <v>0</v>
      </c>
      <c r="X3" s="7"/>
    </row>
    <row r="4" spans="1:24" x14ac:dyDescent="0.2">
      <c r="A4" s="10"/>
      <c r="B4">
        <v>2</v>
      </c>
      <c r="C4">
        <v>2235</v>
      </c>
      <c r="D4">
        <v>0</v>
      </c>
      <c r="E4">
        <v>0</v>
      </c>
      <c r="F4">
        <v>2255</v>
      </c>
      <c r="G4">
        <v>0</v>
      </c>
      <c r="H4">
        <v>0</v>
      </c>
      <c r="I4">
        <v>2200</v>
      </c>
      <c r="J4">
        <v>0</v>
      </c>
      <c r="K4">
        <v>0</v>
      </c>
      <c r="L4">
        <v>2200</v>
      </c>
      <c r="M4">
        <v>0</v>
      </c>
      <c r="N4">
        <v>0</v>
      </c>
      <c r="O4">
        <v>2200</v>
      </c>
      <c r="P4">
        <v>0</v>
      </c>
      <c r="Q4">
        <v>0</v>
      </c>
      <c r="R4">
        <f t="shared" ref="R4:R67" si="0">AVERAGE(C4,F4,I4,L4,O4)</f>
        <v>2218</v>
      </c>
      <c r="S4">
        <f t="shared" ref="S4:S67" si="1">AVERAGE(D4,G4,J4,M4,P4)</f>
        <v>0</v>
      </c>
      <c r="T4">
        <f t="shared" ref="T4:T67" si="2">AVERAGE(E4,H4,K4,N4,Q4)</f>
        <v>0</v>
      </c>
      <c r="U4" s="5">
        <v>2223.9333333333334</v>
      </c>
      <c r="V4" s="5"/>
      <c r="W4" s="5"/>
      <c r="X4" s="7"/>
    </row>
    <row r="5" spans="1:24" x14ac:dyDescent="0.2">
      <c r="A5" s="10"/>
      <c r="B5">
        <v>3</v>
      </c>
      <c r="C5">
        <v>2235</v>
      </c>
      <c r="D5">
        <v>0</v>
      </c>
      <c r="E5">
        <v>0</v>
      </c>
      <c r="F5">
        <v>2225</v>
      </c>
      <c r="G5">
        <v>0</v>
      </c>
      <c r="H5">
        <v>0</v>
      </c>
      <c r="I5">
        <v>2190</v>
      </c>
      <c r="J5">
        <v>0</v>
      </c>
      <c r="K5">
        <v>0</v>
      </c>
      <c r="L5">
        <v>2215</v>
      </c>
      <c r="M5">
        <v>0</v>
      </c>
      <c r="N5">
        <v>0</v>
      </c>
      <c r="O5">
        <v>2200</v>
      </c>
      <c r="P5">
        <v>0</v>
      </c>
      <c r="Q5">
        <v>0</v>
      </c>
      <c r="R5">
        <f t="shared" si="0"/>
        <v>2213</v>
      </c>
      <c r="S5">
        <f t="shared" si="1"/>
        <v>0</v>
      </c>
      <c r="T5">
        <f t="shared" si="2"/>
        <v>0</v>
      </c>
      <c r="U5" s="5">
        <v>2223.9333333333334</v>
      </c>
      <c r="V5" s="5"/>
      <c r="W5" s="5"/>
      <c r="X5" s="7"/>
    </row>
    <row r="6" spans="1:24" x14ac:dyDescent="0.2">
      <c r="A6" s="10"/>
      <c r="B6">
        <v>4</v>
      </c>
      <c r="C6">
        <v>2225</v>
      </c>
      <c r="D6">
        <v>0</v>
      </c>
      <c r="E6">
        <v>0</v>
      </c>
      <c r="F6">
        <v>2205</v>
      </c>
      <c r="G6">
        <v>0</v>
      </c>
      <c r="H6">
        <v>0</v>
      </c>
      <c r="I6">
        <v>2205</v>
      </c>
      <c r="J6">
        <v>0</v>
      </c>
      <c r="K6">
        <v>0</v>
      </c>
      <c r="L6">
        <v>2185</v>
      </c>
      <c r="M6">
        <v>0</v>
      </c>
      <c r="N6">
        <v>0</v>
      </c>
      <c r="O6">
        <v>2205</v>
      </c>
      <c r="P6">
        <v>0</v>
      </c>
      <c r="Q6">
        <v>0</v>
      </c>
      <c r="R6">
        <f t="shared" si="0"/>
        <v>2205</v>
      </c>
      <c r="S6">
        <f t="shared" si="1"/>
        <v>0</v>
      </c>
      <c r="T6">
        <f t="shared" si="2"/>
        <v>0</v>
      </c>
      <c r="U6" s="5">
        <v>2223.9333333333334</v>
      </c>
      <c r="V6" s="5"/>
      <c r="W6" s="5"/>
      <c r="X6" s="7"/>
    </row>
    <row r="7" spans="1:24" x14ac:dyDescent="0.2">
      <c r="A7" s="10"/>
      <c r="B7">
        <v>5</v>
      </c>
      <c r="C7">
        <v>2210</v>
      </c>
      <c r="D7">
        <v>0</v>
      </c>
      <c r="E7">
        <v>0</v>
      </c>
      <c r="F7">
        <v>2220</v>
      </c>
      <c r="G7">
        <v>0</v>
      </c>
      <c r="H7">
        <v>0</v>
      </c>
      <c r="I7">
        <v>2180</v>
      </c>
      <c r="J7">
        <v>0</v>
      </c>
      <c r="K7">
        <v>0</v>
      </c>
      <c r="L7">
        <v>2225</v>
      </c>
      <c r="M7">
        <v>0</v>
      </c>
      <c r="N7">
        <v>0</v>
      </c>
      <c r="O7">
        <v>2200</v>
      </c>
      <c r="P7">
        <v>0</v>
      </c>
      <c r="Q7">
        <v>0</v>
      </c>
      <c r="R7">
        <f t="shared" si="0"/>
        <v>2207</v>
      </c>
      <c r="S7">
        <f t="shared" si="1"/>
        <v>0</v>
      </c>
      <c r="T7">
        <f t="shared" si="2"/>
        <v>0</v>
      </c>
      <c r="U7" s="5">
        <v>2223.9333333333334</v>
      </c>
      <c r="V7" s="5"/>
      <c r="W7" s="5"/>
      <c r="X7" s="7"/>
    </row>
    <row r="8" spans="1:24" x14ac:dyDescent="0.2">
      <c r="A8" s="10"/>
      <c r="B8">
        <v>6</v>
      </c>
      <c r="C8">
        <v>2200</v>
      </c>
      <c r="D8">
        <v>0</v>
      </c>
      <c r="E8">
        <v>0</v>
      </c>
      <c r="F8">
        <v>2245</v>
      </c>
      <c r="G8">
        <v>0</v>
      </c>
      <c r="H8">
        <v>0</v>
      </c>
      <c r="I8">
        <v>2215</v>
      </c>
      <c r="J8">
        <v>0</v>
      </c>
      <c r="K8">
        <v>0</v>
      </c>
      <c r="L8">
        <v>2180</v>
      </c>
      <c r="M8">
        <v>0</v>
      </c>
      <c r="N8">
        <v>0</v>
      </c>
      <c r="O8">
        <v>2215</v>
      </c>
      <c r="P8">
        <v>0</v>
      </c>
      <c r="Q8">
        <v>0</v>
      </c>
      <c r="R8">
        <f t="shared" si="0"/>
        <v>2211</v>
      </c>
      <c r="S8">
        <f t="shared" si="1"/>
        <v>0</v>
      </c>
      <c r="T8">
        <f t="shared" si="2"/>
        <v>0</v>
      </c>
      <c r="U8" s="5">
        <v>2223.9333333333334</v>
      </c>
      <c r="V8" s="5"/>
      <c r="W8" s="5"/>
      <c r="X8" s="7"/>
    </row>
    <row r="9" spans="1:24" x14ac:dyDescent="0.2">
      <c r="A9" s="10"/>
      <c r="B9">
        <v>7</v>
      </c>
      <c r="C9">
        <v>2250</v>
      </c>
      <c r="D9">
        <v>0</v>
      </c>
      <c r="E9">
        <v>0</v>
      </c>
      <c r="F9">
        <v>2200</v>
      </c>
      <c r="G9">
        <v>0</v>
      </c>
      <c r="H9">
        <v>0</v>
      </c>
      <c r="I9">
        <v>2195</v>
      </c>
      <c r="J9">
        <v>0</v>
      </c>
      <c r="K9">
        <v>0</v>
      </c>
      <c r="L9">
        <v>2210</v>
      </c>
      <c r="M9">
        <v>0</v>
      </c>
      <c r="N9">
        <v>0</v>
      </c>
      <c r="O9">
        <v>2195</v>
      </c>
      <c r="P9">
        <v>0</v>
      </c>
      <c r="Q9">
        <v>0</v>
      </c>
      <c r="R9">
        <f t="shared" si="0"/>
        <v>2210</v>
      </c>
      <c r="S9">
        <f t="shared" si="1"/>
        <v>0</v>
      </c>
      <c r="T9">
        <f t="shared" si="2"/>
        <v>0</v>
      </c>
      <c r="U9" s="5">
        <v>2223.9333333333334</v>
      </c>
      <c r="V9" s="5"/>
      <c r="W9" s="5"/>
      <c r="X9" s="7"/>
    </row>
    <row r="10" spans="1:24" x14ac:dyDescent="0.2">
      <c r="A10" s="10"/>
      <c r="B10">
        <v>8</v>
      </c>
      <c r="C10">
        <v>2225</v>
      </c>
      <c r="D10">
        <v>0</v>
      </c>
      <c r="E10">
        <v>0</v>
      </c>
      <c r="F10">
        <v>2205</v>
      </c>
      <c r="G10">
        <v>0</v>
      </c>
      <c r="H10">
        <v>0</v>
      </c>
      <c r="I10">
        <v>2195</v>
      </c>
      <c r="J10">
        <v>0</v>
      </c>
      <c r="K10">
        <v>0</v>
      </c>
      <c r="L10">
        <v>2180</v>
      </c>
      <c r="M10">
        <v>0</v>
      </c>
      <c r="N10">
        <v>0</v>
      </c>
      <c r="O10">
        <v>2195</v>
      </c>
      <c r="P10">
        <v>0</v>
      </c>
      <c r="Q10">
        <v>0</v>
      </c>
      <c r="R10">
        <f t="shared" si="0"/>
        <v>2200</v>
      </c>
      <c r="S10">
        <f t="shared" si="1"/>
        <v>0</v>
      </c>
      <c r="T10">
        <f t="shared" si="2"/>
        <v>0</v>
      </c>
      <c r="U10" s="5">
        <v>2223.9333333333334</v>
      </c>
      <c r="V10" s="5"/>
      <c r="W10" s="5"/>
      <c r="X10" s="7"/>
    </row>
    <row r="11" spans="1:24" x14ac:dyDescent="0.2">
      <c r="A11" s="10"/>
      <c r="B11">
        <v>9</v>
      </c>
      <c r="C11">
        <v>2200</v>
      </c>
      <c r="D11">
        <v>0</v>
      </c>
      <c r="E11">
        <v>0</v>
      </c>
      <c r="F11">
        <v>2220</v>
      </c>
      <c r="G11">
        <v>0</v>
      </c>
      <c r="H11">
        <v>0</v>
      </c>
      <c r="I11">
        <v>2235</v>
      </c>
      <c r="J11">
        <v>0</v>
      </c>
      <c r="K11">
        <v>0</v>
      </c>
      <c r="L11">
        <v>2225</v>
      </c>
      <c r="M11">
        <v>0</v>
      </c>
      <c r="N11">
        <v>0</v>
      </c>
      <c r="O11">
        <v>2240</v>
      </c>
      <c r="P11">
        <v>0</v>
      </c>
      <c r="Q11">
        <v>0</v>
      </c>
      <c r="R11">
        <f t="shared" si="0"/>
        <v>2224</v>
      </c>
      <c r="S11">
        <f t="shared" si="1"/>
        <v>0</v>
      </c>
      <c r="T11">
        <f t="shared" si="2"/>
        <v>0</v>
      </c>
      <c r="U11" s="5">
        <v>2223.9333333333334</v>
      </c>
      <c r="V11" s="5"/>
      <c r="W11" s="5"/>
      <c r="X11" s="7"/>
    </row>
    <row r="12" spans="1:24" x14ac:dyDescent="0.2">
      <c r="A12" s="10"/>
      <c r="B12">
        <v>10</v>
      </c>
      <c r="C12">
        <v>2225</v>
      </c>
      <c r="D12">
        <v>0</v>
      </c>
      <c r="E12">
        <v>0</v>
      </c>
      <c r="F12">
        <v>2235</v>
      </c>
      <c r="G12">
        <v>0</v>
      </c>
      <c r="H12">
        <v>0</v>
      </c>
      <c r="I12">
        <v>2175</v>
      </c>
      <c r="J12">
        <v>0</v>
      </c>
      <c r="K12">
        <v>0</v>
      </c>
      <c r="L12">
        <v>2210</v>
      </c>
      <c r="M12">
        <v>0</v>
      </c>
      <c r="N12">
        <v>0</v>
      </c>
      <c r="O12">
        <v>2200</v>
      </c>
      <c r="P12">
        <v>0</v>
      </c>
      <c r="Q12">
        <v>0</v>
      </c>
      <c r="R12">
        <f t="shared" si="0"/>
        <v>2209</v>
      </c>
      <c r="S12">
        <f t="shared" si="1"/>
        <v>0</v>
      </c>
      <c r="T12">
        <f t="shared" si="2"/>
        <v>0</v>
      </c>
      <c r="U12" s="5">
        <v>2223.9333333333334</v>
      </c>
      <c r="V12" s="5"/>
      <c r="W12" s="5"/>
      <c r="X12" s="7"/>
    </row>
    <row r="13" spans="1:24" x14ac:dyDescent="0.2">
      <c r="A13" s="10"/>
      <c r="B13">
        <v>11</v>
      </c>
      <c r="C13">
        <v>2210</v>
      </c>
      <c r="D13">
        <v>0</v>
      </c>
      <c r="E13">
        <v>0</v>
      </c>
      <c r="F13">
        <v>2250</v>
      </c>
      <c r="G13">
        <v>0</v>
      </c>
      <c r="H13">
        <v>0</v>
      </c>
      <c r="I13">
        <v>2190</v>
      </c>
      <c r="J13">
        <v>0</v>
      </c>
      <c r="K13">
        <v>0</v>
      </c>
      <c r="L13">
        <v>2210</v>
      </c>
      <c r="M13">
        <v>0</v>
      </c>
      <c r="N13">
        <v>0</v>
      </c>
      <c r="O13">
        <v>2180</v>
      </c>
      <c r="P13">
        <v>0</v>
      </c>
      <c r="Q13">
        <v>0</v>
      </c>
      <c r="R13">
        <f t="shared" si="0"/>
        <v>2208</v>
      </c>
      <c r="S13">
        <f t="shared" si="1"/>
        <v>0</v>
      </c>
      <c r="T13">
        <f t="shared" si="2"/>
        <v>0</v>
      </c>
      <c r="U13" s="5">
        <v>2223.9333333333334</v>
      </c>
      <c r="V13" s="5"/>
      <c r="W13" s="5"/>
      <c r="X13" s="7"/>
    </row>
    <row r="14" spans="1:24" x14ac:dyDescent="0.2">
      <c r="A14" s="10"/>
      <c r="B14">
        <v>12</v>
      </c>
      <c r="C14">
        <v>2225</v>
      </c>
      <c r="D14">
        <v>0</v>
      </c>
      <c r="E14">
        <v>0</v>
      </c>
      <c r="F14">
        <v>2235</v>
      </c>
      <c r="G14">
        <v>0</v>
      </c>
      <c r="H14">
        <v>0</v>
      </c>
      <c r="I14">
        <v>2210</v>
      </c>
      <c r="J14">
        <v>0</v>
      </c>
      <c r="K14">
        <v>0</v>
      </c>
      <c r="L14">
        <v>2205</v>
      </c>
      <c r="M14">
        <v>0</v>
      </c>
      <c r="N14">
        <v>0</v>
      </c>
      <c r="O14">
        <v>2195</v>
      </c>
      <c r="P14">
        <v>0</v>
      </c>
      <c r="Q14">
        <v>0</v>
      </c>
      <c r="R14">
        <f t="shared" si="0"/>
        <v>2214</v>
      </c>
      <c r="S14">
        <f t="shared" si="1"/>
        <v>0</v>
      </c>
      <c r="T14">
        <f t="shared" si="2"/>
        <v>0</v>
      </c>
      <c r="U14" s="5">
        <v>2223.9333333333334</v>
      </c>
      <c r="V14" s="5"/>
      <c r="W14" s="5"/>
      <c r="X14" s="7"/>
    </row>
    <row r="15" spans="1:24" x14ac:dyDescent="0.2">
      <c r="A15" s="10"/>
      <c r="B15">
        <v>13</v>
      </c>
      <c r="C15">
        <v>2355</v>
      </c>
      <c r="D15">
        <v>0</v>
      </c>
      <c r="E15">
        <v>0</v>
      </c>
      <c r="F15">
        <v>2200</v>
      </c>
      <c r="G15">
        <v>0</v>
      </c>
      <c r="H15">
        <v>0</v>
      </c>
      <c r="I15">
        <v>2205</v>
      </c>
      <c r="J15">
        <v>0</v>
      </c>
      <c r="K15">
        <v>0</v>
      </c>
      <c r="L15">
        <v>2235</v>
      </c>
      <c r="M15">
        <v>0</v>
      </c>
      <c r="N15">
        <v>0</v>
      </c>
      <c r="O15">
        <v>2200</v>
      </c>
      <c r="P15">
        <v>0</v>
      </c>
      <c r="Q15">
        <v>0</v>
      </c>
      <c r="R15">
        <f t="shared" si="0"/>
        <v>2239</v>
      </c>
      <c r="S15">
        <f t="shared" si="1"/>
        <v>0</v>
      </c>
      <c r="T15">
        <f t="shared" si="2"/>
        <v>0</v>
      </c>
      <c r="U15" s="5">
        <v>2223.9333333333334</v>
      </c>
      <c r="V15" s="5"/>
      <c r="W15" s="5"/>
      <c r="X15" s="7"/>
    </row>
    <row r="16" spans="1:24" x14ac:dyDescent="0.2">
      <c r="A16" s="10"/>
      <c r="B16">
        <v>14</v>
      </c>
      <c r="C16">
        <v>2365</v>
      </c>
      <c r="D16">
        <v>0</v>
      </c>
      <c r="E16">
        <v>0</v>
      </c>
      <c r="F16">
        <v>2235</v>
      </c>
      <c r="G16">
        <v>0</v>
      </c>
      <c r="H16">
        <v>0</v>
      </c>
      <c r="I16">
        <v>2165</v>
      </c>
      <c r="J16">
        <v>0</v>
      </c>
      <c r="K16">
        <v>0</v>
      </c>
      <c r="L16">
        <v>2205</v>
      </c>
      <c r="M16">
        <v>0</v>
      </c>
      <c r="N16">
        <v>0</v>
      </c>
      <c r="O16">
        <v>2225</v>
      </c>
      <c r="P16">
        <v>0</v>
      </c>
      <c r="Q16">
        <v>0</v>
      </c>
      <c r="R16">
        <f t="shared" si="0"/>
        <v>2239</v>
      </c>
      <c r="S16">
        <f t="shared" si="1"/>
        <v>0</v>
      </c>
      <c r="T16">
        <f t="shared" si="2"/>
        <v>0</v>
      </c>
      <c r="U16" s="5">
        <v>2223.9333333333334</v>
      </c>
      <c r="V16" s="5"/>
      <c r="W16" s="5"/>
      <c r="X16" s="7"/>
    </row>
    <row r="17" spans="1:24" x14ac:dyDescent="0.2">
      <c r="A17" s="10"/>
      <c r="B17">
        <v>15</v>
      </c>
      <c r="C17">
        <v>2360</v>
      </c>
      <c r="D17">
        <v>0</v>
      </c>
      <c r="E17">
        <v>0</v>
      </c>
      <c r="F17">
        <v>2185</v>
      </c>
      <c r="G17">
        <v>0</v>
      </c>
      <c r="H17">
        <v>0</v>
      </c>
      <c r="I17">
        <v>2175</v>
      </c>
      <c r="J17">
        <v>0</v>
      </c>
      <c r="K17">
        <v>0</v>
      </c>
      <c r="L17">
        <v>2210</v>
      </c>
      <c r="M17">
        <v>0</v>
      </c>
      <c r="N17">
        <v>0</v>
      </c>
      <c r="O17">
        <v>2195</v>
      </c>
      <c r="P17">
        <v>0</v>
      </c>
      <c r="Q17">
        <v>0</v>
      </c>
      <c r="R17">
        <f t="shared" si="0"/>
        <v>2225</v>
      </c>
      <c r="S17">
        <f t="shared" si="1"/>
        <v>0</v>
      </c>
      <c r="T17">
        <f t="shared" si="2"/>
        <v>0</v>
      </c>
      <c r="U17" s="5">
        <v>2223.9333333333334</v>
      </c>
      <c r="V17" s="5"/>
      <c r="W17" s="5"/>
      <c r="X17" s="7"/>
    </row>
    <row r="18" spans="1:24" x14ac:dyDescent="0.2">
      <c r="A18" s="10"/>
      <c r="B18">
        <v>16</v>
      </c>
      <c r="C18">
        <v>2345</v>
      </c>
      <c r="D18">
        <v>0</v>
      </c>
      <c r="E18">
        <v>0</v>
      </c>
      <c r="F18">
        <v>2210</v>
      </c>
      <c r="G18">
        <v>0</v>
      </c>
      <c r="H18">
        <v>0</v>
      </c>
      <c r="I18">
        <v>2200</v>
      </c>
      <c r="J18">
        <v>0</v>
      </c>
      <c r="K18">
        <v>0</v>
      </c>
      <c r="L18">
        <v>2210</v>
      </c>
      <c r="M18">
        <v>0</v>
      </c>
      <c r="N18">
        <v>0</v>
      </c>
      <c r="O18">
        <v>2190</v>
      </c>
      <c r="P18">
        <v>0</v>
      </c>
      <c r="Q18">
        <v>0</v>
      </c>
      <c r="R18">
        <f t="shared" si="0"/>
        <v>2231</v>
      </c>
      <c r="S18">
        <f t="shared" si="1"/>
        <v>0</v>
      </c>
      <c r="T18">
        <f t="shared" si="2"/>
        <v>0</v>
      </c>
      <c r="U18" s="5">
        <v>2223.9333333333334</v>
      </c>
      <c r="V18" s="5"/>
      <c r="W18" s="5"/>
      <c r="X18" s="7"/>
    </row>
    <row r="19" spans="1:24" x14ac:dyDescent="0.2">
      <c r="A19" s="10"/>
      <c r="B19">
        <v>17</v>
      </c>
      <c r="C19">
        <v>2345</v>
      </c>
      <c r="D19">
        <v>0</v>
      </c>
      <c r="E19">
        <v>0</v>
      </c>
      <c r="F19">
        <v>2200</v>
      </c>
      <c r="G19">
        <v>0</v>
      </c>
      <c r="H19">
        <v>0</v>
      </c>
      <c r="I19">
        <v>2185</v>
      </c>
      <c r="J19">
        <v>0</v>
      </c>
      <c r="K19">
        <v>0</v>
      </c>
      <c r="L19">
        <v>2200</v>
      </c>
      <c r="M19">
        <v>0</v>
      </c>
      <c r="N19">
        <v>0</v>
      </c>
      <c r="O19">
        <v>2195</v>
      </c>
      <c r="P19">
        <v>0</v>
      </c>
      <c r="Q19">
        <v>0</v>
      </c>
      <c r="R19">
        <f t="shared" si="0"/>
        <v>2225</v>
      </c>
      <c r="S19">
        <f t="shared" si="1"/>
        <v>0</v>
      </c>
      <c r="T19">
        <f t="shared" si="2"/>
        <v>0</v>
      </c>
      <c r="U19" s="5">
        <v>2223.9333333333334</v>
      </c>
      <c r="V19" s="5"/>
      <c r="W19" s="5"/>
      <c r="X19" s="7"/>
    </row>
    <row r="20" spans="1:24" x14ac:dyDescent="0.2">
      <c r="A20" s="10"/>
      <c r="B20">
        <v>18</v>
      </c>
      <c r="C20">
        <v>2355</v>
      </c>
      <c r="D20">
        <v>0</v>
      </c>
      <c r="E20">
        <v>0</v>
      </c>
      <c r="F20">
        <v>2225</v>
      </c>
      <c r="G20">
        <v>0</v>
      </c>
      <c r="H20">
        <v>0</v>
      </c>
      <c r="I20">
        <v>2220</v>
      </c>
      <c r="J20">
        <v>0</v>
      </c>
      <c r="K20">
        <v>0</v>
      </c>
      <c r="L20">
        <v>2230</v>
      </c>
      <c r="M20">
        <v>0</v>
      </c>
      <c r="N20">
        <v>0</v>
      </c>
      <c r="O20">
        <v>2195</v>
      </c>
      <c r="P20">
        <v>0</v>
      </c>
      <c r="Q20">
        <v>0</v>
      </c>
      <c r="R20">
        <f t="shared" si="0"/>
        <v>2245</v>
      </c>
      <c r="S20">
        <f t="shared" si="1"/>
        <v>0</v>
      </c>
      <c r="T20">
        <f t="shared" si="2"/>
        <v>0</v>
      </c>
      <c r="U20" s="5">
        <v>2223.9333333333334</v>
      </c>
      <c r="V20" s="5"/>
      <c r="W20" s="5"/>
      <c r="X20" s="7"/>
    </row>
    <row r="21" spans="1:24" x14ac:dyDescent="0.2">
      <c r="A21" s="10"/>
      <c r="B21">
        <v>19</v>
      </c>
      <c r="C21">
        <v>2365</v>
      </c>
      <c r="D21">
        <v>0</v>
      </c>
      <c r="E21">
        <v>0</v>
      </c>
      <c r="F21">
        <v>2220</v>
      </c>
      <c r="G21">
        <v>0</v>
      </c>
      <c r="H21">
        <v>0</v>
      </c>
      <c r="I21">
        <v>2175</v>
      </c>
      <c r="J21">
        <v>0</v>
      </c>
      <c r="K21">
        <v>0</v>
      </c>
      <c r="L21">
        <v>2205</v>
      </c>
      <c r="M21">
        <v>0</v>
      </c>
      <c r="N21">
        <v>0</v>
      </c>
      <c r="O21">
        <v>2205</v>
      </c>
      <c r="P21">
        <v>0</v>
      </c>
      <c r="Q21">
        <v>0</v>
      </c>
      <c r="R21">
        <f t="shared" si="0"/>
        <v>2234</v>
      </c>
      <c r="S21">
        <f t="shared" si="1"/>
        <v>0</v>
      </c>
      <c r="T21">
        <f t="shared" si="2"/>
        <v>0</v>
      </c>
      <c r="U21" s="5">
        <v>2223.9333333333334</v>
      </c>
      <c r="V21" s="5"/>
      <c r="W21" s="5"/>
      <c r="X21" s="7"/>
    </row>
    <row r="22" spans="1:24" x14ac:dyDescent="0.2">
      <c r="A22" s="10"/>
      <c r="B22">
        <v>20</v>
      </c>
      <c r="C22">
        <v>2340</v>
      </c>
      <c r="D22">
        <v>0</v>
      </c>
      <c r="E22">
        <v>0</v>
      </c>
      <c r="F22">
        <v>2250</v>
      </c>
      <c r="G22">
        <v>0</v>
      </c>
      <c r="H22">
        <v>0</v>
      </c>
      <c r="I22">
        <v>2200</v>
      </c>
      <c r="J22">
        <v>0</v>
      </c>
      <c r="K22">
        <v>0</v>
      </c>
      <c r="L22">
        <v>2175</v>
      </c>
      <c r="M22">
        <v>0</v>
      </c>
      <c r="N22">
        <v>0</v>
      </c>
      <c r="O22">
        <v>2215</v>
      </c>
      <c r="P22">
        <v>0</v>
      </c>
      <c r="Q22">
        <v>0</v>
      </c>
      <c r="R22">
        <f t="shared" si="0"/>
        <v>2236</v>
      </c>
      <c r="S22">
        <f t="shared" si="1"/>
        <v>0</v>
      </c>
      <c r="T22">
        <f t="shared" si="2"/>
        <v>0</v>
      </c>
      <c r="U22" s="5">
        <v>2223.9333333333334</v>
      </c>
      <c r="V22" s="5"/>
      <c r="W22" s="5"/>
      <c r="X22" s="7"/>
    </row>
    <row r="23" spans="1:24" x14ac:dyDescent="0.2">
      <c r="A23" s="10"/>
      <c r="B23">
        <v>21</v>
      </c>
      <c r="C23">
        <v>2335</v>
      </c>
      <c r="D23">
        <v>0</v>
      </c>
      <c r="E23">
        <v>0</v>
      </c>
      <c r="F23">
        <v>2225</v>
      </c>
      <c r="G23">
        <v>0</v>
      </c>
      <c r="H23">
        <v>0</v>
      </c>
      <c r="I23">
        <v>2175</v>
      </c>
      <c r="J23">
        <v>0</v>
      </c>
      <c r="K23">
        <v>0</v>
      </c>
      <c r="L23">
        <v>2185</v>
      </c>
      <c r="M23">
        <v>0</v>
      </c>
      <c r="N23">
        <v>0</v>
      </c>
      <c r="O23">
        <v>2220</v>
      </c>
      <c r="P23">
        <v>0</v>
      </c>
      <c r="Q23">
        <v>0</v>
      </c>
      <c r="R23">
        <f t="shared" si="0"/>
        <v>2228</v>
      </c>
      <c r="S23">
        <f t="shared" si="1"/>
        <v>0</v>
      </c>
      <c r="T23">
        <f t="shared" si="2"/>
        <v>0</v>
      </c>
      <c r="U23" s="5">
        <v>2223.9333333333334</v>
      </c>
      <c r="V23" s="5"/>
      <c r="W23" s="5"/>
      <c r="X23" s="7"/>
    </row>
    <row r="24" spans="1:24" x14ac:dyDescent="0.2">
      <c r="A24" s="10"/>
      <c r="B24">
        <v>22</v>
      </c>
      <c r="C24">
        <v>2345</v>
      </c>
      <c r="D24">
        <v>0</v>
      </c>
      <c r="E24">
        <v>0</v>
      </c>
      <c r="F24">
        <v>2210</v>
      </c>
      <c r="G24">
        <v>0</v>
      </c>
      <c r="H24">
        <v>0</v>
      </c>
      <c r="I24">
        <v>2225</v>
      </c>
      <c r="J24">
        <v>0</v>
      </c>
      <c r="K24">
        <v>0</v>
      </c>
      <c r="L24">
        <v>2200</v>
      </c>
      <c r="M24">
        <v>0</v>
      </c>
      <c r="N24">
        <v>0</v>
      </c>
      <c r="O24">
        <v>2205</v>
      </c>
      <c r="P24">
        <v>0</v>
      </c>
      <c r="Q24">
        <v>0</v>
      </c>
      <c r="R24">
        <f t="shared" si="0"/>
        <v>2237</v>
      </c>
      <c r="S24">
        <f t="shared" si="1"/>
        <v>0</v>
      </c>
      <c r="T24">
        <f t="shared" si="2"/>
        <v>0</v>
      </c>
      <c r="U24" s="5">
        <v>2223.9333333333334</v>
      </c>
      <c r="V24" s="5"/>
      <c r="W24" s="5"/>
      <c r="X24" s="7"/>
    </row>
    <row r="25" spans="1:24" x14ac:dyDescent="0.2">
      <c r="A25" s="10"/>
      <c r="B25">
        <v>23</v>
      </c>
      <c r="C25">
        <v>2330</v>
      </c>
      <c r="D25">
        <v>0</v>
      </c>
      <c r="E25">
        <v>0</v>
      </c>
      <c r="F25">
        <v>2225</v>
      </c>
      <c r="G25">
        <v>0</v>
      </c>
      <c r="H25">
        <v>0</v>
      </c>
      <c r="I25">
        <v>2215</v>
      </c>
      <c r="J25">
        <v>0</v>
      </c>
      <c r="K25">
        <v>0</v>
      </c>
      <c r="L25">
        <v>2195</v>
      </c>
      <c r="M25">
        <v>0</v>
      </c>
      <c r="N25">
        <v>0</v>
      </c>
      <c r="O25">
        <v>2210</v>
      </c>
      <c r="P25">
        <v>0</v>
      </c>
      <c r="Q25">
        <v>0</v>
      </c>
      <c r="R25">
        <f t="shared" si="0"/>
        <v>2235</v>
      </c>
      <c r="S25">
        <f t="shared" si="1"/>
        <v>0</v>
      </c>
      <c r="T25">
        <f t="shared" si="2"/>
        <v>0</v>
      </c>
      <c r="U25" s="5">
        <v>2223.9333333333334</v>
      </c>
      <c r="V25" s="5"/>
      <c r="W25" s="5"/>
      <c r="X25" s="7"/>
    </row>
    <row r="26" spans="1:24" x14ac:dyDescent="0.2">
      <c r="A26" s="10"/>
      <c r="B26">
        <v>24</v>
      </c>
      <c r="C26">
        <v>2340</v>
      </c>
      <c r="D26">
        <v>0</v>
      </c>
      <c r="E26">
        <v>0</v>
      </c>
      <c r="F26">
        <v>2205</v>
      </c>
      <c r="G26">
        <v>0</v>
      </c>
      <c r="H26">
        <v>0</v>
      </c>
      <c r="I26">
        <v>2190</v>
      </c>
      <c r="J26">
        <v>0</v>
      </c>
      <c r="K26">
        <v>0</v>
      </c>
      <c r="L26">
        <v>2225</v>
      </c>
      <c r="M26">
        <v>0</v>
      </c>
      <c r="N26">
        <v>0</v>
      </c>
      <c r="O26">
        <v>2215</v>
      </c>
      <c r="P26">
        <v>0</v>
      </c>
      <c r="Q26">
        <v>0</v>
      </c>
      <c r="R26">
        <f t="shared" si="0"/>
        <v>2235</v>
      </c>
      <c r="S26">
        <f t="shared" si="1"/>
        <v>0</v>
      </c>
      <c r="T26">
        <f t="shared" si="2"/>
        <v>0</v>
      </c>
      <c r="U26" s="5">
        <v>2223.9333333333334</v>
      </c>
      <c r="V26" s="5"/>
      <c r="W26" s="5"/>
      <c r="X26" s="7"/>
    </row>
    <row r="27" spans="1:24" x14ac:dyDescent="0.2">
      <c r="A27" s="10"/>
      <c r="B27">
        <v>25</v>
      </c>
      <c r="C27">
        <v>2320</v>
      </c>
      <c r="D27">
        <v>0</v>
      </c>
      <c r="E27">
        <v>0</v>
      </c>
      <c r="F27">
        <v>2210</v>
      </c>
      <c r="G27">
        <v>0</v>
      </c>
      <c r="H27">
        <v>0</v>
      </c>
      <c r="I27">
        <v>2175</v>
      </c>
      <c r="J27">
        <v>0</v>
      </c>
      <c r="K27">
        <v>0</v>
      </c>
      <c r="L27">
        <v>2200</v>
      </c>
      <c r="M27">
        <v>0</v>
      </c>
      <c r="N27">
        <v>0</v>
      </c>
      <c r="O27">
        <v>2225</v>
      </c>
      <c r="P27">
        <v>0</v>
      </c>
      <c r="Q27">
        <v>0</v>
      </c>
      <c r="R27">
        <f t="shared" si="0"/>
        <v>2226</v>
      </c>
      <c r="S27">
        <f t="shared" si="1"/>
        <v>0</v>
      </c>
      <c r="T27">
        <f t="shared" si="2"/>
        <v>0</v>
      </c>
      <c r="U27" s="5">
        <v>2223.9333333333334</v>
      </c>
      <c r="V27" s="5"/>
      <c r="W27" s="5"/>
      <c r="X27" s="7"/>
    </row>
    <row r="28" spans="1:24" x14ac:dyDescent="0.2">
      <c r="A28" s="10"/>
      <c r="B28">
        <v>26</v>
      </c>
      <c r="C28">
        <v>2315</v>
      </c>
      <c r="D28">
        <v>0</v>
      </c>
      <c r="E28">
        <v>0</v>
      </c>
      <c r="F28">
        <v>2190</v>
      </c>
      <c r="G28">
        <v>0</v>
      </c>
      <c r="H28">
        <v>0</v>
      </c>
      <c r="I28">
        <v>2205</v>
      </c>
      <c r="J28">
        <v>0</v>
      </c>
      <c r="K28">
        <v>0</v>
      </c>
      <c r="L28">
        <v>2190</v>
      </c>
      <c r="M28">
        <v>0</v>
      </c>
      <c r="N28">
        <v>0</v>
      </c>
      <c r="O28">
        <v>2185</v>
      </c>
      <c r="P28">
        <v>0</v>
      </c>
      <c r="Q28">
        <v>0</v>
      </c>
      <c r="R28">
        <f t="shared" si="0"/>
        <v>2217</v>
      </c>
      <c r="S28">
        <f t="shared" si="1"/>
        <v>0</v>
      </c>
      <c r="T28">
        <f t="shared" si="2"/>
        <v>0</v>
      </c>
      <c r="U28" s="5">
        <v>2223.9333333333334</v>
      </c>
      <c r="V28" s="5"/>
      <c r="W28" s="5"/>
      <c r="X28" s="7"/>
    </row>
    <row r="29" spans="1:24" x14ac:dyDescent="0.2">
      <c r="A29" s="10"/>
      <c r="B29">
        <v>27</v>
      </c>
      <c r="C29">
        <v>2345</v>
      </c>
      <c r="D29">
        <v>0</v>
      </c>
      <c r="E29">
        <v>0</v>
      </c>
      <c r="F29">
        <v>2200</v>
      </c>
      <c r="G29">
        <v>0</v>
      </c>
      <c r="H29">
        <v>0</v>
      </c>
      <c r="I29">
        <v>2200</v>
      </c>
      <c r="J29">
        <v>0</v>
      </c>
      <c r="K29">
        <v>0</v>
      </c>
      <c r="L29">
        <v>2205</v>
      </c>
      <c r="M29">
        <v>0</v>
      </c>
      <c r="N29">
        <v>0</v>
      </c>
      <c r="O29">
        <v>2205</v>
      </c>
      <c r="P29">
        <v>0</v>
      </c>
      <c r="Q29">
        <v>0</v>
      </c>
      <c r="R29">
        <f t="shared" si="0"/>
        <v>2231</v>
      </c>
      <c r="S29">
        <f t="shared" si="1"/>
        <v>0</v>
      </c>
      <c r="T29">
        <f t="shared" si="2"/>
        <v>0</v>
      </c>
      <c r="U29" s="5">
        <v>2223.9333333333334</v>
      </c>
      <c r="V29" s="5"/>
      <c r="W29" s="5"/>
      <c r="X29" s="7"/>
    </row>
    <row r="30" spans="1:24" x14ac:dyDescent="0.2">
      <c r="A30" s="10"/>
      <c r="B30">
        <v>28</v>
      </c>
      <c r="C30">
        <v>2365</v>
      </c>
      <c r="D30">
        <v>0</v>
      </c>
      <c r="E30">
        <v>0</v>
      </c>
      <c r="F30">
        <v>2195</v>
      </c>
      <c r="G30">
        <v>0</v>
      </c>
      <c r="H30">
        <v>0</v>
      </c>
      <c r="I30">
        <v>2180</v>
      </c>
      <c r="J30">
        <v>0</v>
      </c>
      <c r="K30">
        <v>0</v>
      </c>
      <c r="L30">
        <v>2210</v>
      </c>
      <c r="M30">
        <v>0</v>
      </c>
      <c r="N30">
        <v>0</v>
      </c>
      <c r="O30">
        <v>2225</v>
      </c>
      <c r="P30">
        <v>0</v>
      </c>
      <c r="Q30">
        <v>0</v>
      </c>
      <c r="R30">
        <f t="shared" si="0"/>
        <v>2235</v>
      </c>
      <c r="S30">
        <f t="shared" si="1"/>
        <v>0</v>
      </c>
      <c r="T30">
        <f t="shared" si="2"/>
        <v>0</v>
      </c>
      <c r="U30" s="5">
        <v>2223.9333333333334</v>
      </c>
      <c r="V30" s="5"/>
      <c r="W30" s="5"/>
      <c r="X30" s="7"/>
    </row>
    <row r="31" spans="1:24" x14ac:dyDescent="0.2">
      <c r="A31" s="10"/>
      <c r="B31">
        <v>29</v>
      </c>
      <c r="C31">
        <v>2340</v>
      </c>
      <c r="D31">
        <v>0</v>
      </c>
      <c r="E31">
        <v>0</v>
      </c>
      <c r="F31">
        <v>2245</v>
      </c>
      <c r="G31">
        <v>0</v>
      </c>
      <c r="H31">
        <v>0</v>
      </c>
      <c r="I31">
        <v>2215</v>
      </c>
      <c r="J31">
        <v>0</v>
      </c>
      <c r="K31">
        <v>0</v>
      </c>
      <c r="L31">
        <v>2185</v>
      </c>
      <c r="M31">
        <v>0</v>
      </c>
      <c r="N31">
        <v>0</v>
      </c>
      <c r="O31">
        <v>2220</v>
      </c>
      <c r="P31">
        <v>0</v>
      </c>
      <c r="Q31">
        <v>0</v>
      </c>
      <c r="R31">
        <f t="shared" si="0"/>
        <v>2241</v>
      </c>
      <c r="S31">
        <f t="shared" si="1"/>
        <v>0</v>
      </c>
      <c r="T31">
        <f t="shared" si="2"/>
        <v>0</v>
      </c>
      <c r="U31" s="5">
        <v>2223.9333333333334</v>
      </c>
      <c r="V31" s="5"/>
      <c r="W31" s="5"/>
      <c r="X31" s="7"/>
    </row>
    <row r="32" spans="1:24" x14ac:dyDescent="0.2">
      <c r="A32" s="10"/>
      <c r="B32">
        <v>30</v>
      </c>
      <c r="C32">
        <v>2315</v>
      </c>
      <c r="D32">
        <v>0</v>
      </c>
      <c r="E32">
        <v>0</v>
      </c>
      <c r="F32">
        <v>2235</v>
      </c>
      <c r="G32">
        <v>0</v>
      </c>
      <c r="H32">
        <v>0</v>
      </c>
      <c r="I32">
        <v>2210</v>
      </c>
      <c r="J32">
        <v>0</v>
      </c>
      <c r="K32">
        <v>0</v>
      </c>
      <c r="L32">
        <v>2190</v>
      </c>
      <c r="M32">
        <v>0</v>
      </c>
      <c r="N32">
        <v>0</v>
      </c>
      <c r="O32">
        <v>2195</v>
      </c>
      <c r="P32">
        <v>0</v>
      </c>
      <c r="Q32">
        <v>0</v>
      </c>
      <c r="R32">
        <f t="shared" si="0"/>
        <v>2229</v>
      </c>
      <c r="S32">
        <f t="shared" si="1"/>
        <v>0</v>
      </c>
      <c r="T32">
        <f t="shared" si="2"/>
        <v>0</v>
      </c>
      <c r="U32" s="5">
        <v>2223.9333333333334</v>
      </c>
      <c r="V32" s="5"/>
      <c r="W32" s="5"/>
      <c r="X32" s="7"/>
    </row>
    <row r="33" spans="1:24" x14ac:dyDescent="0.2">
      <c r="A33" s="9" t="s">
        <v>5</v>
      </c>
      <c r="B33">
        <v>31</v>
      </c>
      <c r="C33">
        <v>2215</v>
      </c>
      <c r="D33">
        <v>326400</v>
      </c>
      <c r="E33">
        <v>8160</v>
      </c>
      <c r="F33">
        <v>2305</v>
      </c>
      <c r="G33">
        <v>313600</v>
      </c>
      <c r="H33">
        <v>7840</v>
      </c>
      <c r="I33">
        <v>2290</v>
      </c>
      <c r="J33">
        <v>102418</v>
      </c>
      <c r="K33">
        <v>2532</v>
      </c>
      <c r="L33">
        <v>2245</v>
      </c>
      <c r="M33">
        <v>329440</v>
      </c>
      <c r="N33">
        <v>8236</v>
      </c>
      <c r="O33">
        <v>2245</v>
      </c>
      <c r="P33">
        <v>329480</v>
      </c>
      <c r="Q33">
        <v>8312</v>
      </c>
      <c r="R33">
        <f t="shared" si="0"/>
        <v>2260</v>
      </c>
      <c r="S33">
        <f t="shared" si="1"/>
        <v>280267.59999999998</v>
      </c>
      <c r="T33">
        <f t="shared" si="2"/>
        <v>7016</v>
      </c>
      <c r="U33" s="5">
        <f>AVERAGE(R33:R62)</f>
        <v>2248.1</v>
      </c>
      <c r="V33" s="5">
        <f t="shared" ref="V33:W33" si="3">SUM(S33:S62)</f>
        <v>10124207.199999999</v>
      </c>
      <c r="W33" s="5">
        <f t="shared" si="3"/>
        <v>251563.00000000003</v>
      </c>
      <c r="X33" s="7">
        <f>((U33-U3)/U3)*100</f>
        <v>1.0866632692826454</v>
      </c>
    </row>
    <row r="34" spans="1:24" x14ac:dyDescent="0.2">
      <c r="A34" s="10"/>
      <c r="B34">
        <v>32</v>
      </c>
      <c r="C34">
        <v>2220</v>
      </c>
      <c r="D34">
        <v>326400</v>
      </c>
      <c r="E34">
        <v>8160</v>
      </c>
      <c r="F34">
        <v>2235</v>
      </c>
      <c r="G34">
        <v>313600</v>
      </c>
      <c r="H34">
        <v>7840</v>
      </c>
      <c r="I34">
        <v>2240</v>
      </c>
      <c r="J34">
        <v>102418</v>
      </c>
      <c r="K34">
        <v>2532</v>
      </c>
      <c r="L34">
        <v>2235</v>
      </c>
      <c r="M34">
        <v>329440</v>
      </c>
      <c r="N34">
        <v>8236</v>
      </c>
      <c r="O34">
        <v>2195</v>
      </c>
      <c r="P34">
        <v>326400</v>
      </c>
      <c r="Q34">
        <v>8160</v>
      </c>
      <c r="R34">
        <f t="shared" si="0"/>
        <v>2225</v>
      </c>
      <c r="S34">
        <f t="shared" si="1"/>
        <v>279651.59999999998</v>
      </c>
      <c r="T34">
        <f t="shared" si="2"/>
        <v>6985.6</v>
      </c>
      <c r="U34" s="5">
        <v>2248.1</v>
      </c>
      <c r="V34" s="5"/>
      <c r="W34" s="5"/>
      <c r="X34" s="7"/>
    </row>
    <row r="35" spans="1:24" x14ac:dyDescent="0.2">
      <c r="A35" s="10"/>
      <c r="B35">
        <v>33</v>
      </c>
      <c r="C35">
        <v>2205</v>
      </c>
      <c r="D35">
        <v>320000</v>
      </c>
      <c r="E35">
        <v>8000</v>
      </c>
      <c r="F35">
        <v>2235</v>
      </c>
      <c r="G35">
        <v>313600</v>
      </c>
      <c r="H35">
        <v>7840</v>
      </c>
      <c r="I35">
        <v>2255</v>
      </c>
      <c r="J35">
        <v>333176</v>
      </c>
      <c r="K35">
        <v>8326</v>
      </c>
      <c r="L35">
        <v>2195</v>
      </c>
      <c r="M35">
        <v>332800</v>
      </c>
      <c r="N35">
        <v>8320</v>
      </c>
      <c r="O35">
        <v>2225</v>
      </c>
      <c r="P35">
        <v>326400</v>
      </c>
      <c r="Q35">
        <v>8160</v>
      </c>
      <c r="R35">
        <f t="shared" si="0"/>
        <v>2223</v>
      </c>
      <c r="S35">
        <f t="shared" si="1"/>
        <v>325195.2</v>
      </c>
      <c r="T35">
        <f t="shared" si="2"/>
        <v>8129.2</v>
      </c>
      <c r="U35" s="5">
        <v>2248.1</v>
      </c>
      <c r="V35" s="5"/>
      <c r="W35" s="5"/>
      <c r="X35" s="7"/>
    </row>
    <row r="36" spans="1:24" x14ac:dyDescent="0.2">
      <c r="A36" s="10"/>
      <c r="B36">
        <v>34</v>
      </c>
      <c r="C36">
        <v>2245</v>
      </c>
      <c r="D36">
        <v>324880</v>
      </c>
      <c r="E36">
        <v>8122</v>
      </c>
      <c r="F36">
        <v>2240</v>
      </c>
      <c r="G36">
        <v>313600</v>
      </c>
      <c r="H36">
        <v>7840</v>
      </c>
      <c r="I36">
        <v>2240</v>
      </c>
      <c r="J36">
        <v>326452</v>
      </c>
      <c r="K36">
        <v>8161</v>
      </c>
      <c r="L36">
        <v>2190</v>
      </c>
      <c r="M36">
        <v>332800</v>
      </c>
      <c r="N36">
        <v>8320</v>
      </c>
      <c r="O36">
        <v>2190</v>
      </c>
      <c r="P36">
        <v>332800</v>
      </c>
      <c r="Q36">
        <v>8320</v>
      </c>
      <c r="R36">
        <f t="shared" si="0"/>
        <v>2221</v>
      </c>
      <c r="S36">
        <f t="shared" si="1"/>
        <v>326106.40000000002</v>
      </c>
      <c r="T36">
        <f t="shared" si="2"/>
        <v>8152.6</v>
      </c>
      <c r="U36" s="5">
        <v>2248.1</v>
      </c>
      <c r="V36" s="5"/>
      <c r="W36" s="5"/>
      <c r="X36" s="7"/>
    </row>
    <row r="37" spans="1:24" x14ac:dyDescent="0.2">
      <c r="A37" s="10"/>
      <c r="B37">
        <v>35</v>
      </c>
      <c r="C37">
        <v>2215</v>
      </c>
      <c r="D37">
        <v>326400</v>
      </c>
      <c r="E37">
        <v>8160</v>
      </c>
      <c r="F37">
        <v>2240</v>
      </c>
      <c r="G37">
        <v>332800</v>
      </c>
      <c r="H37">
        <v>8320</v>
      </c>
      <c r="I37">
        <v>2225</v>
      </c>
      <c r="J37">
        <v>332412</v>
      </c>
      <c r="K37">
        <v>8310</v>
      </c>
      <c r="L37">
        <v>2220</v>
      </c>
      <c r="M37">
        <v>332160</v>
      </c>
      <c r="N37">
        <v>8320</v>
      </c>
      <c r="O37">
        <v>2235</v>
      </c>
      <c r="P37">
        <v>332800</v>
      </c>
      <c r="Q37">
        <v>8320</v>
      </c>
      <c r="R37">
        <f t="shared" si="0"/>
        <v>2227</v>
      </c>
      <c r="S37">
        <f t="shared" si="1"/>
        <v>331314.40000000002</v>
      </c>
      <c r="T37">
        <f t="shared" si="2"/>
        <v>8286</v>
      </c>
      <c r="U37" s="5">
        <v>2248.1</v>
      </c>
      <c r="V37" s="5"/>
      <c r="W37" s="5"/>
      <c r="X37" s="7"/>
    </row>
    <row r="38" spans="1:24" x14ac:dyDescent="0.2">
      <c r="A38" s="10"/>
      <c r="B38">
        <v>36</v>
      </c>
      <c r="C38">
        <v>2205</v>
      </c>
      <c r="D38">
        <v>320000</v>
      </c>
      <c r="E38">
        <v>8088</v>
      </c>
      <c r="F38">
        <v>2225</v>
      </c>
      <c r="G38">
        <v>326400</v>
      </c>
      <c r="H38">
        <v>8260</v>
      </c>
      <c r="I38">
        <v>2210</v>
      </c>
      <c r="J38">
        <v>332800</v>
      </c>
      <c r="K38">
        <v>8320</v>
      </c>
      <c r="L38">
        <v>2255</v>
      </c>
      <c r="M38">
        <v>326400</v>
      </c>
      <c r="N38">
        <v>8160</v>
      </c>
      <c r="O38">
        <v>2235</v>
      </c>
      <c r="P38">
        <v>326400</v>
      </c>
      <c r="Q38">
        <v>8228</v>
      </c>
      <c r="R38">
        <f t="shared" si="0"/>
        <v>2226</v>
      </c>
      <c r="S38">
        <f t="shared" si="1"/>
        <v>326400</v>
      </c>
      <c r="T38">
        <f t="shared" si="2"/>
        <v>8211.2000000000007</v>
      </c>
      <c r="U38" s="5">
        <v>2248.1</v>
      </c>
      <c r="V38" s="5"/>
      <c r="W38" s="5"/>
      <c r="X38" s="7"/>
    </row>
    <row r="39" spans="1:24" x14ac:dyDescent="0.2">
      <c r="A39" s="10"/>
      <c r="B39">
        <v>37</v>
      </c>
      <c r="C39">
        <v>2225</v>
      </c>
      <c r="D39">
        <v>320000</v>
      </c>
      <c r="E39">
        <v>8000</v>
      </c>
      <c r="F39">
        <v>2225</v>
      </c>
      <c r="G39">
        <v>326400</v>
      </c>
      <c r="H39">
        <v>8160</v>
      </c>
      <c r="I39">
        <v>2175</v>
      </c>
      <c r="J39">
        <v>332800</v>
      </c>
      <c r="K39">
        <v>8320</v>
      </c>
      <c r="L39">
        <v>2235</v>
      </c>
      <c r="M39">
        <v>332800</v>
      </c>
      <c r="N39">
        <v>8320</v>
      </c>
      <c r="O39">
        <v>2245</v>
      </c>
      <c r="P39">
        <v>326400</v>
      </c>
      <c r="Q39">
        <v>8160</v>
      </c>
      <c r="R39">
        <f t="shared" si="0"/>
        <v>2221</v>
      </c>
      <c r="S39">
        <f t="shared" si="1"/>
        <v>327680</v>
      </c>
      <c r="T39">
        <f t="shared" si="2"/>
        <v>8192</v>
      </c>
      <c r="U39" s="5">
        <v>2248.1</v>
      </c>
      <c r="V39" s="5"/>
      <c r="W39" s="5"/>
      <c r="X39" s="7"/>
    </row>
    <row r="40" spans="1:24" x14ac:dyDescent="0.2">
      <c r="A40" s="10"/>
      <c r="B40">
        <v>38</v>
      </c>
      <c r="C40">
        <v>2225</v>
      </c>
      <c r="D40">
        <v>326400</v>
      </c>
      <c r="E40">
        <v>8160</v>
      </c>
      <c r="F40">
        <v>2200</v>
      </c>
      <c r="G40">
        <v>332800</v>
      </c>
      <c r="H40">
        <v>8320</v>
      </c>
      <c r="I40">
        <v>2235</v>
      </c>
      <c r="J40">
        <v>332800</v>
      </c>
      <c r="K40">
        <v>8320</v>
      </c>
      <c r="L40">
        <v>2230</v>
      </c>
      <c r="M40">
        <v>332800</v>
      </c>
      <c r="N40">
        <v>8480</v>
      </c>
      <c r="O40">
        <v>2220</v>
      </c>
      <c r="P40">
        <v>332800</v>
      </c>
      <c r="Q40">
        <v>8320</v>
      </c>
      <c r="R40">
        <f t="shared" si="0"/>
        <v>2222</v>
      </c>
      <c r="S40">
        <f t="shared" si="1"/>
        <v>331520</v>
      </c>
      <c r="T40">
        <f t="shared" si="2"/>
        <v>8320</v>
      </c>
      <c r="U40" s="5">
        <v>2248.1</v>
      </c>
      <c r="V40" s="5"/>
      <c r="W40" s="5"/>
      <c r="X40" s="7"/>
    </row>
    <row r="41" spans="1:24" x14ac:dyDescent="0.2">
      <c r="A41" s="10"/>
      <c r="B41">
        <v>39</v>
      </c>
      <c r="C41">
        <v>2225</v>
      </c>
      <c r="D41">
        <v>326400</v>
      </c>
      <c r="E41">
        <v>8160</v>
      </c>
      <c r="F41">
        <v>2220</v>
      </c>
      <c r="G41">
        <v>326400</v>
      </c>
      <c r="H41">
        <v>8183</v>
      </c>
      <c r="I41">
        <v>2200</v>
      </c>
      <c r="J41">
        <v>332800</v>
      </c>
      <c r="K41">
        <v>8320</v>
      </c>
      <c r="L41">
        <v>2215</v>
      </c>
      <c r="M41">
        <v>326400</v>
      </c>
      <c r="N41">
        <v>8160</v>
      </c>
      <c r="O41">
        <v>2245</v>
      </c>
      <c r="P41">
        <v>332800</v>
      </c>
      <c r="Q41">
        <v>8320</v>
      </c>
      <c r="R41">
        <f t="shared" si="0"/>
        <v>2221</v>
      </c>
      <c r="S41">
        <f t="shared" si="1"/>
        <v>328960</v>
      </c>
      <c r="T41">
        <f t="shared" si="2"/>
        <v>8228.6</v>
      </c>
      <c r="U41" s="5">
        <v>2248.1</v>
      </c>
      <c r="V41" s="5"/>
      <c r="W41" s="5"/>
      <c r="X41" s="7"/>
    </row>
    <row r="42" spans="1:24" x14ac:dyDescent="0.2">
      <c r="A42" s="10"/>
      <c r="B42">
        <v>40</v>
      </c>
      <c r="C42">
        <v>2250</v>
      </c>
      <c r="D42">
        <v>320000</v>
      </c>
      <c r="E42">
        <v>8104</v>
      </c>
      <c r="F42">
        <v>2225</v>
      </c>
      <c r="G42">
        <v>327400</v>
      </c>
      <c r="H42">
        <v>8185</v>
      </c>
      <c r="I42">
        <v>2220</v>
      </c>
      <c r="J42">
        <v>332800</v>
      </c>
      <c r="K42">
        <v>8320</v>
      </c>
      <c r="L42">
        <v>2220</v>
      </c>
      <c r="M42">
        <v>332800</v>
      </c>
      <c r="N42">
        <v>8320</v>
      </c>
      <c r="O42">
        <v>2375</v>
      </c>
      <c r="P42">
        <v>327600</v>
      </c>
      <c r="Q42">
        <v>8271</v>
      </c>
      <c r="R42">
        <f t="shared" si="0"/>
        <v>2258</v>
      </c>
      <c r="S42">
        <f t="shared" si="1"/>
        <v>328120</v>
      </c>
      <c r="T42">
        <f t="shared" si="2"/>
        <v>8240</v>
      </c>
      <c r="U42" s="5">
        <v>2248.1</v>
      </c>
      <c r="V42" s="5"/>
      <c r="W42" s="5"/>
      <c r="X42" s="7"/>
    </row>
    <row r="43" spans="1:24" x14ac:dyDescent="0.2">
      <c r="A43" s="10"/>
      <c r="B43">
        <v>41</v>
      </c>
      <c r="C43">
        <v>2245</v>
      </c>
      <c r="D43">
        <v>320000</v>
      </c>
      <c r="E43">
        <v>8000</v>
      </c>
      <c r="F43">
        <v>2215</v>
      </c>
      <c r="G43">
        <v>332800</v>
      </c>
      <c r="H43">
        <v>8320</v>
      </c>
      <c r="I43">
        <v>2230</v>
      </c>
      <c r="J43">
        <v>329360</v>
      </c>
      <c r="K43">
        <v>8320</v>
      </c>
      <c r="L43">
        <v>2245</v>
      </c>
      <c r="M43">
        <v>326400</v>
      </c>
      <c r="N43">
        <v>8160</v>
      </c>
      <c r="O43">
        <v>2345</v>
      </c>
      <c r="P43">
        <v>320000</v>
      </c>
      <c r="Q43">
        <v>8000</v>
      </c>
      <c r="R43">
        <f t="shared" si="0"/>
        <v>2256</v>
      </c>
      <c r="S43">
        <f t="shared" si="1"/>
        <v>325712</v>
      </c>
      <c r="T43">
        <f t="shared" si="2"/>
        <v>8160</v>
      </c>
      <c r="U43" s="5">
        <v>2248.1</v>
      </c>
      <c r="V43" s="5"/>
      <c r="W43" s="5"/>
      <c r="X43" s="7"/>
    </row>
    <row r="44" spans="1:24" x14ac:dyDescent="0.2">
      <c r="A44" s="10"/>
      <c r="B44">
        <v>42</v>
      </c>
      <c r="C44">
        <v>2235</v>
      </c>
      <c r="D44">
        <v>320000</v>
      </c>
      <c r="E44">
        <v>8043</v>
      </c>
      <c r="F44">
        <v>2235</v>
      </c>
      <c r="G44">
        <v>326400</v>
      </c>
      <c r="H44">
        <v>8160</v>
      </c>
      <c r="I44">
        <v>2220</v>
      </c>
      <c r="J44">
        <v>331920</v>
      </c>
      <c r="K44">
        <v>8320</v>
      </c>
      <c r="L44">
        <v>2230</v>
      </c>
      <c r="M44">
        <v>330160</v>
      </c>
      <c r="N44">
        <v>8254</v>
      </c>
      <c r="O44">
        <v>2370</v>
      </c>
      <c r="P44">
        <v>323560</v>
      </c>
      <c r="Q44">
        <v>8159</v>
      </c>
      <c r="R44">
        <f t="shared" si="0"/>
        <v>2258</v>
      </c>
      <c r="S44">
        <f t="shared" si="1"/>
        <v>326408</v>
      </c>
      <c r="T44">
        <f t="shared" si="2"/>
        <v>8187.2</v>
      </c>
      <c r="U44" s="5">
        <v>2248.1</v>
      </c>
      <c r="V44" s="5"/>
      <c r="W44" s="5"/>
      <c r="X44" s="7"/>
    </row>
    <row r="45" spans="1:24" x14ac:dyDescent="0.2">
      <c r="A45" s="10"/>
      <c r="B45">
        <v>43</v>
      </c>
      <c r="C45">
        <v>2275</v>
      </c>
      <c r="D45">
        <v>320000</v>
      </c>
      <c r="E45">
        <v>8000</v>
      </c>
      <c r="F45">
        <v>2220</v>
      </c>
      <c r="G45">
        <v>330840</v>
      </c>
      <c r="H45">
        <v>8271</v>
      </c>
      <c r="I45">
        <v>2235</v>
      </c>
      <c r="J45">
        <v>326400</v>
      </c>
      <c r="K45">
        <v>8160</v>
      </c>
      <c r="L45">
        <v>2220</v>
      </c>
      <c r="M45">
        <v>332800</v>
      </c>
      <c r="N45">
        <v>8320</v>
      </c>
      <c r="O45">
        <v>2355</v>
      </c>
      <c r="P45">
        <v>313600</v>
      </c>
      <c r="Q45">
        <v>7840</v>
      </c>
      <c r="R45">
        <f t="shared" si="0"/>
        <v>2261</v>
      </c>
      <c r="S45">
        <f t="shared" si="1"/>
        <v>324728</v>
      </c>
      <c r="T45">
        <f t="shared" si="2"/>
        <v>8118.2</v>
      </c>
      <c r="U45" s="5">
        <v>2248.1</v>
      </c>
      <c r="V45" s="5"/>
      <c r="W45" s="5"/>
      <c r="X45" s="7"/>
    </row>
    <row r="46" spans="1:24" x14ac:dyDescent="0.2">
      <c r="A46" s="10"/>
      <c r="B46">
        <v>44</v>
      </c>
      <c r="C46">
        <v>2210</v>
      </c>
      <c r="D46">
        <v>326400</v>
      </c>
      <c r="E46">
        <v>8160</v>
      </c>
      <c r="F46">
        <v>2225</v>
      </c>
      <c r="G46">
        <v>332800</v>
      </c>
      <c r="H46">
        <v>8320</v>
      </c>
      <c r="I46">
        <v>2215</v>
      </c>
      <c r="J46">
        <v>332800</v>
      </c>
      <c r="K46">
        <v>8320</v>
      </c>
      <c r="L46">
        <v>2245</v>
      </c>
      <c r="M46">
        <v>326400</v>
      </c>
      <c r="N46">
        <v>8160</v>
      </c>
      <c r="O46">
        <v>2330</v>
      </c>
      <c r="P46">
        <v>325080</v>
      </c>
      <c r="Q46">
        <v>8127</v>
      </c>
      <c r="R46">
        <f t="shared" si="0"/>
        <v>2245</v>
      </c>
      <c r="S46">
        <f t="shared" si="1"/>
        <v>328696</v>
      </c>
      <c r="T46">
        <f t="shared" si="2"/>
        <v>8217.4</v>
      </c>
      <c r="U46" s="5">
        <v>2248.1</v>
      </c>
      <c r="V46" s="5"/>
      <c r="W46" s="5"/>
      <c r="X46" s="7"/>
    </row>
    <row r="47" spans="1:24" x14ac:dyDescent="0.2">
      <c r="A47" s="10"/>
      <c r="B47">
        <v>45</v>
      </c>
      <c r="C47">
        <v>2240</v>
      </c>
      <c r="D47">
        <v>326400</v>
      </c>
      <c r="E47">
        <v>8160</v>
      </c>
      <c r="F47">
        <v>2220</v>
      </c>
      <c r="G47">
        <v>332800</v>
      </c>
      <c r="H47">
        <v>8320</v>
      </c>
      <c r="I47">
        <v>2235</v>
      </c>
      <c r="J47">
        <v>326400</v>
      </c>
      <c r="K47">
        <v>8284</v>
      </c>
      <c r="L47">
        <v>2225</v>
      </c>
      <c r="M47">
        <v>329800</v>
      </c>
      <c r="N47">
        <v>8245</v>
      </c>
      <c r="O47">
        <v>2325</v>
      </c>
      <c r="P47">
        <v>326400</v>
      </c>
      <c r="Q47">
        <v>8160</v>
      </c>
      <c r="R47">
        <f t="shared" si="0"/>
        <v>2249</v>
      </c>
      <c r="S47">
        <f t="shared" si="1"/>
        <v>328360</v>
      </c>
      <c r="T47">
        <f t="shared" si="2"/>
        <v>8233.7999999999993</v>
      </c>
      <c r="U47" s="5">
        <v>2248.1</v>
      </c>
      <c r="V47" s="5"/>
      <c r="W47" s="5"/>
      <c r="X47" s="7"/>
    </row>
    <row r="48" spans="1:24" x14ac:dyDescent="0.2">
      <c r="A48" s="10"/>
      <c r="B48">
        <v>46</v>
      </c>
      <c r="C48">
        <v>2230</v>
      </c>
      <c r="D48">
        <v>326400</v>
      </c>
      <c r="E48">
        <v>8160</v>
      </c>
      <c r="F48">
        <v>2240</v>
      </c>
      <c r="G48">
        <v>326400</v>
      </c>
      <c r="H48">
        <v>8160</v>
      </c>
      <c r="I48">
        <v>2220</v>
      </c>
      <c r="J48">
        <v>326400</v>
      </c>
      <c r="K48">
        <v>8160</v>
      </c>
      <c r="L48">
        <v>2230</v>
      </c>
      <c r="M48">
        <v>332800</v>
      </c>
      <c r="N48">
        <v>8320</v>
      </c>
      <c r="O48">
        <v>2340</v>
      </c>
      <c r="P48">
        <v>320000</v>
      </c>
      <c r="Q48">
        <v>8029</v>
      </c>
      <c r="R48">
        <f t="shared" si="0"/>
        <v>2252</v>
      </c>
      <c r="S48">
        <f t="shared" si="1"/>
        <v>326400</v>
      </c>
      <c r="T48">
        <f t="shared" si="2"/>
        <v>8165.8</v>
      </c>
      <c r="U48" s="5">
        <v>2248.1</v>
      </c>
      <c r="V48" s="5"/>
      <c r="W48" s="5"/>
      <c r="X48" s="7"/>
    </row>
    <row r="49" spans="1:30" x14ac:dyDescent="0.2">
      <c r="A49" s="10"/>
      <c r="B49">
        <v>47</v>
      </c>
      <c r="C49">
        <v>2195</v>
      </c>
      <c r="D49">
        <v>325840</v>
      </c>
      <c r="E49">
        <v>8160</v>
      </c>
      <c r="F49">
        <v>2355</v>
      </c>
      <c r="G49">
        <v>332800</v>
      </c>
      <c r="H49">
        <v>8320</v>
      </c>
      <c r="I49">
        <v>2230</v>
      </c>
      <c r="J49">
        <v>332800</v>
      </c>
      <c r="K49">
        <v>8320</v>
      </c>
      <c r="L49">
        <v>2225</v>
      </c>
      <c r="M49">
        <v>327560</v>
      </c>
      <c r="N49">
        <v>8276</v>
      </c>
      <c r="O49">
        <v>2350</v>
      </c>
      <c r="P49">
        <v>320680</v>
      </c>
      <c r="Q49">
        <v>8017</v>
      </c>
      <c r="R49">
        <f t="shared" si="0"/>
        <v>2271</v>
      </c>
      <c r="S49">
        <f t="shared" si="1"/>
        <v>327936</v>
      </c>
      <c r="T49">
        <f t="shared" si="2"/>
        <v>8218.6</v>
      </c>
      <c r="U49" s="5">
        <v>2248.1</v>
      </c>
      <c r="V49" s="5"/>
      <c r="W49" s="5"/>
      <c r="X49" s="7"/>
    </row>
    <row r="50" spans="1:30" x14ac:dyDescent="0.2">
      <c r="A50" s="10"/>
      <c r="B50">
        <v>48</v>
      </c>
      <c r="C50">
        <v>2240</v>
      </c>
      <c r="D50">
        <v>320000</v>
      </c>
      <c r="E50">
        <v>8000</v>
      </c>
      <c r="F50">
        <v>2325</v>
      </c>
      <c r="G50">
        <v>320000</v>
      </c>
      <c r="H50">
        <v>8000</v>
      </c>
      <c r="I50">
        <v>2230</v>
      </c>
      <c r="J50">
        <v>332800</v>
      </c>
      <c r="K50">
        <v>8320</v>
      </c>
      <c r="L50">
        <v>2215</v>
      </c>
      <c r="M50">
        <v>327160</v>
      </c>
      <c r="N50">
        <v>8305</v>
      </c>
      <c r="O50">
        <v>2360</v>
      </c>
      <c r="P50">
        <v>326400</v>
      </c>
      <c r="Q50">
        <v>8160</v>
      </c>
      <c r="R50">
        <f t="shared" si="0"/>
        <v>2274</v>
      </c>
      <c r="S50">
        <f t="shared" si="1"/>
        <v>325272</v>
      </c>
      <c r="T50">
        <f t="shared" si="2"/>
        <v>8157</v>
      </c>
      <c r="U50" s="5">
        <v>2248.1</v>
      </c>
      <c r="V50" s="5"/>
      <c r="W50" s="5"/>
      <c r="X50" s="7"/>
    </row>
    <row r="51" spans="1:30" x14ac:dyDescent="0.2">
      <c r="A51" s="10"/>
      <c r="B51">
        <v>49</v>
      </c>
      <c r="C51">
        <v>2255</v>
      </c>
      <c r="D51">
        <v>323320</v>
      </c>
      <c r="E51">
        <v>8083</v>
      </c>
      <c r="F51">
        <v>2260</v>
      </c>
      <c r="G51">
        <v>332800</v>
      </c>
      <c r="H51">
        <v>8320</v>
      </c>
      <c r="I51">
        <v>2220</v>
      </c>
      <c r="J51">
        <v>332800</v>
      </c>
      <c r="K51">
        <v>8320</v>
      </c>
      <c r="L51">
        <v>2230</v>
      </c>
      <c r="M51">
        <v>326400</v>
      </c>
      <c r="N51">
        <v>8160</v>
      </c>
      <c r="O51">
        <v>2350</v>
      </c>
      <c r="P51">
        <v>326400</v>
      </c>
      <c r="Q51">
        <v>8160</v>
      </c>
      <c r="R51">
        <f t="shared" si="0"/>
        <v>2263</v>
      </c>
      <c r="S51">
        <f t="shared" si="1"/>
        <v>328344</v>
      </c>
      <c r="T51">
        <f t="shared" si="2"/>
        <v>8208.6</v>
      </c>
      <c r="U51" s="5">
        <v>2248.1</v>
      </c>
      <c r="V51" s="5"/>
      <c r="W51" s="5"/>
      <c r="X51" s="7"/>
    </row>
    <row r="52" spans="1:30" x14ac:dyDescent="0.2">
      <c r="A52" s="10"/>
      <c r="B52">
        <v>50</v>
      </c>
      <c r="C52">
        <v>2210</v>
      </c>
      <c r="D52">
        <v>326400</v>
      </c>
      <c r="E52">
        <v>8160</v>
      </c>
      <c r="F52">
        <v>2195</v>
      </c>
      <c r="G52">
        <v>326400</v>
      </c>
      <c r="H52">
        <v>8160</v>
      </c>
      <c r="I52">
        <v>2210</v>
      </c>
      <c r="J52">
        <v>332800</v>
      </c>
      <c r="K52">
        <v>8320</v>
      </c>
      <c r="L52">
        <v>2215</v>
      </c>
      <c r="M52">
        <v>326400</v>
      </c>
      <c r="N52">
        <v>8160</v>
      </c>
      <c r="O52">
        <v>2345</v>
      </c>
      <c r="P52">
        <v>326400</v>
      </c>
      <c r="Q52">
        <v>8160</v>
      </c>
      <c r="R52">
        <f t="shared" si="0"/>
        <v>2235</v>
      </c>
      <c r="S52">
        <f t="shared" si="1"/>
        <v>327680</v>
      </c>
      <c r="T52">
        <f t="shared" si="2"/>
        <v>8192</v>
      </c>
      <c r="U52" s="5">
        <v>2248.1</v>
      </c>
      <c r="V52" s="5"/>
      <c r="W52" s="5"/>
      <c r="X52" s="7"/>
    </row>
    <row r="53" spans="1:30" x14ac:dyDescent="0.2">
      <c r="A53" s="10"/>
      <c r="B53">
        <v>51</v>
      </c>
      <c r="C53">
        <v>2220</v>
      </c>
      <c r="D53">
        <v>320000</v>
      </c>
      <c r="E53">
        <v>8000</v>
      </c>
      <c r="F53">
        <v>2185</v>
      </c>
      <c r="G53">
        <v>330200</v>
      </c>
      <c r="H53">
        <v>8255</v>
      </c>
      <c r="I53">
        <v>2235</v>
      </c>
      <c r="J53">
        <v>326400</v>
      </c>
      <c r="K53">
        <v>8268</v>
      </c>
      <c r="L53">
        <v>2240</v>
      </c>
      <c r="M53">
        <v>332800</v>
      </c>
      <c r="N53">
        <v>8320</v>
      </c>
      <c r="O53">
        <v>2355</v>
      </c>
      <c r="P53">
        <v>320000</v>
      </c>
      <c r="Q53">
        <v>8000</v>
      </c>
      <c r="R53">
        <f t="shared" si="0"/>
        <v>2247</v>
      </c>
      <c r="S53">
        <f t="shared" si="1"/>
        <v>325880</v>
      </c>
      <c r="T53">
        <f t="shared" si="2"/>
        <v>8168.6</v>
      </c>
      <c r="U53" s="5">
        <v>2248.1</v>
      </c>
      <c r="V53" s="5"/>
      <c r="W53" s="5"/>
      <c r="X53" s="7"/>
    </row>
    <row r="54" spans="1:30" x14ac:dyDescent="0.2">
      <c r="A54" s="10"/>
      <c r="B54">
        <v>52</v>
      </c>
      <c r="C54">
        <v>2230</v>
      </c>
      <c r="D54">
        <v>320000</v>
      </c>
      <c r="E54">
        <v>8000</v>
      </c>
      <c r="F54">
        <v>2225</v>
      </c>
      <c r="G54">
        <v>332800</v>
      </c>
      <c r="H54">
        <v>8320</v>
      </c>
      <c r="I54">
        <v>2215</v>
      </c>
      <c r="J54">
        <v>326400</v>
      </c>
      <c r="K54">
        <v>8160</v>
      </c>
      <c r="L54">
        <v>2200</v>
      </c>
      <c r="M54">
        <v>332800</v>
      </c>
      <c r="N54">
        <v>8320</v>
      </c>
      <c r="O54">
        <v>2330</v>
      </c>
      <c r="P54">
        <v>324120</v>
      </c>
      <c r="Q54">
        <v>8103</v>
      </c>
      <c r="R54">
        <f t="shared" si="0"/>
        <v>2240</v>
      </c>
      <c r="S54">
        <f t="shared" si="1"/>
        <v>327224</v>
      </c>
      <c r="T54">
        <f t="shared" si="2"/>
        <v>8180.6</v>
      </c>
      <c r="U54" s="5">
        <v>2248.1</v>
      </c>
      <c r="V54" s="5"/>
      <c r="W54" s="5"/>
      <c r="X54" s="7"/>
    </row>
    <row r="55" spans="1:30" x14ac:dyDescent="0.2">
      <c r="A55" s="10"/>
      <c r="B55">
        <v>53</v>
      </c>
      <c r="C55">
        <v>2235</v>
      </c>
      <c r="D55">
        <v>326400</v>
      </c>
      <c r="E55">
        <v>8160</v>
      </c>
      <c r="F55">
        <v>2215</v>
      </c>
      <c r="G55">
        <v>326400</v>
      </c>
      <c r="H55">
        <v>8160</v>
      </c>
      <c r="I55">
        <v>2215</v>
      </c>
      <c r="J55">
        <v>332720</v>
      </c>
      <c r="K55">
        <v>8318</v>
      </c>
      <c r="L55">
        <v>2190</v>
      </c>
      <c r="M55">
        <v>332800</v>
      </c>
      <c r="N55">
        <v>8320</v>
      </c>
      <c r="O55">
        <v>2330</v>
      </c>
      <c r="P55">
        <v>320000</v>
      </c>
      <c r="Q55">
        <v>8000</v>
      </c>
      <c r="R55">
        <f t="shared" si="0"/>
        <v>2237</v>
      </c>
      <c r="S55">
        <f t="shared" si="1"/>
        <v>327664</v>
      </c>
      <c r="T55">
        <f t="shared" si="2"/>
        <v>8191.6</v>
      </c>
      <c r="U55" s="5">
        <v>2248.1</v>
      </c>
      <c r="V55" s="5"/>
      <c r="W55" s="5"/>
      <c r="X55" s="7"/>
      <c r="AB55" t="s">
        <v>2</v>
      </c>
      <c r="AC55" t="s">
        <v>27</v>
      </c>
      <c r="AD55" t="s">
        <v>26</v>
      </c>
    </row>
    <row r="56" spans="1:30" x14ac:dyDescent="0.2">
      <c r="A56" s="10"/>
      <c r="B56">
        <v>54</v>
      </c>
      <c r="C56">
        <v>2255</v>
      </c>
      <c r="D56">
        <v>320000</v>
      </c>
      <c r="E56">
        <v>8000</v>
      </c>
      <c r="F56">
        <v>2260</v>
      </c>
      <c r="G56">
        <v>288000</v>
      </c>
      <c r="H56">
        <v>7200</v>
      </c>
      <c r="I56">
        <v>2210</v>
      </c>
      <c r="J56">
        <v>332800</v>
      </c>
      <c r="K56">
        <v>8320</v>
      </c>
      <c r="L56">
        <v>2220</v>
      </c>
      <c r="M56">
        <v>326400</v>
      </c>
      <c r="N56">
        <v>8160</v>
      </c>
      <c r="O56">
        <v>2345</v>
      </c>
      <c r="P56">
        <v>326400</v>
      </c>
      <c r="Q56">
        <v>8160</v>
      </c>
      <c r="R56">
        <f t="shared" si="0"/>
        <v>2258</v>
      </c>
      <c r="S56">
        <f t="shared" si="1"/>
        <v>318720</v>
      </c>
      <c r="T56">
        <f t="shared" si="2"/>
        <v>7968</v>
      </c>
      <c r="U56" s="5">
        <v>2248.1</v>
      </c>
      <c r="V56" s="5"/>
      <c r="W56" s="5"/>
      <c r="X56" s="7"/>
      <c r="AB56" t="s">
        <v>3</v>
      </c>
      <c r="AC56">
        <f>0/1000</f>
        <v>0</v>
      </c>
      <c r="AD56">
        <v>0</v>
      </c>
    </row>
    <row r="57" spans="1:30" x14ac:dyDescent="0.2">
      <c r="A57" s="10"/>
      <c r="B57">
        <v>55</v>
      </c>
      <c r="C57">
        <v>2225</v>
      </c>
      <c r="D57">
        <v>320000</v>
      </c>
      <c r="E57">
        <v>8000</v>
      </c>
      <c r="F57">
        <v>2235</v>
      </c>
      <c r="G57">
        <v>332800</v>
      </c>
      <c r="H57">
        <v>8320</v>
      </c>
      <c r="I57">
        <v>2230</v>
      </c>
      <c r="J57">
        <v>329000</v>
      </c>
      <c r="K57">
        <v>8320</v>
      </c>
      <c r="L57">
        <v>2245</v>
      </c>
      <c r="M57">
        <v>327760</v>
      </c>
      <c r="N57">
        <v>8278</v>
      </c>
      <c r="O57">
        <v>2365</v>
      </c>
      <c r="P57">
        <v>326400</v>
      </c>
      <c r="Q57">
        <v>8160</v>
      </c>
      <c r="R57">
        <f t="shared" si="0"/>
        <v>2260</v>
      </c>
      <c r="S57">
        <f t="shared" si="1"/>
        <v>327192</v>
      </c>
      <c r="T57">
        <f t="shared" si="2"/>
        <v>8215.6</v>
      </c>
      <c r="U57" s="5">
        <v>2248.1</v>
      </c>
      <c r="V57" s="5"/>
      <c r="W57" s="5"/>
      <c r="X57" s="7"/>
      <c r="AB57" t="s">
        <v>5</v>
      </c>
      <c r="AC57">
        <f>10124207.2/1000000</f>
        <v>10.124207199999999</v>
      </c>
      <c r="AD57">
        <v>251563.00000000003</v>
      </c>
    </row>
    <row r="58" spans="1:30" x14ac:dyDescent="0.2">
      <c r="A58" s="10"/>
      <c r="B58">
        <v>56</v>
      </c>
      <c r="C58">
        <v>2245</v>
      </c>
      <c r="D58">
        <v>320000</v>
      </c>
      <c r="E58">
        <v>8000</v>
      </c>
      <c r="F58">
        <v>2215</v>
      </c>
      <c r="G58">
        <v>332800</v>
      </c>
      <c r="H58">
        <v>8320</v>
      </c>
      <c r="I58">
        <v>2215</v>
      </c>
      <c r="J58">
        <v>326400</v>
      </c>
      <c r="K58">
        <v>8160</v>
      </c>
      <c r="L58">
        <v>2215</v>
      </c>
      <c r="M58">
        <v>326400</v>
      </c>
      <c r="N58">
        <v>8160</v>
      </c>
      <c r="O58">
        <v>2320</v>
      </c>
      <c r="P58">
        <v>325320</v>
      </c>
      <c r="Q58">
        <v>8160</v>
      </c>
      <c r="R58">
        <f t="shared" si="0"/>
        <v>2242</v>
      </c>
      <c r="S58">
        <f t="shared" si="1"/>
        <v>326184</v>
      </c>
      <c r="T58">
        <f t="shared" si="2"/>
        <v>8160</v>
      </c>
      <c r="U58" s="5">
        <v>2248.1</v>
      </c>
      <c r="V58" s="5"/>
      <c r="W58" s="5"/>
      <c r="X58" s="7"/>
      <c r="AB58" t="s">
        <v>22</v>
      </c>
      <c r="AC58">
        <f>98036230.4/1000000</f>
        <v>98.036230400000008</v>
      </c>
      <c r="AD58">
        <v>1991534.5999999999</v>
      </c>
    </row>
    <row r="59" spans="1:30" x14ac:dyDescent="0.2">
      <c r="A59" s="10"/>
      <c r="B59">
        <v>57</v>
      </c>
      <c r="C59">
        <v>2225</v>
      </c>
      <c r="D59">
        <v>323240</v>
      </c>
      <c r="E59">
        <v>8081</v>
      </c>
      <c r="F59">
        <v>2210</v>
      </c>
      <c r="G59">
        <v>326400</v>
      </c>
      <c r="H59">
        <v>8176</v>
      </c>
      <c r="I59">
        <v>2235</v>
      </c>
      <c r="J59">
        <v>332800</v>
      </c>
      <c r="K59">
        <v>8320</v>
      </c>
      <c r="L59">
        <v>2205</v>
      </c>
      <c r="M59">
        <v>332800</v>
      </c>
      <c r="N59">
        <v>8320</v>
      </c>
      <c r="O59">
        <v>2330</v>
      </c>
      <c r="P59">
        <v>324600</v>
      </c>
      <c r="Q59">
        <v>8160</v>
      </c>
      <c r="R59">
        <f t="shared" si="0"/>
        <v>2241</v>
      </c>
      <c r="S59">
        <f t="shared" si="1"/>
        <v>327968</v>
      </c>
      <c r="T59">
        <f t="shared" si="2"/>
        <v>8211.4</v>
      </c>
      <c r="U59" s="5">
        <v>2248.1</v>
      </c>
      <c r="V59" s="5"/>
      <c r="W59" s="5"/>
      <c r="X59" s="7"/>
      <c r="AB59" t="s">
        <v>23</v>
      </c>
      <c r="AC59">
        <f>806628797.6/1000000</f>
        <v>806.62879759999998</v>
      </c>
      <c r="AD59">
        <v>1723139.0000000002</v>
      </c>
    </row>
    <row r="60" spans="1:30" x14ac:dyDescent="0.2">
      <c r="A60" s="10"/>
      <c r="B60">
        <v>58</v>
      </c>
      <c r="C60">
        <v>2240</v>
      </c>
      <c r="D60">
        <v>326400</v>
      </c>
      <c r="E60">
        <v>8160</v>
      </c>
      <c r="F60">
        <v>2265</v>
      </c>
      <c r="G60">
        <v>327040</v>
      </c>
      <c r="H60">
        <v>8176</v>
      </c>
      <c r="I60">
        <v>2225</v>
      </c>
      <c r="J60">
        <v>328440</v>
      </c>
      <c r="K60">
        <v>8211</v>
      </c>
      <c r="L60">
        <v>2240</v>
      </c>
      <c r="M60">
        <v>332800</v>
      </c>
      <c r="N60">
        <v>8320</v>
      </c>
      <c r="O60">
        <v>2335</v>
      </c>
      <c r="P60">
        <v>326400</v>
      </c>
      <c r="Q60">
        <v>8160</v>
      </c>
      <c r="R60">
        <f t="shared" si="0"/>
        <v>2261</v>
      </c>
      <c r="S60">
        <f t="shared" si="1"/>
        <v>328216</v>
      </c>
      <c r="T60">
        <f t="shared" si="2"/>
        <v>8205.4</v>
      </c>
      <c r="U60" s="5">
        <v>2248.1</v>
      </c>
      <c r="V60" s="5"/>
      <c r="W60" s="5"/>
      <c r="X60" s="7"/>
    </row>
    <row r="61" spans="1:30" x14ac:dyDescent="0.2">
      <c r="A61" s="10"/>
      <c r="B61">
        <v>59</v>
      </c>
      <c r="C61">
        <v>2225</v>
      </c>
      <c r="D61">
        <v>326400</v>
      </c>
      <c r="E61">
        <v>8160</v>
      </c>
      <c r="F61">
        <v>2260</v>
      </c>
      <c r="G61">
        <v>332800</v>
      </c>
      <c r="H61">
        <v>8320</v>
      </c>
      <c r="I61">
        <v>2225</v>
      </c>
      <c r="J61">
        <v>332800</v>
      </c>
      <c r="K61">
        <v>8320</v>
      </c>
      <c r="L61">
        <v>2235</v>
      </c>
      <c r="M61">
        <v>331520</v>
      </c>
      <c r="N61">
        <v>8320</v>
      </c>
      <c r="O61">
        <v>2325</v>
      </c>
      <c r="P61">
        <v>326400</v>
      </c>
      <c r="Q61">
        <v>8160</v>
      </c>
      <c r="R61">
        <f t="shared" si="0"/>
        <v>2254</v>
      </c>
      <c r="S61">
        <f t="shared" si="1"/>
        <v>329984</v>
      </c>
      <c r="T61">
        <f t="shared" si="2"/>
        <v>8256</v>
      </c>
      <c r="U61" s="5">
        <v>2248.1</v>
      </c>
      <c r="V61" s="5"/>
      <c r="W61" s="5"/>
      <c r="X61" s="7"/>
    </row>
    <row r="62" spans="1:30" x14ac:dyDescent="0.2">
      <c r="A62" s="10"/>
      <c r="B62">
        <v>60</v>
      </c>
      <c r="C62">
        <v>2305</v>
      </c>
      <c r="D62">
        <v>630120</v>
      </c>
      <c r="E62">
        <v>14458</v>
      </c>
      <c r="F62">
        <v>2320</v>
      </c>
      <c r="G62">
        <v>946000</v>
      </c>
      <c r="H62">
        <v>20716</v>
      </c>
      <c r="I62">
        <v>2290</v>
      </c>
      <c r="J62">
        <v>833500</v>
      </c>
      <c r="K62">
        <v>18424</v>
      </c>
      <c r="L62">
        <v>2330</v>
      </c>
      <c r="M62">
        <v>692100</v>
      </c>
      <c r="N62">
        <v>15588</v>
      </c>
      <c r="O62">
        <v>2430</v>
      </c>
      <c r="P62">
        <v>550400</v>
      </c>
      <c r="Q62">
        <v>12744</v>
      </c>
      <c r="R62">
        <f t="shared" si="0"/>
        <v>2335</v>
      </c>
      <c r="S62">
        <f t="shared" si="1"/>
        <v>730424</v>
      </c>
      <c r="T62">
        <f t="shared" si="2"/>
        <v>16386</v>
      </c>
      <c r="U62" s="5">
        <v>2248.1</v>
      </c>
      <c r="V62" s="5"/>
      <c r="W62" s="5"/>
      <c r="X62" s="7"/>
    </row>
    <row r="63" spans="1:30" x14ac:dyDescent="0.2">
      <c r="A63" s="9" t="s">
        <v>7</v>
      </c>
      <c r="B63">
        <v>61</v>
      </c>
      <c r="C63">
        <v>2300</v>
      </c>
      <c r="D63">
        <v>2960320</v>
      </c>
      <c r="E63">
        <v>60879</v>
      </c>
      <c r="F63">
        <v>2290</v>
      </c>
      <c r="G63">
        <v>3491460</v>
      </c>
      <c r="H63">
        <v>71560</v>
      </c>
      <c r="I63">
        <v>2340</v>
      </c>
      <c r="J63">
        <v>3464380</v>
      </c>
      <c r="K63">
        <v>71055</v>
      </c>
      <c r="L63">
        <v>2320</v>
      </c>
      <c r="M63">
        <v>3562620</v>
      </c>
      <c r="N63">
        <v>73057</v>
      </c>
      <c r="O63">
        <v>2430</v>
      </c>
      <c r="P63">
        <v>3107600</v>
      </c>
      <c r="Q63">
        <v>63848</v>
      </c>
      <c r="R63">
        <f t="shared" si="0"/>
        <v>2336</v>
      </c>
      <c r="S63">
        <f t="shared" si="1"/>
        <v>3317276</v>
      </c>
      <c r="T63">
        <f t="shared" si="2"/>
        <v>68079.8</v>
      </c>
      <c r="U63" s="5">
        <f>AVERAGE(R63:R92)</f>
        <v>2335.6</v>
      </c>
      <c r="V63" s="5">
        <f t="shared" ref="V63:W63" si="4">SUM(S63:S92)</f>
        <v>98036230.400000006</v>
      </c>
      <c r="W63" s="5">
        <f t="shared" si="4"/>
        <v>1991534.5999999999</v>
      </c>
      <c r="X63" s="7">
        <f>((U63-U3)/U3)*100</f>
        <v>5.0211337270301799</v>
      </c>
    </row>
    <row r="64" spans="1:30" x14ac:dyDescent="0.2">
      <c r="A64" s="10"/>
      <c r="B64">
        <v>62</v>
      </c>
      <c r="C64">
        <v>2290</v>
      </c>
      <c r="D64">
        <v>2983660</v>
      </c>
      <c r="E64">
        <v>61441</v>
      </c>
      <c r="F64">
        <v>2280</v>
      </c>
      <c r="G64">
        <v>3552580</v>
      </c>
      <c r="H64">
        <v>72839</v>
      </c>
      <c r="I64">
        <v>2280</v>
      </c>
      <c r="J64">
        <v>3431720</v>
      </c>
      <c r="K64">
        <v>70422</v>
      </c>
      <c r="L64">
        <v>2270</v>
      </c>
      <c r="M64">
        <v>3538720</v>
      </c>
      <c r="N64">
        <v>72530</v>
      </c>
      <c r="O64">
        <v>2430</v>
      </c>
      <c r="P64">
        <v>3115000</v>
      </c>
      <c r="Q64">
        <v>64074</v>
      </c>
      <c r="R64">
        <f t="shared" si="0"/>
        <v>2310</v>
      </c>
      <c r="S64">
        <f t="shared" si="1"/>
        <v>3324336</v>
      </c>
      <c r="T64">
        <f t="shared" si="2"/>
        <v>68261.2</v>
      </c>
      <c r="U64" s="5">
        <v>2335.6</v>
      </c>
      <c r="V64" s="5"/>
      <c r="W64" s="5"/>
      <c r="X64" s="7"/>
    </row>
    <row r="65" spans="1:24" x14ac:dyDescent="0.2">
      <c r="A65" s="10"/>
      <c r="B65">
        <v>63</v>
      </c>
      <c r="C65">
        <v>2300</v>
      </c>
      <c r="D65">
        <v>2971640</v>
      </c>
      <c r="E65">
        <v>61198</v>
      </c>
      <c r="F65">
        <v>2335</v>
      </c>
      <c r="G65">
        <v>3499560</v>
      </c>
      <c r="H65">
        <v>71698</v>
      </c>
      <c r="I65">
        <v>2335</v>
      </c>
      <c r="J65">
        <v>3462620</v>
      </c>
      <c r="K65">
        <v>71002</v>
      </c>
      <c r="L65">
        <v>2325</v>
      </c>
      <c r="M65">
        <v>3528420</v>
      </c>
      <c r="N65">
        <v>72310</v>
      </c>
      <c r="O65">
        <v>2410</v>
      </c>
      <c r="P65">
        <v>3068020</v>
      </c>
      <c r="Q65">
        <v>63076</v>
      </c>
      <c r="R65">
        <f t="shared" si="0"/>
        <v>2341</v>
      </c>
      <c r="S65">
        <f t="shared" si="1"/>
        <v>3306052</v>
      </c>
      <c r="T65">
        <f t="shared" si="2"/>
        <v>67856.800000000003</v>
      </c>
      <c r="U65" s="5">
        <v>2335.6</v>
      </c>
      <c r="V65" s="5"/>
      <c r="W65" s="5"/>
      <c r="X65" s="7"/>
    </row>
    <row r="66" spans="1:24" x14ac:dyDescent="0.2">
      <c r="A66" s="10"/>
      <c r="B66">
        <v>64</v>
      </c>
      <c r="C66">
        <v>2280</v>
      </c>
      <c r="D66">
        <v>2954680</v>
      </c>
      <c r="E66">
        <v>60791</v>
      </c>
      <c r="F66">
        <v>2315</v>
      </c>
      <c r="G66">
        <v>3545960</v>
      </c>
      <c r="H66">
        <v>72699</v>
      </c>
      <c r="I66">
        <v>2310</v>
      </c>
      <c r="J66">
        <v>3427840</v>
      </c>
      <c r="K66">
        <v>70247</v>
      </c>
      <c r="L66">
        <v>2330</v>
      </c>
      <c r="M66">
        <v>3540380</v>
      </c>
      <c r="N66">
        <v>72536</v>
      </c>
      <c r="O66">
        <v>2405</v>
      </c>
      <c r="P66">
        <v>3056260</v>
      </c>
      <c r="Q66">
        <v>62823</v>
      </c>
      <c r="R66">
        <f t="shared" si="0"/>
        <v>2328</v>
      </c>
      <c r="S66">
        <f t="shared" si="1"/>
        <v>3305024</v>
      </c>
      <c r="T66">
        <f t="shared" si="2"/>
        <v>67819.199999999997</v>
      </c>
      <c r="U66" s="5">
        <v>2335.6</v>
      </c>
      <c r="V66" s="5"/>
      <c r="W66" s="5"/>
      <c r="X66" s="7"/>
    </row>
    <row r="67" spans="1:24" x14ac:dyDescent="0.2">
      <c r="A67" s="10"/>
      <c r="B67">
        <v>65</v>
      </c>
      <c r="C67">
        <v>2290</v>
      </c>
      <c r="D67">
        <v>2985720</v>
      </c>
      <c r="E67">
        <v>61428</v>
      </c>
      <c r="F67">
        <v>2310</v>
      </c>
      <c r="G67">
        <v>3556300</v>
      </c>
      <c r="H67">
        <v>72954</v>
      </c>
      <c r="I67">
        <v>2325</v>
      </c>
      <c r="J67">
        <v>3450240</v>
      </c>
      <c r="K67">
        <v>70764</v>
      </c>
      <c r="L67">
        <v>2315</v>
      </c>
      <c r="M67">
        <v>3553940</v>
      </c>
      <c r="N67">
        <v>72862</v>
      </c>
      <c r="O67">
        <v>2430</v>
      </c>
      <c r="P67">
        <v>2917160</v>
      </c>
      <c r="Q67">
        <v>60054</v>
      </c>
      <c r="R67">
        <f t="shared" si="0"/>
        <v>2334</v>
      </c>
      <c r="S67">
        <f t="shared" si="1"/>
        <v>3292672</v>
      </c>
      <c r="T67">
        <f t="shared" si="2"/>
        <v>67612.399999999994</v>
      </c>
      <c r="U67" s="5">
        <v>2335.6</v>
      </c>
      <c r="V67" s="5"/>
      <c r="W67" s="5"/>
      <c r="X67" s="7"/>
    </row>
    <row r="68" spans="1:24" x14ac:dyDescent="0.2">
      <c r="A68" s="10"/>
      <c r="B68">
        <v>66</v>
      </c>
      <c r="C68">
        <v>2295</v>
      </c>
      <c r="D68">
        <v>3007280</v>
      </c>
      <c r="E68">
        <v>61887</v>
      </c>
      <c r="F68">
        <v>2310</v>
      </c>
      <c r="G68">
        <v>3568960</v>
      </c>
      <c r="H68">
        <v>73170</v>
      </c>
      <c r="I68">
        <v>2330</v>
      </c>
      <c r="J68">
        <v>3437900</v>
      </c>
      <c r="K68">
        <v>70464</v>
      </c>
      <c r="L68">
        <v>2290</v>
      </c>
      <c r="M68">
        <v>3482600</v>
      </c>
      <c r="N68">
        <v>71410</v>
      </c>
      <c r="O68">
        <v>2405</v>
      </c>
      <c r="P68">
        <v>2913560</v>
      </c>
      <c r="Q68">
        <v>59971</v>
      </c>
      <c r="R68">
        <f t="shared" ref="R68:R122" si="5">AVERAGE(C68,F68,I68,L68,O68)</f>
        <v>2326</v>
      </c>
      <c r="S68">
        <f t="shared" ref="S68:S122" si="6">AVERAGE(D68,G68,J68,M68,P68)</f>
        <v>3282060</v>
      </c>
      <c r="T68">
        <f t="shared" ref="T68:T122" si="7">AVERAGE(E68,H68,K68,N68,Q68)</f>
        <v>67380.399999999994</v>
      </c>
      <c r="U68" s="5">
        <v>2335.6</v>
      </c>
      <c r="V68" s="5"/>
      <c r="W68" s="5"/>
      <c r="X68" s="7"/>
    </row>
    <row r="69" spans="1:24" x14ac:dyDescent="0.2">
      <c r="A69" s="10"/>
      <c r="B69">
        <v>67</v>
      </c>
      <c r="C69">
        <v>2305</v>
      </c>
      <c r="D69">
        <v>3002720</v>
      </c>
      <c r="E69">
        <v>61776</v>
      </c>
      <c r="F69">
        <v>2295</v>
      </c>
      <c r="G69">
        <v>3502080</v>
      </c>
      <c r="H69">
        <v>71807</v>
      </c>
      <c r="I69">
        <v>2310</v>
      </c>
      <c r="J69">
        <v>3436040</v>
      </c>
      <c r="K69">
        <v>70449</v>
      </c>
      <c r="L69">
        <v>2305</v>
      </c>
      <c r="M69">
        <v>3486640</v>
      </c>
      <c r="N69">
        <v>71467</v>
      </c>
      <c r="O69">
        <v>2405</v>
      </c>
      <c r="P69">
        <v>2904660</v>
      </c>
      <c r="Q69">
        <v>59793</v>
      </c>
      <c r="R69">
        <f t="shared" si="5"/>
        <v>2324</v>
      </c>
      <c r="S69">
        <f t="shared" si="6"/>
        <v>3266428</v>
      </c>
      <c r="T69">
        <f t="shared" si="7"/>
        <v>67058.399999999994</v>
      </c>
      <c r="U69" s="5">
        <v>2335.6</v>
      </c>
      <c r="V69" s="5"/>
      <c r="W69" s="5"/>
      <c r="X69" s="7"/>
    </row>
    <row r="70" spans="1:24" x14ac:dyDescent="0.2">
      <c r="A70" s="10"/>
      <c r="B70">
        <v>68</v>
      </c>
      <c r="C70">
        <v>2315</v>
      </c>
      <c r="D70">
        <v>2965180</v>
      </c>
      <c r="E70">
        <v>61061</v>
      </c>
      <c r="F70">
        <v>2320</v>
      </c>
      <c r="G70">
        <v>3493000</v>
      </c>
      <c r="H70">
        <v>71561</v>
      </c>
      <c r="I70">
        <v>2340</v>
      </c>
      <c r="J70">
        <v>3476880</v>
      </c>
      <c r="K70">
        <v>71307</v>
      </c>
      <c r="L70">
        <v>2335</v>
      </c>
      <c r="M70">
        <v>3537620</v>
      </c>
      <c r="N70">
        <v>72664</v>
      </c>
      <c r="O70">
        <v>2405</v>
      </c>
      <c r="P70">
        <v>2947780</v>
      </c>
      <c r="Q70">
        <v>60651</v>
      </c>
      <c r="R70">
        <f t="shared" si="5"/>
        <v>2343</v>
      </c>
      <c r="S70">
        <f t="shared" si="6"/>
        <v>3284092</v>
      </c>
      <c r="T70">
        <f t="shared" si="7"/>
        <v>67448.800000000003</v>
      </c>
      <c r="U70" s="5">
        <v>2335.6</v>
      </c>
      <c r="V70" s="5"/>
      <c r="W70" s="5"/>
      <c r="X70" s="7"/>
    </row>
    <row r="71" spans="1:24" x14ac:dyDescent="0.2">
      <c r="A71" s="10"/>
      <c r="B71">
        <v>69</v>
      </c>
      <c r="C71">
        <v>2310</v>
      </c>
      <c r="D71">
        <v>2980180</v>
      </c>
      <c r="E71">
        <v>61321</v>
      </c>
      <c r="F71">
        <v>2300</v>
      </c>
      <c r="G71">
        <v>3513080</v>
      </c>
      <c r="H71">
        <v>72011</v>
      </c>
      <c r="I71">
        <v>2310</v>
      </c>
      <c r="J71">
        <v>3498780</v>
      </c>
      <c r="K71">
        <v>71719</v>
      </c>
      <c r="L71">
        <v>2305</v>
      </c>
      <c r="M71">
        <v>3450580</v>
      </c>
      <c r="N71">
        <v>70719</v>
      </c>
      <c r="O71">
        <v>2420</v>
      </c>
      <c r="P71">
        <v>2926360</v>
      </c>
      <c r="Q71">
        <v>60217</v>
      </c>
      <c r="R71">
        <f t="shared" si="5"/>
        <v>2329</v>
      </c>
      <c r="S71">
        <f t="shared" si="6"/>
        <v>3273796</v>
      </c>
      <c r="T71">
        <f t="shared" si="7"/>
        <v>67197.399999999994</v>
      </c>
      <c r="U71" s="5">
        <v>2335.6</v>
      </c>
      <c r="V71" s="5"/>
      <c r="W71" s="5"/>
      <c r="X71" s="7"/>
    </row>
    <row r="72" spans="1:24" x14ac:dyDescent="0.2">
      <c r="A72" s="10"/>
      <c r="B72">
        <v>70</v>
      </c>
      <c r="C72">
        <v>2330</v>
      </c>
      <c r="D72">
        <v>2992720</v>
      </c>
      <c r="E72">
        <v>61598</v>
      </c>
      <c r="F72">
        <v>2320</v>
      </c>
      <c r="G72">
        <v>3344680</v>
      </c>
      <c r="H72">
        <v>68461</v>
      </c>
      <c r="I72">
        <v>2300</v>
      </c>
      <c r="J72">
        <v>3414500</v>
      </c>
      <c r="K72">
        <v>70099</v>
      </c>
      <c r="L72">
        <v>2270</v>
      </c>
      <c r="M72">
        <v>3379620</v>
      </c>
      <c r="N72">
        <v>69223</v>
      </c>
      <c r="O72">
        <v>2420</v>
      </c>
      <c r="P72">
        <v>2923100</v>
      </c>
      <c r="Q72">
        <v>60160</v>
      </c>
      <c r="R72">
        <f t="shared" si="5"/>
        <v>2328</v>
      </c>
      <c r="S72">
        <f t="shared" si="6"/>
        <v>3210924</v>
      </c>
      <c r="T72">
        <f t="shared" si="7"/>
        <v>65908.2</v>
      </c>
      <c r="U72" s="5">
        <v>2335.6</v>
      </c>
      <c r="V72" s="5"/>
      <c r="W72" s="5"/>
      <c r="X72" s="7"/>
    </row>
    <row r="73" spans="1:24" x14ac:dyDescent="0.2">
      <c r="A73" s="10"/>
      <c r="B73">
        <v>71</v>
      </c>
      <c r="C73">
        <v>2290</v>
      </c>
      <c r="D73">
        <v>3005060</v>
      </c>
      <c r="E73">
        <v>61857</v>
      </c>
      <c r="F73">
        <v>2315</v>
      </c>
      <c r="G73">
        <v>2799860</v>
      </c>
      <c r="H73">
        <v>57493</v>
      </c>
      <c r="I73">
        <v>2315</v>
      </c>
      <c r="J73">
        <v>2592180</v>
      </c>
      <c r="K73">
        <v>53569</v>
      </c>
      <c r="L73">
        <v>2320</v>
      </c>
      <c r="M73">
        <v>2723320</v>
      </c>
      <c r="N73">
        <v>56164</v>
      </c>
      <c r="O73">
        <v>2440</v>
      </c>
      <c r="P73">
        <v>2021300</v>
      </c>
      <c r="Q73">
        <v>42096</v>
      </c>
      <c r="R73">
        <f t="shared" si="5"/>
        <v>2336</v>
      </c>
      <c r="S73">
        <f t="shared" si="6"/>
        <v>2628344</v>
      </c>
      <c r="T73">
        <f t="shared" si="7"/>
        <v>54235.8</v>
      </c>
      <c r="U73" s="5">
        <v>2335.6</v>
      </c>
      <c r="V73" s="5"/>
      <c r="W73" s="5"/>
      <c r="X73" s="7"/>
    </row>
    <row r="74" spans="1:24" x14ac:dyDescent="0.2">
      <c r="A74" s="10"/>
      <c r="B74">
        <v>72</v>
      </c>
      <c r="C74">
        <v>2285</v>
      </c>
      <c r="D74">
        <v>2945120</v>
      </c>
      <c r="E74">
        <v>60614</v>
      </c>
      <c r="F74">
        <v>2300</v>
      </c>
      <c r="G74">
        <v>3517940</v>
      </c>
      <c r="H74">
        <v>72128</v>
      </c>
      <c r="I74">
        <v>2295</v>
      </c>
      <c r="J74">
        <v>3456660</v>
      </c>
      <c r="K74">
        <v>70909</v>
      </c>
      <c r="L74">
        <v>2320</v>
      </c>
      <c r="M74">
        <v>3492060</v>
      </c>
      <c r="N74">
        <v>71569</v>
      </c>
      <c r="O74">
        <v>2435</v>
      </c>
      <c r="P74">
        <v>2877400</v>
      </c>
      <c r="Q74">
        <v>59235</v>
      </c>
      <c r="R74">
        <f t="shared" si="5"/>
        <v>2327</v>
      </c>
      <c r="S74">
        <f t="shared" si="6"/>
        <v>3257836</v>
      </c>
      <c r="T74">
        <f t="shared" si="7"/>
        <v>66891</v>
      </c>
      <c r="U74" s="5">
        <v>2335.6</v>
      </c>
      <c r="V74" s="5"/>
      <c r="W74" s="5"/>
      <c r="X74" s="7"/>
    </row>
    <row r="75" spans="1:24" x14ac:dyDescent="0.2">
      <c r="A75" s="10"/>
      <c r="B75">
        <v>73</v>
      </c>
      <c r="C75">
        <v>2305</v>
      </c>
      <c r="D75">
        <v>2895360</v>
      </c>
      <c r="E75">
        <v>59657</v>
      </c>
      <c r="F75">
        <v>2330</v>
      </c>
      <c r="G75">
        <v>3532260</v>
      </c>
      <c r="H75">
        <v>72584</v>
      </c>
      <c r="I75">
        <v>2310</v>
      </c>
      <c r="J75">
        <v>3420380</v>
      </c>
      <c r="K75">
        <v>70194</v>
      </c>
      <c r="L75">
        <v>2300</v>
      </c>
      <c r="M75">
        <v>3503420</v>
      </c>
      <c r="N75">
        <v>71816</v>
      </c>
      <c r="O75">
        <v>2460</v>
      </c>
      <c r="P75">
        <v>2885100</v>
      </c>
      <c r="Q75">
        <v>59382</v>
      </c>
      <c r="R75">
        <f t="shared" si="5"/>
        <v>2341</v>
      </c>
      <c r="S75">
        <f t="shared" si="6"/>
        <v>3247304</v>
      </c>
      <c r="T75">
        <f t="shared" si="7"/>
        <v>66726.600000000006</v>
      </c>
      <c r="U75" s="5">
        <v>2335.6</v>
      </c>
      <c r="V75" s="5"/>
      <c r="W75" s="5"/>
      <c r="X75" s="7"/>
    </row>
    <row r="76" spans="1:24" x14ac:dyDescent="0.2">
      <c r="A76" s="10"/>
      <c r="B76">
        <v>74</v>
      </c>
      <c r="C76">
        <v>2310</v>
      </c>
      <c r="D76">
        <v>2921780</v>
      </c>
      <c r="E76">
        <v>60080</v>
      </c>
      <c r="F76">
        <v>2320</v>
      </c>
      <c r="G76">
        <v>3498220</v>
      </c>
      <c r="H76">
        <v>71684</v>
      </c>
      <c r="I76">
        <v>2315</v>
      </c>
      <c r="J76">
        <v>3447080</v>
      </c>
      <c r="K76">
        <v>70721</v>
      </c>
      <c r="L76">
        <v>2310</v>
      </c>
      <c r="M76">
        <v>3476880</v>
      </c>
      <c r="N76">
        <v>71349</v>
      </c>
      <c r="O76">
        <v>2445</v>
      </c>
      <c r="P76">
        <v>2876300</v>
      </c>
      <c r="Q76">
        <v>59205</v>
      </c>
      <c r="R76">
        <f t="shared" si="5"/>
        <v>2340</v>
      </c>
      <c r="S76">
        <f t="shared" si="6"/>
        <v>3244052</v>
      </c>
      <c r="T76">
        <f t="shared" si="7"/>
        <v>66607.8</v>
      </c>
      <c r="U76" s="5">
        <v>2335.6</v>
      </c>
      <c r="V76" s="5"/>
      <c r="W76" s="5"/>
      <c r="X76" s="7"/>
    </row>
    <row r="77" spans="1:24" x14ac:dyDescent="0.2">
      <c r="A77" s="10"/>
      <c r="B77">
        <v>75</v>
      </c>
      <c r="C77">
        <v>2320</v>
      </c>
      <c r="D77">
        <v>2941800</v>
      </c>
      <c r="E77">
        <v>60579</v>
      </c>
      <c r="F77">
        <v>2355</v>
      </c>
      <c r="G77">
        <v>3554720</v>
      </c>
      <c r="H77">
        <v>72986</v>
      </c>
      <c r="I77">
        <v>2310</v>
      </c>
      <c r="J77">
        <v>3462420</v>
      </c>
      <c r="K77">
        <v>71006</v>
      </c>
      <c r="L77">
        <v>2340</v>
      </c>
      <c r="M77">
        <v>3453240</v>
      </c>
      <c r="N77">
        <v>70765</v>
      </c>
      <c r="O77">
        <v>2435</v>
      </c>
      <c r="P77">
        <v>2889280</v>
      </c>
      <c r="Q77">
        <v>59468</v>
      </c>
      <c r="R77">
        <f t="shared" si="5"/>
        <v>2352</v>
      </c>
      <c r="S77">
        <f t="shared" si="6"/>
        <v>3260292</v>
      </c>
      <c r="T77">
        <f t="shared" si="7"/>
        <v>66960.800000000003</v>
      </c>
      <c r="U77" s="5">
        <v>2335.6</v>
      </c>
      <c r="V77" s="5"/>
      <c r="W77" s="5"/>
      <c r="X77" s="7"/>
    </row>
    <row r="78" spans="1:24" x14ac:dyDescent="0.2">
      <c r="A78" s="10"/>
      <c r="B78">
        <v>76</v>
      </c>
      <c r="C78">
        <v>2330</v>
      </c>
      <c r="D78">
        <v>2942920</v>
      </c>
      <c r="E78">
        <v>60606</v>
      </c>
      <c r="F78">
        <v>2345</v>
      </c>
      <c r="G78">
        <v>3464460</v>
      </c>
      <c r="H78">
        <v>71069</v>
      </c>
      <c r="I78">
        <v>2315</v>
      </c>
      <c r="J78">
        <v>3434580</v>
      </c>
      <c r="K78">
        <v>70478</v>
      </c>
      <c r="L78">
        <v>2345</v>
      </c>
      <c r="M78">
        <v>3418920</v>
      </c>
      <c r="N78">
        <v>70152</v>
      </c>
      <c r="O78">
        <v>2420</v>
      </c>
      <c r="P78">
        <v>2888860</v>
      </c>
      <c r="Q78">
        <v>59493</v>
      </c>
      <c r="R78">
        <f t="shared" si="5"/>
        <v>2351</v>
      </c>
      <c r="S78">
        <f t="shared" si="6"/>
        <v>3229948</v>
      </c>
      <c r="T78">
        <f t="shared" si="7"/>
        <v>66359.600000000006</v>
      </c>
      <c r="U78" s="5">
        <v>2335.6</v>
      </c>
      <c r="V78" s="5"/>
      <c r="W78" s="5"/>
      <c r="X78" s="7"/>
    </row>
    <row r="79" spans="1:24" x14ac:dyDescent="0.2">
      <c r="A79" s="10"/>
      <c r="B79">
        <v>77</v>
      </c>
      <c r="C79">
        <v>2335</v>
      </c>
      <c r="D79">
        <v>2938440</v>
      </c>
      <c r="E79">
        <v>60488</v>
      </c>
      <c r="F79">
        <v>2340</v>
      </c>
      <c r="G79">
        <v>3526220</v>
      </c>
      <c r="H79">
        <v>72284</v>
      </c>
      <c r="I79">
        <v>2335</v>
      </c>
      <c r="J79">
        <v>3480180</v>
      </c>
      <c r="K79">
        <v>71353</v>
      </c>
      <c r="L79">
        <v>2305</v>
      </c>
      <c r="M79">
        <v>3439340</v>
      </c>
      <c r="N79">
        <v>70535</v>
      </c>
      <c r="O79">
        <v>2415</v>
      </c>
      <c r="P79">
        <v>2944700</v>
      </c>
      <c r="Q79">
        <v>60708</v>
      </c>
      <c r="R79">
        <f t="shared" si="5"/>
        <v>2346</v>
      </c>
      <c r="S79">
        <f t="shared" si="6"/>
        <v>3265776</v>
      </c>
      <c r="T79">
        <f t="shared" si="7"/>
        <v>67073.600000000006</v>
      </c>
      <c r="U79" s="5">
        <v>2335.6</v>
      </c>
      <c r="V79" s="5"/>
      <c r="W79" s="5"/>
      <c r="X79" s="7"/>
    </row>
    <row r="80" spans="1:24" x14ac:dyDescent="0.2">
      <c r="A80" s="10"/>
      <c r="B80">
        <v>78</v>
      </c>
      <c r="C80">
        <v>2300</v>
      </c>
      <c r="D80">
        <v>2930900</v>
      </c>
      <c r="E80">
        <v>60366</v>
      </c>
      <c r="F80">
        <v>2330</v>
      </c>
      <c r="G80">
        <v>3476220</v>
      </c>
      <c r="H80">
        <v>71256</v>
      </c>
      <c r="I80">
        <v>2335</v>
      </c>
      <c r="J80">
        <v>3538020</v>
      </c>
      <c r="K80">
        <v>72526</v>
      </c>
      <c r="L80">
        <v>2305</v>
      </c>
      <c r="M80">
        <v>3478840</v>
      </c>
      <c r="N80">
        <v>71351</v>
      </c>
      <c r="O80">
        <v>2425</v>
      </c>
      <c r="P80">
        <v>2900680</v>
      </c>
      <c r="Q80">
        <v>59718</v>
      </c>
      <c r="R80">
        <f t="shared" si="5"/>
        <v>2339</v>
      </c>
      <c r="S80">
        <f t="shared" si="6"/>
        <v>3264932</v>
      </c>
      <c r="T80">
        <f t="shared" si="7"/>
        <v>67043.399999999994</v>
      </c>
      <c r="U80" s="5">
        <v>2335.6</v>
      </c>
      <c r="V80" s="5"/>
      <c r="W80" s="5"/>
      <c r="X80" s="7"/>
    </row>
    <row r="81" spans="1:24" x14ac:dyDescent="0.2">
      <c r="A81" s="10"/>
      <c r="B81">
        <v>79</v>
      </c>
      <c r="C81">
        <v>2315</v>
      </c>
      <c r="D81">
        <v>2945480</v>
      </c>
      <c r="E81">
        <v>60637</v>
      </c>
      <c r="F81">
        <v>2310</v>
      </c>
      <c r="G81">
        <v>3501340</v>
      </c>
      <c r="H81">
        <v>71765</v>
      </c>
      <c r="I81">
        <v>2320</v>
      </c>
      <c r="J81">
        <v>3498480</v>
      </c>
      <c r="K81">
        <v>71731</v>
      </c>
      <c r="L81">
        <v>2330</v>
      </c>
      <c r="M81">
        <v>3476340</v>
      </c>
      <c r="N81">
        <v>71280</v>
      </c>
      <c r="O81">
        <v>2440</v>
      </c>
      <c r="P81">
        <v>2981220</v>
      </c>
      <c r="Q81">
        <v>61378</v>
      </c>
      <c r="R81">
        <f t="shared" si="5"/>
        <v>2343</v>
      </c>
      <c r="S81">
        <f t="shared" si="6"/>
        <v>3280572</v>
      </c>
      <c r="T81">
        <f t="shared" si="7"/>
        <v>67358.2</v>
      </c>
      <c r="U81" s="5">
        <v>2335.6</v>
      </c>
      <c r="V81" s="5"/>
      <c r="W81" s="5"/>
      <c r="X81" s="7"/>
    </row>
    <row r="82" spans="1:24" x14ac:dyDescent="0.2">
      <c r="A82" s="10"/>
      <c r="B82">
        <v>80</v>
      </c>
      <c r="C82">
        <v>2310</v>
      </c>
      <c r="D82">
        <v>2941100</v>
      </c>
      <c r="E82">
        <v>60534</v>
      </c>
      <c r="F82">
        <v>2315</v>
      </c>
      <c r="G82">
        <v>3520320</v>
      </c>
      <c r="H82">
        <v>72155</v>
      </c>
      <c r="I82">
        <v>2305</v>
      </c>
      <c r="J82">
        <v>3480480</v>
      </c>
      <c r="K82">
        <v>71387</v>
      </c>
      <c r="L82">
        <v>2315</v>
      </c>
      <c r="M82">
        <v>3473600</v>
      </c>
      <c r="N82">
        <v>71222</v>
      </c>
      <c r="O82">
        <v>2445</v>
      </c>
      <c r="P82">
        <v>2942120</v>
      </c>
      <c r="Q82">
        <v>60518</v>
      </c>
      <c r="R82">
        <f t="shared" si="5"/>
        <v>2338</v>
      </c>
      <c r="S82">
        <f t="shared" si="6"/>
        <v>3271524</v>
      </c>
      <c r="T82">
        <f t="shared" si="7"/>
        <v>67163.199999999997</v>
      </c>
      <c r="U82" s="5">
        <v>2335.6</v>
      </c>
      <c r="V82" s="5"/>
      <c r="W82" s="5"/>
      <c r="X82" s="7"/>
    </row>
    <row r="83" spans="1:24" x14ac:dyDescent="0.2">
      <c r="A83" s="10"/>
      <c r="B83">
        <v>81</v>
      </c>
      <c r="C83">
        <v>2325</v>
      </c>
      <c r="D83">
        <v>2925920</v>
      </c>
      <c r="E83">
        <v>60208</v>
      </c>
      <c r="F83">
        <v>2350</v>
      </c>
      <c r="G83">
        <v>2651840</v>
      </c>
      <c r="H83">
        <v>54505</v>
      </c>
      <c r="I83">
        <v>2290</v>
      </c>
      <c r="J83">
        <v>2836180</v>
      </c>
      <c r="K83">
        <v>58412</v>
      </c>
      <c r="L83">
        <v>2315</v>
      </c>
      <c r="M83">
        <v>3498480</v>
      </c>
      <c r="N83">
        <v>71889</v>
      </c>
      <c r="O83">
        <v>2400</v>
      </c>
      <c r="P83">
        <v>2486440</v>
      </c>
      <c r="Q83">
        <v>51361</v>
      </c>
      <c r="R83">
        <f t="shared" si="5"/>
        <v>2336</v>
      </c>
      <c r="S83">
        <f t="shared" si="6"/>
        <v>2879772</v>
      </c>
      <c r="T83">
        <f t="shared" si="7"/>
        <v>59275</v>
      </c>
      <c r="U83" s="5">
        <v>2335.6</v>
      </c>
      <c r="V83" s="5"/>
      <c r="W83" s="5"/>
      <c r="X83" s="7"/>
    </row>
    <row r="84" spans="1:24" x14ac:dyDescent="0.2">
      <c r="A84" s="10"/>
      <c r="B84">
        <v>82</v>
      </c>
      <c r="C84">
        <v>2340</v>
      </c>
      <c r="D84">
        <v>2939080</v>
      </c>
      <c r="E84">
        <v>60469</v>
      </c>
      <c r="F84">
        <v>2330</v>
      </c>
      <c r="G84">
        <v>3528820</v>
      </c>
      <c r="H84">
        <v>72286</v>
      </c>
      <c r="I84">
        <v>2310</v>
      </c>
      <c r="J84">
        <v>3185600</v>
      </c>
      <c r="K84">
        <v>65440</v>
      </c>
      <c r="L84">
        <v>2335</v>
      </c>
      <c r="M84">
        <v>3431520</v>
      </c>
      <c r="N84">
        <v>70402</v>
      </c>
      <c r="O84">
        <v>2395</v>
      </c>
      <c r="P84">
        <v>2657600</v>
      </c>
      <c r="Q84">
        <v>54825</v>
      </c>
      <c r="R84">
        <f t="shared" si="5"/>
        <v>2342</v>
      </c>
      <c r="S84">
        <f t="shared" si="6"/>
        <v>3148524</v>
      </c>
      <c r="T84">
        <f t="shared" si="7"/>
        <v>64684.4</v>
      </c>
      <c r="U84" s="5">
        <v>2335.6</v>
      </c>
      <c r="V84" s="5"/>
      <c r="W84" s="5"/>
      <c r="X84" s="7"/>
    </row>
    <row r="85" spans="1:24" x14ac:dyDescent="0.2">
      <c r="A85" s="10"/>
      <c r="B85">
        <v>83</v>
      </c>
      <c r="C85">
        <v>2325</v>
      </c>
      <c r="D85">
        <v>2932560</v>
      </c>
      <c r="E85">
        <v>60391</v>
      </c>
      <c r="F85">
        <v>2320</v>
      </c>
      <c r="G85">
        <v>3554880</v>
      </c>
      <c r="H85">
        <v>72843</v>
      </c>
      <c r="I85">
        <v>2335</v>
      </c>
      <c r="J85">
        <v>3528780</v>
      </c>
      <c r="K85">
        <v>72402</v>
      </c>
      <c r="L85">
        <v>2310</v>
      </c>
      <c r="M85">
        <v>3491680</v>
      </c>
      <c r="N85">
        <v>71631</v>
      </c>
      <c r="O85">
        <v>2425</v>
      </c>
      <c r="P85">
        <v>2935240</v>
      </c>
      <c r="Q85">
        <v>60380</v>
      </c>
      <c r="R85">
        <f t="shared" si="5"/>
        <v>2343</v>
      </c>
      <c r="S85">
        <f t="shared" si="6"/>
        <v>3288628</v>
      </c>
      <c r="T85">
        <f t="shared" si="7"/>
        <v>67529.399999999994</v>
      </c>
      <c r="U85" s="5">
        <v>2335.6</v>
      </c>
      <c r="V85" s="5"/>
      <c r="W85" s="5"/>
      <c r="X85" s="7"/>
    </row>
    <row r="86" spans="1:24" x14ac:dyDescent="0.2">
      <c r="A86" s="10"/>
      <c r="B86">
        <v>84</v>
      </c>
      <c r="C86">
        <v>2320</v>
      </c>
      <c r="D86">
        <v>2943280</v>
      </c>
      <c r="E86">
        <v>60661</v>
      </c>
      <c r="F86">
        <v>2325</v>
      </c>
      <c r="G86">
        <v>3556520</v>
      </c>
      <c r="H86">
        <v>72879</v>
      </c>
      <c r="I86">
        <v>2315</v>
      </c>
      <c r="J86">
        <v>3552540</v>
      </c>
      <c r="K86">
        <v>72803</v>
      </c>
      <c r="L86">
        <v>2325</v>
      </c>
      <c r="M86">
        <v>3454140</v>
      </c>
      <c r="N86">
        <v>70833</v>
      </c>
      <c r="O86">
        <v>2450</v>
      </c>
      <c r="P86">
        <v>2923120</v>
      </c>
      <c r="Q86">
        <v>60158</v>
      </c>
      <c r="R86">
        <f t="shared" si="5"/>
        <v>2347</v>
      </c>
      <c r="S86">
        <f t="shared" si="6"/>
        <v>3285920</v>
      </c>
      <c r="T86">
        <f t="shared" si="7"/>
        <v>67466.8</v>
      </c>
      <c r="U86" s="5">
        <v>2335.6</v>
      </c>
      <c r="V86" s="5"/>
      <c r="W86" s="5"/>
      <c r="X86" s="7"/>
    </row>
    <row r="87" spans="1:24" x14ac:dyDescent="0.2">
      <c r="A87" s="10"/>
      <c r="B87">
        <v>85</v>
      </c>
      <c r="C87">
        <v>2310</v>
      </c>
      <c r="D87">
        <v>2985200</v>
      </c>
      <c r="E87">
        <v>61459</v>
      </c>
      <c r="F87">
        <v>2330</v>
      </c>
      <c r="G87">
        <v>3569280</v>
      </c>
      <c r="H87">
        <v>73175</v>
      </c>
      <c r="I87">
        <v>2350</v>
      </c>
      <c r="J87">
        <v>3514220</v>
      </c>
      <c r="K87">
        <v>72120</v>
      </c>
      <c r="L87">
        <v>2305</v>
      </c>
      <c r="M87">
        <v>3407380</v>
      </c>
      <c r="N87">
        <v>69903</v>
      </c>
      <c r="O87">
        <v>2415</v>
      </c>
      <c r="P87">
        <v>2950220</v>
      </c>
      <c r="Q87">
        <v>60730</v>
      </c>
      <c r="R87">
        <f t="shared" si="5"/>
        <v>2342</v>
      </c>
      <c r="S87">
        <f t="shared" si="6"/>
        <v>3285260</v>
      </c>
      <c r="T87">
        <f t="shared" si="7"/>
        <v>67477.399999999994</v>
      </c>
      <c r="U87" s="5">
        <v>2335.6</v>
      </c>
      <c r="V87" s="5"/>
      <c r="W87" s="5"/>
      <c r="X87" s="7"/>
    </row>
    <row r="88" spans="1:24" x14ac:dyDescent="0.2">
      <c r="A88" s="10"/>
      <c r="B88">
        <v>86</v>
      </c>
      <c r="C88">
        <v>2290</v>
      </c>
      <c r="D88">
        <v>3003120</v>
      </c>
      <c r="E88">
        <v>61735</v>
      </c>
      <c r="F88">
        <v>2285</v>
      </c>
      <c r="G88">
        <v>3574400</v>
      </c>
      <c r="H88">
        <v>73261</v>
      </c>
      <c r="I88">
        <v>2325</v>
      </c>
      <c r="J88">
        <v>3439340</v>
      </c>
      <c r="K88">
        <v>70558</v>
      </c>
      <c r="L88">
        <v>2310</v>
      </c>
      <c r="M88">
        <v>3476180</v>
      </c>
      <c r="N88">
        <v>71269</v>
      </c>
      <c r="O88">
        <v>2440</v>
      </c>
      <c r="P88">
        <v>2943880</v>
      </c>
      <c r="Q88">
        <v>60567</v>
      </c>
      <c r="R88">
        <f t="shared" si="5"/>
        <v>2330</v>
      </c>
      <c r="S88">
        <f t="shared" si="6"/>
        <v>3287384</v>
      </c>
      <c r="T88">
        <f t="shared" si="7"/>
        <v>67478</v>
      </c>
      <c r="U88" s="5">
        <v>2335.6</v>
      </c>
      <c r="V88" s="5"/>
      <c r="W88" s="5"/>
      <c r="X88" s="7"/>
    </row>
    <row r="89" spans="1:24" x14ac:dyDescent="0.2">
      <c r="A89" s="10"/>
      <c r="B89">
        <v>87</v>
      </c>
      <c r="C89">
        <v>2310</v>
      </c>
      <c r="D89">
        <v>2960180</v>
      </c>
      <c r="E89">
        <v>60951</v>
      </c>
      <c r="F89">
        <v>2310</v>
      </c>
      <c r="G89">
        <v>3568260</v>
      </c>
      <c r="H89">
        <v>73124</v>
      </c>
      <c r="I89">
        <v>2315</v>
      </c>
      <c r="J89">
        <v>3512920</v>
      </c>
      <c r="K89">
        <v>72592</v>
      </c>
      <c r="L89">
        <v>2310</v>
      </c>
      <c r="M89">
        <v>3481860</v>
      </c>
      <c r="N89">
        <v>71380</v>
      </c>
      <c r="O89">
        <v>2405</v>
      </c>
      <c r="P89">
        <v>2950580</v>
      </c>
      <c r="Q89">
        <v>60669</v>
      </c>
      <c r="R89">
        <f t="shared" si="5"/>
        <v>2330</v>
      </c>
      <c r="S89">
        <f t="shared" si="6"/>
        <v>3294760</v>
      </c>
      <c r="T89">
        <f t="shared" si="7"/>
        <v>67743.199999999997</v>
      </c>
      <c r="U89" s="5">
        <v>2335.6</v>
      </c>
      <c r="V89" s="5"/>
      <c r="W89" s="5"/>
      <c r="X89" s="7"/>
    </row>
    <row r="90" spans="1:24" x14ac:dyDescent="0.2">
      <c r="A90" s="10"/>
      <c r="B90">
        <v>88</v>
      </c>
      <c r="C90">
        <v>2335</v>
      </c>
      <c r="D90">
        <v>2988940</v>
      </c>
      <c r="E90">
        <v>61530</v>
      </c>
      <c r="F90">
        <v>2310</v>
      </c>
      <c r="G90">
        <v>3564960</v>
      </c>
      <c r="H90">
        <v>73273</v>
      </c>
      <c r="I90">
        <v>2345</v>
      </c>
      <c r="J90">
        <v>3454640</v>
      </c>
      <c r="K90">
        <v>70830</v>
      </c>
      <c r="L90">
        <v>2315</v>
      </c>
      <c r="M90">
        <v>3485760</v>
      </c>
      <c r="N90">
        <v>71484</v>
      </c>
      <c r="O90">
        <v>2405</v>
      </c>
      <c r="P90">
        <v>2985720</v>
      </c>
      <c r="Q90">
        <v>61414</v>
      </c>
      <c r="R90">
        <f t="shared" si="5"/>
        <v>2342</v>
      </c>
      <c r="S90">
        <f t="shared" si="6"/>
        <v>3296004</v>
      </c>
      <c r="T90">
        <f t="shared" si="7"/>
        <v>67706.2</v>
      </c>
      <c r="U90" s="5">
        <v>2335.6</v>
      </c>
      <c r="V90" s="5"/>
      <c r="W90" s="5"/>
      <c r="X90" s="7"/>
    </row>
    <row r="91" spans="1:24" x14ac:dyDescent="0.2">
      <c r="A91" s="10"/>
      <c r="B91">
        <v>89</v>
      </c>
      <c r="C91">
        <v>2295</v>
      </c>
      <c r="D91">
        <v>2977160</v>
      </c>
      <c r="E91">
        <v>61287</v>
      </c>
      <c r="F91">
        <v>2320</v>
      </c>
      <c r="G91">
        <v>3543180</v>
      </c>
      <c r="H91">
        <v>72625</v>
      </c>
      <c r="I91">
        <v>2325</v>
      </c>
      <c r="J91">
        <v>3472700</v>
      </c>
      <c r="K91">
        <v>71207</v>
      </c>
      <c r="L91">
        <v>2320</v>
      </c>
      <c r="M91">
        <v>3462940</v>
      </c>
      <c r="N91">
        <v>71022</v>
      </c>
      <c r="O91">
        <v>2410</v>
      </c>
      <c r="P91">
        <v>3016800</v>
      </c>
      <c r="Q91">
        <v>62037</v>
      </c>
      <c r="R91">
        <f t="shared" si="5"/>
        <v>2334</v>
      </c>
      <c r="S91">
        <f t="shared" si="6"/>
        <v>3294556</v>
      </c>
      <c r="T91">
        <f t="shared" si="7"/>
        <v>67635.600000000006</v>
      </c>
      <c r="U91" s="5">
        <v>2335.6</v>
      </c>
      <c r="V91" s="5"/>
      <c r="W91" s="5"/>
      <c r="X91" s="7"/>
    </row>
    <row r="92" spans="1:24" x14ac:dyDescent="0.2">
      <c r="A92" s="10"/>
      <c r="B92">
        <v>90</v>
      </c>
      <c r="C92">
        <v>2290</v>
      </c>
      <c r="D92">
        <v>3084548</v>
      </c>
      <c r="E92">
        <v>56257</v>
      </c>
      <c r="F92">
        <v>2340</v>
      </c>
      <c r="G92">
        <v>4503292</v>
      </c>
      <c r="H92">
        <v>63466</v>
      </c>
      <c r="I92">
        <v>2225</v>
      </c>
      <c r="J92">
        <v>2957180</v>
      </c>
      <c r="K92">
        <v>60775</v>
      </c>
      <c r="L92">
        <v>2340</v>
      </c>
      <c r="M92">
        <v>5252120</v>
      </c>
      <c r="N92">
        <v>69186</v>
      </c>
      <c r="O92">
        <v>2355</v>
      </c>
      <c r="P92">
        <v>5013772</v>
      </c>
      <c r="Q92">
        <v>67796</v>
      </c>
      <c r="R92">
        <f t="shared" si="5"/>
        <v>2310</v>
      </c>
      <c r="S92">
        <f t="shared" si="6"/>
        <v>4162182.4</v>
      </c>
      <c r="T92">
        <f t="shared" si="7"/>
        <v>63496</v>
      </c>
      <c r="U92" s="5">
        <v>2335.6</v>
      </c>
      <c r="V92" s="5"/>
      <c r="W92" s="5"/>
      <c r="X92" s="7"/>
    </row>
    <row r="93" spans="1:24" x14ac:dyDescent="0.2">
      <c r="A93" s="9" t="s">
        <v>8</v>
      </c>
      <c r="B93">
        <v>91</v>
      </c>
      <c r="C93">
        <v>2305</v>
      </c>
      <c r="D93">
        <v>16121052</v>
      </c>
      <c r="E93">
        <v>37221</v>
      </c>
      <c r="F93">
        <v>2310</v>
      </c>
      <c r="G93">
        <v>14798748</v>
      </c>
      <c r="H93">
        <v>34324</v>
      </c>
      <c r="I93">
        <v>2360</v>
      </c>
      <c r="J93">
        <v>23335016</v>
      </c>
      <c r="K93">
        <v>51028</v>
      </c>
      <c r="L93">
        <v>2345</v>
      </c>
      <c r="M93">
        <v>29745580</v>
      </c>
      <c r="N93">
        <v>62921</v>
      </c>
      <c r="O93">
        <v>2330</v>
      </c>
      <c r="P93">
        <v>29542052</v>
      </c>
      <c r="Q93">
        <v>62372</v>
      </c>
      <c r="R93">
        <f t="shared" si="5"/>
        <v>2330</v>
      </c>
      <c r="S93">
        <f t="shared" si="6"/>
        <v>22708489.600000001</v>
      </c>
      <c r="T93">
        <f t="shared" si="7"/>
        <v>49573.2</v>
      </c>
      <c r="U93" s="5">
        <f>AVERAGE(R93:R122)</f>
        <v>2357.3333333333335</v>
      </c>
      <c r="V93" s="5">
        <f t="shared" ref="V93:W93" si="8">SUM(S93:S122)</f>
        <v>806628797.60000002</v>
      </c>
      <c r="W93" s="5">
        <f t="shared" si="8"/>
        <v>1723139.0000000002</v>
      </c>
      <c r="X93" s="7">
        <f>((U93-U3)/U3)*100</f>
        <v>5.9983812464402453</v>
      </c>
    </row>
    <row r="94" spans="1:24" x14ac:dyDescent="0.2">
      <c r="A94" s="10"/>
      <c r="B94">
        <v>92</v>
      </c>
      <c r="C94">
        <v>2330</v>
      </c>
      <c r="D94">
        <v>24404568</v>
      </c>
      <c r="E94">
        <v>52733</v>
      </c>
      <c r="F94">
        <v>2330</v>
      </c>
      <c r="G94">
        <v>29186732</v>
      </c>
      <c r="H94">
        <v>61726</v>
      </c>
      <c r="I94">
        <v>2330</v>
      </c>
      <c r="J94">
        <v>29671220</v>
      </c>
      <c r="K94">
        <v>62635</v>
      </c>
      <c r="L94">
        <v>2335</v>
      </c>
      <c r="M94">
        <v>29652700</v>
      </c>
      <c r="N94">
        <v>62720</v>
      </c>
      <c r="O94">
        <v>2330</v>
      </c>
      <c r="P94">
        <v>30107988</v>
      </c>
      <c r="Q94">
        <v>63481</v>
      </c>
      <c r="R94">
        <f t="shared" si="5"/>
        <v>2331</v>
      </c>
      <c r="S94">
        <f t="shared" si="6"/>
        <v>28604641.600000001</v>
      </c>
      <c r="T94">
        <f t="shared" si="7"/>
        <v>60659</v>
      </c>
      <c r="U94" s="5">
        <v>2357.3333333333335</v>
      </c>
      <c r="V94" s="5"/>
      <c r="W94" s="5"/>
      <c r="X94" s="7"/>
    </row>
    <row r="95" spans="1:24" x14ac:dyDescent="0.2">
      <c r="A95" s="10"/>
      <c r="B95">
        <v>93</v>
      </c>
      <c r="C95">
        <v>2315</v>
      </c>
      <c r="D95">
        <v>24886336</v>
      </c>
      <c r="E95">
        <v>53618</v>
      </c>
      <c r="F95">
        <v>2330</v>
      </c>
      <c r="G95">
        <v>29646732</v>
      </c>
      <c r="H95">
        <v>62734</v>
      </c>
      <c r="I95">
        <v>2340</v>
      </c>
      <c r="J95">
        <v>29633340</v>
      </c>
      <c r="K95">
        <v>62532</v>
      </c>
      <c r="L95">
        <v>2345</v>
      </c>
      <c r="M95">
        <v>29690580</v>
      </c>
      <c r="N95">
        <v>62653</v>
      </c>
      <c r="O95">
        <v>2360</v>
      </c>
      <c r="P95">
        <v>29523372</v>
      </c>
      <c r="Q95">
        <v>62350</v>
      </c>
      <c r="R95">
        <f t="shared" si="5"/>
        <v>2338</v>
      </c>
      <c r="S95">
        <f t="shared" si="6"/>
        <v>28676072</v>
      </c>
      <c r="T95">
        <f t="shared" si="7"/>
        <v>60777.4</v>
      </c>
      <c r="U95" s="5">
        <v>2357.3333333333335</v>
      </c>
      <c r="V95" s="5"/>
      <c r="W95" s="5"/>
      <c r="X95" s="7"/>
    </row>
    <row r="96" spans="1:24" x14ac:dyDescent="0.2">
      <c r="A96" s="10"/>
      <c r="B96">
        <v>94</v>
      </c>
      <c r="C96">
        <v>2335</v>
      </c>
      <c r="D96">
        <v>24731372</v>
      </c>
      <c r="E96">
        <v>53382</v>
      </c>
      <c r="F96">
        <v>2335</v>
      </c>
      <c r="G96">
        <v>29668332</v>
      </c>
      <c r="H96">
        <v>62773</v>
      </c>
      <c r="I96">
        <v>2340</v>
      </c>
      <c r="J96">
        <v>29503880</v>
      </c>
      <c r="K96">
        <v>62303</v>
      </c>
      <c r="L96">
        <v>2330</v>
      </c>
      <c r="M96">
        <v>29795800</v>
      </c>
      <c r="N96">
        <v>63068</v>
      </c>
      <c r="O96">
        <v>2305</v>
      </c>
      <c r="P96">
        <v>29523100</v>
      </c>
      <c r="Q96">
        <v>62473</v>
      </c>
      <c r="R96">
        <f t="shared" si="5"/>
        <v>2329</v>
      </c>
      <c r="S96">
        <f t="shared" si="6"/>
        <v>28644496.800000001</v>
      </c>
      <c r="T96">
        <f t="shared" si="7"/>
        <v>60799.8</v>
      </c>
      <c r="U96" s="5">
        <v>2357.3333333333335</v>
      </c>
      <c r="V96" s="5"/>
      <c r="W96" s="5"/>
      <c r="X96" s="7"/>
    </row>
    <row r="97" spans="1:24" x14ac:dyDescent="0.2">
      <c r="A97" s="10"/>
      <c r="B97">
        <v>95</v>
      </c>
      <c r="C97">
        <v>2325</v>
      </c>
      <c r="D97">
        <v>24805964</v>
      </c>
      <c r="E97">
        <v>53605</v>
      </c>
      <c r="F97">
        <v>2325</v>
      </c>
      <c r="G97">
        <v>29474012</v>
      </c>
      <c r="H97">
        <v>62274</v>
      </c>
      <c r="I97">
        <v>2440</v>
      </c>
      <c r="J97">
        <v>26027220</v>
      </c>
      <c r="K97">
        <v>55832</v>
      </c>
      <c r="L97">
        <v>2330</v>
      </c>
      <c r="M97">
        <v>29315280</v>
      </c>
      <c r="N97">
        <v>61951</v>
      </c>
      <c r="O97">
        <v>2340</v>
      </c>
      <c r="P97">
        <v>29779680</v>
      </c>
      <c r="Q97">
        <v>62829</v>
      </c>
      <c r="R97">
        <f t="shared" si="5"/>
        <v>2352</v>
      </c>
      <c r="S97">
        <f t="shared" si="6"/>
        <v>27880431.199999999</v>
      </c>
      <c r="T97">
        <f t="shared" si="7"/>
        <v>59298.2</v>
      </c>
      <c r="U97" s="5">
        <v>2357.3333333333335</v>
      </c>
      <c r="V97" s="5"/>
      <c r="W97" s="5"/>
      <c r="X97" s="7"/>
    </row>
    <row r="98" spans="1:24" x14ac:dyDescent="0.2">
      <c r="A98" s="10"/>
      <c r="B98">
        <v>96</v>
      </c>
      <c r="C98">
        <v>2300</v>
      </c>
      <c r="D98">
        <v>24910796</v>
      </c>
      <c r="E98">
        <v>53636</v>
      </c>
      <c r="F98">
        <v>2350</v>
      </c>
      <c r="G98">
        <v>29766692</v>
      </c>
      <c r="H98">
        <v>62773</v>
      </c>
      <c r="I98">
        <v>2435</v>
      </c>
      <c r="J98">
        <v>24338180</v>
      </c>
      <c r="K98">
        <v>52573</v>
      </c>
      <c r="L98">
        <v>2305</v>
      </c>
      <c r="M98">
        <v>29948080</v>
      </c>
      <c r="N98">
        <v>63248</v>
      </c>
      <c r="O98">
        <v>2330</v>
      </c>
      <c r="P98">
        <v>29740232</v>
      </c>
      <c r="Q98">
        <v>62718</v>
      </c>
      <c r="R98">
        <f t="shared" si="5"/>
        <v>2344</v>
      </c>
      <c r="S98">
        <f t="shared" si="6"/>
        <v>27740796</v>
      </c>
      <c r="T98">
        <f t="shared" si="7"/>
        <v>58989.599999999999</v>
      </c>
      <c r="U98" s="5">
        <v>2357.3333333333335</v>
      </c>
      <c r="V98" s="5"/>
      <c r="W98" s="5"/>
      <c r="X98" s="7"/>
    </row>
    <row r="99" spans="1:24" x14ac:dyDescent="0.2">
      <c r="A99" s="10"/>
      <c r="B99">
        <v>97</v>
      </c>
      <c r="C99">
        <v>2310</v>
      </c>
      <c r="D99">
        <v>25032080</v>
      </c>
      <c r="E99">
        <v>53886</v>
      </c>
      <c r="F99">
        <v>2335</v>
      </c>
      <c r="G99">
        <v>29716392</v>
      </c>
      <c r="H99">
        <v>62881</v>
      </c>
      <c r="I99">
        <v>2465</v>
      </c>
      <c r="J99">
        <v>24273920</v>
      </c>
      <c r="K99">
        <v>52438</v>
      </c>
      <c r="L99">
        <v>2325</v>
      </c>
      <c r="M99">
        <v>29847180</v>
      </c>
      <c r="N99">
        <v>62930</v>
      </c>
      <c r="O99">
        <v>2330</v>
      </c>
      <c r="P99">
        <v>29815780</v>
      </c>
      <c r="Q99">
        <v>63049</v>
      </c>
      <c r="R99">
        <f t="shared" si="5"/>
        <v>2353</v>
      </c>
      <c r="S99">
        <f t="shared" si="6"/>
        <v>27737070.399999999</v>
      </c>
      <c r="T99">
        <f t="shared" si="7"/>
        <v>59036.800000000003</v>
      </c>
      <c r="U99" s="5">
        <v>2357.3333333333335</v>
      </c>
      <c r="V99" s="5"/>
      <c r="W99" s="5"/>
      <c r="X99" s="7"/>
    </row>
    <row r="100" spans="1:24" x14ac:dyDescent="0.2">
      <c r="A100" s="10"/>
      <c r="B100">
        <v>98</v>
      </c>
      <c r="C100">
        <v>2310</v>
      </c>
      <c r="D100">
        <v>24895516</v>
      </c>
      <c r="E100">
        <v>53572</v>
      </c>
      <c r="F100">
        <v>2315</v>
      </c>
      <c r="G100">
        <v>29727632</v>
      </c>
      <c r="H100">
        <v>62834</v>
      </c>
      <c r="I100">
        <v>2465</v>
      </c>
      <c r="J100">
        <v>24376980</v>
      </c>
      <c r="K100">
        <v>52804</v>
      </c>
      <c r="L100">
        <v>2340</v>
      </c>
      <c r="M100">
        <v>30045820</v>
      </c>
      <c r="N100">
        <v>63461</v>
      </c>
      <c r="O100">
        <v>2360</v>
      </c>
      <c r="P100">
        <v>30210520</v>
      </c>
      <c r="Q100">
        <v>63749</v>
      </c>
      <c r="R100">
        <f t="shared" si="5"/>
        <v>2358</v>
      </c>
      <c r="S100">
        <f t="shared" si="6"/>
        <v>27851293.600000001</v>
      </c>
      <c r="T100">
        <f t="shared" si="7"/>
        <v>59284</v>
      </c>
      <c r="U100" s="5">
        <v>2357.3333333333335</v>
      </c>
      <c r="V100" s="5"/>
      <c r="W100" s="5"/>
      <c r="X100" s="7"/>
    </row>
    <row r="101" spans="1:24" x14ac:dyDescent="0.2">
      <c r="A101" s="10"/>
      <c r="B101">
        <v>99</v>
      </c>
      <c r="C101">
        <v>2335</v>
      </c>
      <c r="D101">
        <v>24373336</v>
      </c>
      <c r="E101">
        <v>52761</v>
      </c>
      <c r="F101">
        <v>2325</v>
      </c>
      <c r="G101">
        <v>29755892</v>
      </c>
      <c r="H101">
        <v>62762</v>
      </c>
      <c r="I101">
        <v>2415</v>
      </c>
      <c r="J101">
        <v>24408352</v>
      </c>
      <c r="K101">
        <v>52709</v>
      </c>
      <c r="L101">
        <v>2325</v>
      </c>
      <c r="M101">
        <v>29706160</v>
      </c>
      <c r="N101">
        <v>62805</v>
      </c>
      <c r="O101">
        <v>2340</v>
      </c>
      <c r="P101">
        <v>30113860</v>
      </c>
      <c r="Q101">
        <v>63525</v>
      </c>
      <c r="R101">
        <f t="shared" si="5"/>
        <v>2348</v>
      </c>
      <c r="S101">
        <f t="shared" si="6"/>
        <v>27671520</v>
      </c>
      <c r="T101">
        <f t="shared" si="7"/>
        <v>58912.4</v>
      </c>
      <c r="U101" s="5">
        <v>2357.3333333333335</v>
      </c>
      <c r="V101" s="5"/>
      <c r="W101" s="5"/>
      <c r="X101" s="7"/>
    </row>
    <row r="102" spans="1:24" x14ac:dyDescent="0.2">
      <c r="A102" s="10"/>
      <c r="B102">
        <v>100</v>
      </c>
      <c r="C102">
        <v>2295</v>
      </c>
      <c r="D102">
        <v>24630152</v>
      </c>
      <c r="E102">
        <v>53065</v>
      </c>
      <c r="F102">
        <v>2325</v>
      </c>
      <c r="G102">
        <v>29588412</v>
      </c>
      <c r="H102">
        <v>62616</v>
      </c>
      <c r="I102">
        <v>2445</v>
      </c>
      <c r="J102">
        <v>24399768</v>
      </c>
      <c r="K102">
        <v>52666</v>
      </c>
      <c r="L102">
        <v>2310</v>
      </c>
      <c r="M102">
        <v>28961984</v>
      </c>
      <c r="N102">
        <v>61334</v>
      </c>
      <c r="O102">
        <v>2305</v>
      </c>
      <c r="P102">
        <v>30287740</v>
      </c>
      <c r="Q102">
        <v>63898</v>
      </c>
      <c r="R102">
        <f t="shared" si="5"/>
        <v>2336</v>
      </c>
      <c r="S102">
        <f t="shared" si="6"/>
        <v>27573611.199999999</v>
      </c>
      <c r="T102">
        <f t="shared" si="7"/>
        <v>58715.8</v>
      </c>
      <c r="U102" s="5">
        <v>2357.3333333333335</v>
      </c>
      <c r="V102" s="5"/>
      <c r="W102" s="5"/>
      <c r="X102" s="7"/>
    </row>
    <row r="103" spans="1:24" x14ac:dyDescent="0.2">
      <c r="A103" s="10"/>
      <c r="B103">
        <v>101</v>
      </c>
      <c r="C103">
        <v>2345</v>
      </c>
      <c r="D103">
        <v>24647572</v>
      </c>
      <c r="E103">
        <v>53224</v>
      </c>
      <c r="F103">
        <v>2330</v>
      </c>
      <c r="G103">
        <v>29859272</v>
      </c>
      <c r="H103">
        <v>63076</v>
      </c>
      <c r="I103">
        <v>2450</v>
      </c>
      <c r="J103">
        <v>16177632</v>
      </c>
      <c r="K103">
        <v>37291</v>
      </c>
      <c r="L103">
        <v>2340</v>
      </c>
      <c r="M103">
        <v>23323168</v>
      </c>
      <c r="N103">
        <v>50770</v>
      </c>
      <c r="O103">
        <v>2340</v>
      </c>
      <c r="P103">
        <v>22972980</v>
      </c>
      <c r="Q103">
        <v>50198</v>
      </c>
      <c r="R103">
        <f t="shared" si="5"/>
        <v>2361</v>
      </c>
      <c r="S103">
        <f t="shared" si="6"/>
        <v>23396124.800000001</v>
      </c>
      <c r="T103">
        <f t="shared" si="7"/>
        <v>50911.8</v>
      </c>
      <c r="U103" s="5">
        <v>2357.3333333333335</v>
      </c>
      <c r="V103" s="5"/>
      <c r="W103" s="5"/>
      <c r="X103" s="7"/>
    </row>
    <row r="104" spans="1:24" x14ac:dyDescent="0.2">
      <c r="A104" s="10"/>
      <c r="B104">
        <v>102</v>
      </c>
      <c r="C104">
        <v>2340</v>
      </c>
      <c r="D104">
        <v>16355440</v>
      </c>
      <c r="E104">
        <v>37711</v>
      </c>
      <c r="F104">
        <v>2355</v>
      </c>
      <c r="G104">
        <v>29302832</v>
      </c>
      <c r="H104">
        <v>62085</v>
      </c>
      <c r="I104">
        <v>2445</v>
      </c>
      <c r="J104">
        <v>24418100</v>
      </c>
      <c r="K104">
        <v>52810</v>
      </c>
      <c r="L104">
        <v>2320</v>
      </c>
      <c r="M104">
        <v>29796420</v>
      </c>
      <c r="N104">
        <v>62861</v>
      </c>
      <c r="O104">
        <v>2310</v>
      </c>
      <c r="P104">
        <v>29966440</v>
      </c>
      <c r="Q104">
        <v>63311</v>
      </c>
      <c r="R104">
        <f t="shared" si="5"/>
        <v>2354</v>
      </c>
      <c r="S104">
        <f t="shared" si="6"/>
        <v>25967846.399999999</v>
      </c>
      <c r="T104">
        <f t="shared" si="7"/>
        <v>55755.6</v>
      </c>
      <c r="U104" s="5">
        <v>2357.3333333333335</v>
      </c>
      <c r="V104" s="5"/>
      <c r="W104" s="5"/>
      <c r="X104" s="7"/>
    </row>
    <row r="105" spans="1:24" x14ac:dyDescent="0.2">
      <c r="A105" s="10"/>
      <c r="B105">
        <v>103</v>
      </c>
      <c r="C105">
        <v>2310</v>
      </c>
      <c r="D105">
        <v>24933772</v>
      </c>
      <c r="E105">
        <v>53694</v>
      </c>
      <c r="F105">
        <v>2360</v>
      </c>
      <c r="G105">
        <v>29230472</v>
      </c>
      <c r="H105">
        <v>61826</v>
      </c>
      <c r="I105">
        <v>2430</v>
      </c>
      <c r="J105">
        <v>24316552</v>
      </c>
      <c r="K105">
        <v>52546</v>
      </c>
      <c r="L105">
        <v>2340</v>
      </c>
      <c r="M105">
        <v>29908880</v>
      </c>
      <c r="N105">
        <v>63126</v>
      </c>
      <c r="O105">
        <v>2385</v>
      </c>
      <c r="P105">
        <v>30268000</v>
      </c>
      <c r="Q105">
        <v>63758</v>
      </c>
      <c r="R105">
        <f t="shared" si="5"/>
        <v>2365</v>
      </c>
      <c r="S105">
        <f t="shared" si="6"/>
        <v>27731535.199999999</v>
      </c>
      <c r="T105">
        <f t="shared" si="7"/>
        <v>58990</v>
      </c>
      <c r="U105" s="5">
        <v>2357.3333333333335</v>
      </c>
      <c r="V105" s="5"/>
      <c r="W105" s="5"/>
      <c r="X105" s="7"/>
    </row>
    <row r="106" spans="1:24" x14ac:dyDescent="0.2">
      <c r="A106" s="10"/>
      <c r="B106">
        <v>104</v>
      </c>
      <c r="C106">
        <v>2320</v>
      </c>
      <c r="D106">
        <v>24726068</v>
      </c>
      <c r="E106">
        <v>53291</v>
      </c>
      <c r="F106">
        <v>2325</v>
      </c>
      <c r="G106">
        <v>29515540</v>
      </c>
      <c r="H106">
        <v>62545</v>
      </c>
      <c r="I106">
        <v>2460</v>
      </c>
      <c r="J106">
        <v>24623840</v>
      </c>
      <c r="K106">
        <v>53113</v>
      </c>
      <c r="L106">
        <v>2350</v>
      </c>
      <c r="M106">
        <v>29613820</v>
      </c>
      <c r="N106">
        <v>62687</v>
      </c>
      <c r="O106">
        <v>2320</v>
      </c>
      <c r="P106">
        <v>30328292</v>
      </c>
      <c r="Q106">
        <v>63860</v>
      </c>
      <c r="R106">
        <f t="shared" si="5"/>
        <v>2355</v>
      </c>
      <c r="S106">
        <f t="shared" si="6"/>
        <v>27761512</v>
      </c>
      <c r="T106">
        <f t="shared" si="7"/>
        <v>59099.199999999997</v>
      </c>
      <c r="U106" s="5">
        <v>2357.3333333333335</v>
      </c>
      <c r="V106" s="5"/>
      <c r="W106" s="5"/>
      <c r="X106" s="7"/>
    </row>
    <row r="107" spans="1:24" x14ac:dyDescent="0.2">
      <c r="A107" s="10"/>
      <c r="B107">
        <v>105</v>
      </c>
      <c r="C107">
        <v>2305</v>
      </c>
      <c r="D107">
        <v>25125212</v>
      </c>
      <c r="E107">
        <v>54049</v>
      </c>
      <c r="F107">
        <v>2340</v>
      </c>
      <c r="G107">
        <v>28962632</v>
      </c>
      <c r="H107">
        <v>61291</v>
      </c>
      <c r="I107">
        <v>2420</v>
      </c>
      <c r="J107">
        <v>24790280</v>
      </c>
      <c r="K107">
        <v>53437</v>
      </c>
      <c r="L107">
        <v>2330</v>
      </c>
      <c r="M107">
        <v>29707092</v>
      </c>
      <c r="N107">
        <v>62765</v>
      </c>
      <c r="O107">
        <v>2400</v>
      </c>
      <c r="P107">
        <v>29643480</v>
      </c>
      <c r="Q107">
        <v>62599</v>
      </c>
      <c r="R107">
        <f t="shared" si="5"/>
        <v>2359</v>
      </c>
      <c r="S107">
        <f t="shared" si="6"/>
        <v>27645739.199999999</v>
      </c>
      <c r="T107">
        <f t="shared" si="7"/>
        <v>58828.2</v>
      </c>
      <c r="U107" s="5">
        <v>2357.3333333333335</v>
      </c>
      <c r="V107" s="5"/>
      <c r="W107" s="5"/>
      <c r="X107" s="7"/>
    </row>
    <row r="108" spans="1:24" x14ac:dyDescent="0.2">
      <c r="A108" s="10"/>
      <c r="B108">
        <v>106</v>
      </c>
      <c r="C108">
        <v>2320</v>
      </c>
      <c r="D108">
        <v>25318364</v>
      </c>
      <c r="E108">
        <v>54452</v>
      </c>
      <c r="F108">
        <v>2335</v>
      </c>
      <c r="G108">
        <v>29457220</v>
      </c>
      <c r="H108">
        <v>62352</v>
      </c>
      <c r="I108">
        <v>2430</v>
      </c>
      <c r="J108">
        <v>24943440</v>
      </c>
      <c r="K108">
        <v>53829</v>
      </c>
      <c r="L108">
        <v>2360</v>
      </c>
      <c r="M108">
        <v>29552340</v>
      </c>
      <c r="N108">
        <v>62419</v>
      </c>
      <c r="O108">
        <v>2425</v>
      </c>
      <c r="P108">
        <v>23884012</v>
      </c>
      <c r="Q108">
        <v>51720</v>
      </c>
      <c r="R108">
        <f t="shared" si="5"/>
        <v>2374</v>
      </c>
      <c r="S108">
        <f t="shared" si="6"/>
        <v>26631075.199999999</v>
      </c>
      <c r="T108">
        <f t="shared" si="7"/>
        <v>56954.400000000001</v>
      </c>
      <c r="U108" s="5">
        <v>2357.3333333333335</v>
      </c>
      <c r="V108" s="5"/>
      <c r="W108" s="5"/>
      <c r="X108" s="7"/>
    </row>
    <row r="109" spans="1:24" x14ac:dyDescent="0.2">
      <c r="A109" s="10"/>
      <c r="B109">
        <v>107</v>
      </c>
      <c r="C109">
        <v>2340</v>
      </c>
      <c r="D109">
        <v>25163868</v>
      </c>
      <c r="E109">
        <v>54164</v>
      </c>
      <c r="F109">
        <v>2335</v>
      </c>
      <c r="G109">
        <v>29467012</v>
      </c>
      <c r="H109">
        <v>62308</v>
      </c>
      <c r="I109">
        <v>2410</v>
      </c>
      <c r="J109">
        <v>25139340</v>
      </c>
      <c r="K109">
        <v>54144</v>
      </c>
      <c r="L109">
        <v>2355</v>
      </c>
      <c r="M109">
        <v>30153520</v>
      </c>
      <c r="N109">
        <v>63623</v>
      </c>
      <c r="O109">
        <v>2425</v>
      </c>
      <c r="P109">
        <v>24206960</v>
      </c>
      <c r="Q109">
        <v>52397</v>
      </c>
      <c r="R109">
        <f t="shared" si="5"/>
        <v>2373</v>
      </c>
      <c r="S109">
        <f t="shared" si="6"/>
        <v>26826140</v>
      </c>
      <c r="T109">
        <f t="shared" si="7"/>
        <v>57327.199999999997</v>
      </c>
      <c r="U109" s="5">
        <v>2357.3333333333335</v>
      </c>
      <c r="V109" s="5"/>
      <c r="W109" s="5"/>
      <c r="X109" s="7"/>
    </row>
    <row r="110" spans="1:24" x14ac:dyDescent="0.2">
      <c r="A110" s="10"/>
      <c r="B110">
        <v>108</v>
      </c>
      <c r="C110">
        <v>2290</v>
      </c>
      <c r="D110">
        <v>24990504</v>
      </c>
      <c r="E110">
        <v>53936</v>
      </c>
      <c r="F110">
        <v>2345</v>
      </c>
      <c r="G110">
        <v>29629532</v>
      </c>
      <c r="H110">
        <v>62513</v>
      </c>
      <c r="I110">
        <v>2410</v>
      </c>
      <c r="J110">
        <v>25511680</v>
      </c>
      <c r="K110">
        <v>54837</v>
      </c>
      <c r="L110">
        <v>2335</v>
      </c>
      <c r="M110">
        <v>30273240</v>
      </c>
      <c r="N110">
        <v>63777</v>
      </c>
      <c r="O110">
        <v>2440</v>
      </c>
      <c r="P110">
        <v>24144512</v>
      </c>
      <c r="Q110">
        <v>52281</v>
      </c>
      <c r="R110">
        <f t="shared" si="5"/>
        <v>2364</v>
      </c>
      <c r="S110">
        <f t="shared" si="6"/>
        <v>26909893.600000001</v>
      </c>
      <c r="T110">
        <f t="shared" si="7"/>
        <v>57468.800000000003</v>
      </c>
      <c r="U110" s="5">
        <v>2357.3333333333335</v>
      </c>
      <c r="V110" s="5"/>
      <c r="W110" s="5"/>
      <c r="X110" s="7"/>
    </row>
    <row r="111" spans="1:24" x14ac:dyDescent="0.2">
      <c r="A111" s="10"/>
      <c r="B111">
        <v>109</v>
      </c>
      <c r="C111">
        <v>2285</v>
      </c>
      <c r="D111">
        <v>25174276</v>
      </c>
      <c r="E111">
        <v>54184</v>
      </c>
      <c r="F111">
        <v>2345</v>
      </c>
      <c r="G111">
        <v>29805952</v>
      </c>
      <c r="H111">
        <v>62918</v>
      </c>
      <c r="I111">
        <v>2465</v>
      </c>
      <c r="J111">
        <v>25361860</v>
      </c>
      <c r="K111">
        <v>54595</v>
      </c>
      <c r="L111">
        <v>2350</v>
      </c>
      <c r="M111">
        <v>30407080</v>
      </c>
      <c r="N111">
        <v>64125</v>
      </c>
      <c r="O111">
        <v>2440</v>
      </c>
      <c r="P111">
        <v>24391612</v>
      </c>
      <c r="Q111">
        <v>52661</v>
      </c>
      <c r="R111">
        <f t="shared" si="5"/>
        <v>2377</v>
      </c>
      <c r="S111">
        <f t="shared" si="6"/>
        <v>27028156</v>
      </c>
      <c r="T111">
        <f t="shared" si="7"/>
        <v>57696.6</v>
      </c>
      <c r="U111" s="5">
        <v>2357.3333333333335</v>
      </c>
      <c r="V111" s="5"/>
      <c r="W111" s="5"/>
      <c r="X111" s="7"/>
    </row>
    <row r="112" spans="1:24" x14ac:dyDescent="0.2">
      <c r="A112" s="10"/>
      <c r="B112">
        <v>110</v>
      </c>
      <c r="C112">
        <v>2320</v>
      </c>
      <c r="D112">
        <v>25409000</v>
      </c>
      <c r="E112">
        <v>54624</v>
      </c>
      <c r="F112">
        <v>2350</v>
      </c>
      <c r="G112">
        <v>29706132</v>
      </c>
      <c r="H112">
        <v>62808</v>
      </c>
      <c r="I112">
        <v>2440</v>
      </c>
      <c r="J112">
        <v>25397660</v>
      </c>
      <c r="K112">
        <v>54517</v>
      </c>
      <c r="L112">
        <v>2320</v>
      </c>
      <c r="M112">
        <v>29946900</v>
      </c>
      <c r="N112">
        <v>63180</v>
      </c>
      <c r="O112">
        <v>2440</v>
      </c>
      <c r="P112">
        <v>24114112</v>
      </c>
      <c r="Q112">
        <v>52268</v>
      </c>
      <c r="R112">
        <f t="shared" si="5"/>
        <v>2374</v>
      </c>
      <c r="S112">
        <f t="shared" si="6"/>
        <v>26914760.800000001</v>
      </c>
      <c r="T112">
        <f t="shared" si="7"/>
        <v>57479.4</v>
      </c>
      <c r="U112" s="5">
        <v>2357.3333333333335</v>
      </c>
      <c r="V112" s="5"/>
      <c r="W112" s="5"/>
      <c r="X112" s="7"/>
    </row>
    <row r="113" spans="1:25" x14ac:dyDescent="0.2">
      <c r="A113" s="10"/>
      <c r="B113">
        <v>111</v>
      </c>
      <c r="C113">
        <v>2330</v>
      </c>
      <c r="D113">
        <v>25244924</v>
      </c>
      <c r="E113">
        <v>54250</v>
      </c>
      <c r="F113">
        <v>2330</v>
      </c>
      <c r="G113">
        <v>29608472</v>
      </c>
      <c r="H113">
        <v>62468</v>
      </c>
      <c r="I113">
        <v>2470</v>
      </c>
      <c r="J113">
        <v>25550900</v>
      </c>
      <c r="K113">
        <v>54814</v>
      </c>
      <c r="L113">
        <v>2315</v>
      </c>
      <c r="M113">
        <v>23308292</v>
      </c>
      <c r="N113">
        <v>50716</v>
      </c>
      <c r="O113">
        <v>2405</v>
      </c>
      <c r="P113">
        <v>19232312</v>
      </c>
      <c r="Q113">
        <v>43003</v>
      </c>
      <c r="R113">
        <f t="shared" si="5"/>
        <v>2370</v>
      </c>
      <c r="S113">
        <f t="shared" si="6"/>
        <v>24588980</v>
      </c>
      <c r="T113">
        <f t="shared" si="7"/>
        <v>53050.2</v>
      </c>
      <c r="U113" s="5">
        <v>2357.3333333333335</v>
      </c>
      <c r="V113" s="5"/>
      <c r="W113" s="5"/>
      <c r="X113" s="7"/>
    </row>
    <row r="114" spans="1:25" x14ac:dyDescent="0.2">
      <c r="A114" s="10"/>
      <c r="B114">
        <v>112</v>
      </c>
      <c r="C114">
        <v>2290</v>
      </c>
      <c r="D114">
        <v>24643740</v>
      </c>
      <c r="E114">
        <v>53322</v>
      </c>
      <c r="F114">
        <v>2315</v>
      </c>
      <c r="G114">
        <v>28609292</v>
      </c>
      <c r="H114">
        <v>60726</v>
      </c>
      <c r="I114">
        <v>2445</v>
      </c>
      <c r="J114">
        <v>25391740</v>
      </c>
      <c r="K114">
        <v>54643</v>
      </c>
      <c r="L114">
        <v>2335</v>
      </c>
      <c r="M114">
        <v>28561468</v>
      </c>
      <c r="N114">
        <v>60552</v>
      </c>
      <c r="O114">
        <v>2425</v>
      </c>
      <c r="P114">
        <v>21096668</v>
      </c>
      <c r="Q114">
        <v>46403</v>
      </c>
      <c r="R114">
        <f t="shared" si="5"/>
        <v>2362</v>
      </c>
      <c r="S114">
        <f t="shared" si="6"/>
        <v>25660581.600000001</v>
      </c>
      <c r="T114">
        <f t="shared" si="7"/>
        <v>55129.2</v>
      </c>
      <c r="U114" s="5">
        <v>2357.3333333333335</v>
      </c>
      <c r="V114" s="5"/>
      <c r="W114" s="5"/>
      <c r="X114" s="7"/>
    </row>
    <row r="115" spans="1:25" x14ac:dyDescent="0.2">
      <c r="A115" s="10"/>
      <c r="B115">
        <v>113</v>
      </c>
      <c r="C115">
        <v>2320</v>
      </c>
      <c r="D115">
        <v>24405800</v>
      </c>
      <c r="E115">
        <v>52770</v>
      </c>
      <c r="F115">
        <v>2315</v>
      </c>
      <c r="G115">
        <v>29510632</v>
      </c>
      <c r="H115">
        <v>62444</v>
      </c>
      <c r="I115">
        <v>2440</v>
      </c>
      <c r="J115">
        <v>25497480</v>
      </c>
      <c r="K115">
        <v>54937</v>
      </c>
      <c r="L115">
        <v>2355</v>
      </c>
      <c r="M115">
        <v>30164740</v>
      </c>
      <c r="N115">
        <v>63583</v>
      </c>
      <c r="O115">
        <v>2445</v>
      </c>
      <c r="P115">
        <v>24010400</v>
      </c>
      <c r="Q115">
        <v>51956</v>
      </c>
      <c r="R115">
        <f t="shared" si="5"/>
        <v>2375</v>
      </c>
      <c r="S115">
        <f t="shared" si="6"/>
        <v>26717810.399999999</v>
      </c>
      <c r="T115">
        <f t="shared" si="7"/>
        <v>57138</v>
      </c>
      <c r="U115" s="5">
        <v>2357.3333333333335</v>
      </c>
      <c r="V115" s="5"/>
      <c r="W115" s="5"/>
      <c r="X115" s="7"/>
    </row>
    <row r="116" spans="1:25" x14ac:dyDescent="0.2">
      <c r="A116" s="10"/>
      <c r="B116">
        <v>114</v>
      </c>
      <c r="C116">
        <v>2325</v>
      </c>
      <c r="D116">
        <v>24837140</v>
      </c>
      <c r="E116">
        <v>53595</v>
      </c>
      <c r="F116">
        <v>2325</v>
      </c>
      <c r="G116">
        <v>29704052</v>
      </c>
      <c r="H116">
        <v>62655</v>
      </c>
      <c r="I116">
        <v>2435</v>
      </c>
      <c r="J116">
        <v>25373792</v>
      </c>
      <c r="K116">
        <v>54653</v>
      </c>
      <c r="L116">
        <v>2330</v>
      </c>
      <c r="M116">
        <v>30143560</v>
      </c>
      <c r="N116">
        <v>63632</v>
      </c>
      <c r="O116">
        <v>2450</v>
      </c>
      <c r="P116">
        <v>24062752</v>
      </c>
      <c r="Q116">
        <v>52069</v>
      </c>
      <c r="R116">
        <f t="shared" si="5"/>
        <v>2373</v>
      </c>
      <c r="S116">
        <f t="shared" si="6"/>
        <v>26824259.199999999</v>
      </c>
      <c r="T116">
        <f t="shared" si="7"/>
        <v>57320.800000000003</v>
      </c>
      <c r="U116" s="5">
        <v>2357.3333333333335</v>
      </c>
      <c r="V116" s="5"/>
      <c r="W116" s="5"/>
      <c r="X116" s="7"/>
    </row>
    <row r="117" spans="1:25" x14ac:dyDescent="0.2">
      <c r="A117" s="10"/>
      <c r="B117">
        <v>115</v>
      </c>
      <c r="C117">
        <v>2315</v>
      </c>
      <c r="D117">
        <v>24828584</v>
      </c>
      <c r="E117">
        <v>53492</v>
      </c>
      <c r="F117">
        <v>2325</v>
      </c>
      <c r="G117">
        <v>29487972</v>
      </c>
      <c r="H117">
        <v>62394</v>
      </c>
      <c r="I117">
        <v>2445</v>
      </c>
      <c r="J117">
        <v>25582800</v>
      </c>
      <c r="K117">
        <v>55003</v>
      </c>
      <c r="L117">
        <v>2320</v>
      </c>
      <c r="M117">
        <v>29698060</v>
      </c>
      <c r="N117">
        <v>62806</v>
      </c>
      <c r="O117">
        <v>2450</v>
      </c>
      <c r="P117">
        <v>24111780</v>
      </c>
      <c r="Q117">
        <v>52173</v>
      </c>
      <c r="R117">
        <f t="shared" si="5"/>
        <v>2371</v>
      </c>
      <c r="S117">
        <f t="shared" si="6"/>
        <v>26741839.199999999</v>
      </c>
      <c r="T117">
        <f t="shared" si="7"/>
        <v>57173.599999999999</v>
      </c>
      <c r="U117" s="5">
        <v>2357.3333333333335</v>
      </c>
      <c r="V117" s="5"/>
      <c r="W117" s="5"/>
      <c r="X117" s="7"/>
    </row>
    <row r="118" spans="1:25" x14ac:dyDescent="0.2">
      <c r="A118" s="10"/>
      <c r="B118">
        <v>116</v>
      </c>
      <c r="C118">
        <v>2310</v>
      </c>
      <c r="D118">
        <v>24897084</v>
      </c>
      <c r="E118">
        <v>53779</v>
      </c>
      <c r="F118">
        <v>2350</v>
      </c>
      <c r="G118">
        <v>29537632</v>
      </c>
      <c r="H118">
        <v>62397</v>
      </c>
      <c r="I118">
        <v>2425</v>
      </c>
      <c r="J118">
        <v>25283772</v>
      </c>
      <c r="K118">
        <v>54441</v>
      </c>
      <c r="L118">
        <v>2305</v>
      </c>
      <c r="M118">
        <v>29875080</v>
      </c>
      <c r="N118">
        <v>62965</v>
      </c>
      <c r="O118">
        <v>2445</v>
      </c>
      <c r="P118">
        <v>23994172</v>
      </c>
      <c r="Q118">
        <v>51921</v>
      </c>
      <c r="R118">
        <f t="shared" si="5"/>
        <v>2367</v>
      </c>
      <c r="S118">
        <f t="shared" si="6"/>
        <v>26717548</v>
      </c>
      <c r="T118">
        <f t="shared" si="7"/>
        <v>57100.6</v>
      </c>
      <c r="U118" s="5">
        <v>2357.3333333333335</v>
      </c>
      <c r="V118" s="5"/>
      <c r="W118" s="5"/>
      <c r="X118" s="7"/>
    </row>
    <row r="119" spans="1:25" x14ac:dyDescent="0.2">
      <c r="A119" s="10"/>
      <c r="B119">
        <v>117</v>
      </c>
      <c r="C119">
        <v>2340</v>
      </c>
      <c r="D119">
        <v>24564444</v>
      </c>
      <c r="E119">
        <v>53213</v>
      </c>
      <c r="F119">
        <v>2315</v>
      </c>
      <c r="G119">
        <v>29726192</v>
      </c>
      <c r="H119">
        <v>62737</v>
      </c>
      <c r="I119">
        <v>2435</v>
      </c>
      <c r="J119">
        <v>25629992</v>
      </c>
      <c r="K119">
        <v>54999</v>
      </c>
      <c r="L119">
        <v>2355</v>
      </c>
      <c r="M119">
        <v>29834220</v>
      </c>
      <c r="N119">
        <v>62893</v>
      </c>
      <c r="O119">
        <v>2450</v>
      </c>
      <c r="P119">
        <v>24136140</v>
      </c>
      <c r="Q119">
        <v>52337</v>
      </c>
      <c r="R119">
        <f t="shared" si="5"/>
        <v>2379</v>
      </c>
      <c r="S119">
        <f t="shared" si="6"/>
        <v>26778197.600000001</v>
      </c>
      <c r="T119">
        <f t="shared" si="7"/>
        <v>57235.8</v>
      </c>
      <c r="U119" s="5">
        <v>2357.3333333333335</v>
      </c>
      <c r="V119" s="5"/>
      <c r="W119" s="5"/>
      <c r="X119" s="7"/>
    </row>
    <row r="120" spans="1:25" x14ac:dyDescent="0.2">
      <c r="A120" s="10"/>
      <c r="B120">
        <v>118</v>
      </c>
      <c r="C120">
        <v>2330</v>
      </c>
      <c r="D120">
        <v>24592520</v>
      </c>
      <c r="E120">
        <v>53124</v>
      </c>
      <c r="F120">
        <v>2315</v>
      </c>
      <c r="G120">
        <v>29782812</v>
      </c>
      <c r="H120">
        <v>62957</v>
      </c>
      <c r="I120">
        <v>2425</v>
      </c>
      <c r="J120">
        <v>26161680</v>
      </c>
      <c r="K120">
        <v>56107</v>
      </c>
      <c r="L120">
        <v>2340</v>
      </c>
      <c r="M120">
        <v>29904880</v>
      </c>
      <c r="N120">
        <v>63224</v>
      </c>
      <c r="O120">
        <v>2460</v>
      </c>
      <c r="P120">
        <v>24746368</v>
      </c>
      <c r="Q120">
        <v>53487</v>
      </c>
      <c r="R120">
        <f t="shared" si="5"/>
        <v>2374</v>
      </c>
      <c r="S120">
        <f t="shared" si="6"/>
        <v>27037652</v>
      </c>
      <c r="T120">
        <f t="shared" si="7"/>
        <v>57779.8</v>
      </c>
      <c r="U120" s="5">
        <v>2357.3333333333335</v>
      </c>
      <c r="V120" s="5"/>
      <c r="W120" s="5"/>
      <c r="X120" s="7"/>
    </row>
    <row r="121" spans="1:25" x14ac:dyDescent="0.2">
      <c r="A121" s="10"/>
      <c r="B121">
        <v>119</v>
      </c>
      <c r="C121">
        <v>2305</v>
      </c>
      <c r="D121">
        <v>24386324</v>
      </c>
      <c r="E121">
        <v>52769</v>
      </c>
      <c r="F121">
        <v>2320</v>
      </c>
      <c r="G121">
        <v>29774712</v>
      </c>
      <c r="H121">
        <v>62950</v>
      </c>
      <c r="I121">
        <v>2420</v>
      </c>
      <c r="J121">
        <v>26242652</v>
      </c>
      <c r="K121">
        <v>56251</v>
      </c>
      <c r="L121">
        <v>2330</v>
      </c>
      <c r="M121">
        <v>29704540</v>
      </c>
      <c r="N121">
        <v>62813</v>
      </c>
      <c r="O121">
        <v>2430</v>
      </c>
      <c r="P121">
        <v>24162652</v>
      </c>
      <c r="Q121">
        <v>52235</v>
      </c>
      <c r="R121">
        <f t="shared" si="5"/>
        <v>2361</v>
      </c>
      <c r="S121">
        <f t="shared" si="6"/>
        <v>26854176</v>
      </c>
      <c r="T121">
        <f t="shared" si="7"/>
        <v>57403.6</v>
      </c>
      <c r="U121" s="5">
        <v>2357.3333333333335</v>
      </c>
      <c r="V121" s="5"/>
      <c r="W121" s="5"/>
      <c r="X121" s="7"/>
    </row>
    <row r="122" spans="1:25" x14ac:dyDescent="0.2">
      <c r="A122" s="10"/>
      <c r="B122">
        <v>120</v>
      </c>
      <c r="C122">
        <v>2275</v>
      </c>
      <c r="D122">
        <v>24085852</v>
      </c>
      <c r="E122">
        <v>52105</v>
      </c>
      <c r="F122">
        <v>2340</v>
      </c>
      <c r="G122">
        <v>29865512</v>
      </c>
      <c r="H122">
        <v>62956</v>
      </c>
      <c r="I122">
        <v>2340</v>
      </c>
      <c r="J122">
        <v>29345532</v>
      </c>
      <c r="K122">
        <v>62047</v>
      </c>
      <c r="L122">
        <v>2240</v>
      </c>
      <c r="M122">
        <v>27962388</v>
      </c>
      <c r="N122">
        <v>59483</v>
      </c>
      <c r="O122">
        <v>2370</v>
      </c>
      <c r="P122">
        <v>22773456</v>
      </c>
      <c r="Q122">
        <v>49659</v>
      </c>
      <c r="R122">
        <f t="shared" si="5"/>
        <v>2313</v>
      </c>
      <c r="S122">
        <f t="shared" si="6"/>
        <v>26806548</v>
      </c>
      <c r="T122">
        <f t="shared" si="7"/>
        <v>57250</v>
      </c>
      <c r="U122" s="5">
        <v>2357.3333333333335</v>
      </c>
      <c r="V122" s="5"/>
      <c r="W122" s="5"/>
      <c r="X122" s="7"/>
    </row>
    <row r="123" spans="1:25" x14ac:dyDescent="0.2">
      <c r="X123" s="1">
        <f>(((U33+U63+U93)/3-U3)/U3)*100</f>
        <v>4.0353927475843427</v>
      </c>
      <c r="Y123" s="1"/>
    </row>
  </sheetData>
  <mergeCells count="14">
    <mergeCell ref="R1:T1"/>
    <mergeCell ref="A3:A32"/>
    <mergeCell ref="C1:E1"/>
    <mergeCell ref="F1:H1"/>
    <mergeCell ref="I1:K1"/>
    <mergeCell ref="L1:N1"/>
    <mergeCell ref="O1:Q1"/>
    <mergeCell ref="X93:X122"/>
    <mergeCell ref="X63:X92"/>
    <mergeCell ref="X33:X62"/>
    <mergeCell ref="X3:X32"/>
    <mergeCell ref="A33:A62"/>
    <mergeCell ref="A63:A92"/>
    <mergeCell ref="A93:A122"/>
  </mergeCells>
  <pageMargins left="0.7" right="0.7" top="0.75" bottom="0.75" header="0.3" footer="0.3"/>
  <pageSetup orientation="portrait" horizontalDpi="0" verticalDpi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3D20B-5E66-D84A-B0E6-177859348557}">
  <dimension ref="A1:I7"/>
  <sheetViews>
    <sheetView zoomScaleNormal="100" workbookViewId="0"/>
  </sheetViews>
  <sheetFormatPr baseColWidth="10" defaultRowHeight="16" x14ac:dyDescent="0.2"/>
  <cols>
    <col min="1" max="1" width="11.1640625" bestFit="1" customWidth="1"/>
  </cols>
  <sheetData>
    <row r="1" spans="1:9" x14ac:dyDescent="0.2">
      <c r="A1" s="2" t="s">
        <v>2</v>
      </c>
      <c r="B1" s="8" t="s">
        <v>14</v>
      </c>
      <c r="C1" s="8"/>
      <c r="D1" s="8"/>
      <c r="E1" s="8"/>
      <c r="F1" s="8"/>
      <c r="G1" s="8"/>
    </row>
    <row r="2" spans="1:9" x14ac:dyDescent="0.2">
      <c r="A2" s="1"/>
      <c r="B2" s="2" t="s">
        <v>9</v>
      </c>
      <c r="C2" s="2" t="s">
        <v>10</v>
      </c>
      <c r="D2" s="2" t="s">
        <v>11</v>
      </c>
      <c r="E2" s="2" t="s">
        <v>12</v>
      </c>
      <c r="F2" s="2" t="s">
        <v>13</v>
      </c>
      <c r="G2" s="2" t="s">
        <v>4</v>
      </c>
      <c r="H2" s="2" t="s">
        <v>15</v>
      </c>
    </row>
    <row r="3" spans="1:9" x14ac:dyDescent="0.2">
      <c r="A3" s="3" t="s">
        <v>3</v>
      </c>
      <c r="B3">
        <v>1.1100000000000001E-3</v>
      </c>
      <c r="C3">
        <v>1.07E-3</v>
      </c>
      <c r="D3">
        <v>1.06E-3</v>
      </c>
      <c r="E3">
        <v>1.07E-3</v>
      </c>
      <c r="F3">
        <v>1.1000000000000001E-3</v>
      </c>
      <c r="G3" s="4">
        <f>AVERAGE(B3,C3,D3,E3,F3)</f>
        <v>1.0820000000000001E-3</v>
      </c>
    </row>
    <row r="4" spans="1:9" x14ac:dyDescent="0.2">
      <c r="A4" s="3" t="s">
        <v>5</v>
      </c>
      <c r="B4">
        <v>1.08E-3</v>
      </c>
      <c r="C4">
        <v>1.08E-3</v>
      </c>
      <c r="D4">
        <v>1.08E-3</v>
      </c>
      <c r="E4">
        <v>1.08E-3</v>
      </c>
      <c r="F4">
        <v>1.1199999999999999E-3</v>
      </c>
      <c r="G4" s="4">
        <f t="shared" ref="G4" si="0">AVERAGE(B4,C4,D4,E4,F4)</f>
        <v>1.088E-3</v>
      </c>
      <c r="H4">
        <f>((G4-G3)/G3)*100</f>
        <v>0.55452865064694346</v>
      </c>
    </row>
    <row r="5" spans="1:9" x14ac:dyDescent="0.2">
      <c r="A5" s="3" t="s">
        <v>7</v>
      </c>
      <c r="B5">
        <v>1.1199999999999999E-3</v>
      </c>
      <c r="C5">
        <v>1.16E-3</v>
      </c>
      <c r="D5">
        <v>1.1199999999999999E-3</v>
      </c>
      <c r="E5">
        <v>1.1199999999999999E-3</v>
      </c>
      <c r="F5">
        <v>1.17E-3</v>
      </c>
      <c r="G5" s="4">
        <f>AVERAGE(B5,C5,D5,E5,F5)</f>
        <v>1.1379999999999999E-3</v>
      </c>
      <c r="H5">
        <f>((G5-G3)/G3)*100</f>
        <v>5.1756007393715189</v>
      </c>
    </row>
    <row r="6" spans="1:9" x14ac:dyDescent="0.2">
      <c r="A6" s="3" t="s">
        <v>8</v>
      </c>
      <c r="B6">
        <v>1.16E-3</v>
      </c>
      <c r="C6">
        <v>1.1299999999999999E-3</v>
      </c>
      <c r="D6">
        <v>1.2099999999999999E-3</v>
      </c>
      <c r="E6">
        <v>1.16E-3</v>
      </c>
      <c r="F6">
        <v>1.15E-3</v>
      </c>
      <c r="G6" s="4">
        <f>AVERAGE(B6,C6,D6,E6,F6)</f>
        <v>1.1619999999999998E-3</v>
      </c>
      <c r="H6">
        <f>((G6-G3)/G3)*100</f>
        <v>7.3937153419593127</v>
      </c>
    </row>
    <row r="7" spans="1:9" x14ac:dyDescent="0.2">
      <c r="H7" s="1">
        <f>((((G4+G5+G6)/3)-G3)/G3)*100</f>
        <v>4.3746149106592451</v>
      </c>
      <c r="I7" s="1"/>
    </row>
  </sheetData>
  <mergeCells count="1">
    <mergeCell ref="B1:G1"/>
  </mergeCells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Charts</vt:lpstr>
      <vt:lpstr>Dreambox DVR Pwr+Bw</vt:lpstr>
      <vt:lpstr>Dreambox DVR Energy</vt:lpstr>
      <vt:lpstr>Smartcam Ethernet Pwr+Bw</vt:lpstr>
      <vt:lpstr>Smartcam Ethernet Energy</vt:lpstr>
      <vt:lpstr>Smartcam WiFi Pwr+Bw</vt:lpstr>
      <vt:lpstr>Smartcam WiFi Energy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Rohit Raghavan</dc:creator>
  <cp:lastModifiedBy>Rohit Raghavan</cp:lastModifiedBy>
  <dcterms:created xsi:type="dcterms:W3CDTF">2018-05-02T07:43:13Z</dcterms:created>
  <dcterms:modified xsi:type="dcterms:W3CDTF">2018-05-03T13:03:57Z</dcterms:modified>
</cp:coreProperties>
</file>