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codeName="ThisWorkbook" autoCompressPictures="0"/>
  <xr:revisionPtr revIDLastSave="0" documentId="8_{D8F57259-15CD-4C4C-9BC6-2245A6DF75C1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GANTT Main" sheetId="1" r:id="rId1"/>
    <sheet name="Marketing Gantt" sheetId="8" r:id="rId2"/>
    <sheet name="Graphic Design Gantt" sheetId="13" r:id="rId3"/>
    <sheet name="Technical Gantt" sheetId="6" r:id="rId4"/>
  </sheets>
  <definedNames>
    <definedName name="_xlnm.Print_Titles" localSheetId="0">'GANTT Main'!$3:$4</definedName>
    <definedName name="_xlnm.Print_Titles" localSheetId="2">'Graphic Design Gantt'!$3:$4</definedName>
    <definedName name="_xlnm.Print_Titles" localSheetId="1">'Marketing Gantt'!$3:$4</definedName>
    <definedName name="_xlnm.Print_Titles" localSheetId="3">'Technical Gantt'!$3:$4</definedName>
    <definedName name="période_sélectionnée" localSheetId="2">'Graphic Design Gantt'!$H$2</definedName>
    <definedName name="période_sélectionnée" localSheetId="1">'Marketing Gantt'!$H$2</definedName>
    <definedName name="période_sélectionnée" localSheetId="3">'Technical Gantt'!$H$2</definedName>
    <definedName name="période_sélectionnée">'GANTT Main'!$H$2</definedName>
    <definedName name="PériodeDansPlan" localSheetId="2">'Graphic Design Gantt'!A$4=MEDIAN('Graphic Design Gantt'!A$4,'Graphic Design Gantt'!$C1,'Graphic Design Gantt'!$C1+'Graphic Design Gantt'!$D1-1)</definedName>
    <definedName name="PériodeDansPlan" localSheetId="1">'Marketing Gantt'!A$4=MEDIAN('Marketing Gantt'!A$4,'Marketing Gantt'!$C1,'Marketing Gantt'!$C1+'Marketing Gantt'!$D1-1)</definedName>
    <definedName name="PériodeDansPlan" localSheetId="3">'Technical Gantt'!A$4=MEDIAN('Technical Gantt'!A$4,'Technical Gantt'!$C1,'Technical Gantt'!$C1+'Technical Gantt'!$D1-1)</definedName>
    <definedName name="PériodeDansPlan">'GANTT Main'!A$4=MEDIAN('GANTT Main'!A$4,'GANTT Main'!$C1,'GANTT Main'!$C1+'GANTT Main'!$D1-1)</definedName>
    <definedName name="PériodeDansRéel" localSheetId="2">'Graphic Design Gantt'!A$4=MEDIAN('Graphic Design Gantt'!A$4,'Graphic Design Gantt'!$E1,'Graphic Design Gantt'!$E1+'Graphic Design Gantt'!$F1-1)</definedName>
    <definedName name="PériodeDansRéel" localSheetId="1">'Marketing Gantt'!A$4=MEDIAN('Marketing Gantt'!A$4,'Marketing Gantt'!$E1,'Marketing Gantt'!$E1+'Marketing Gantt'!$F1-1)</definedName>
    <definedName name="PériodeDansRéel" localSheetId="3">'Technical Gantt'!A$4=MEDIAN('Technical Gantt'!A$4,'Technical Gantt'!$E1,'Technical Gantt'!$E1+'Technical Gantt'!$F1-1)</definedName>
    <definedName name="PériodeDansRéel">'GANTT Main'!A$4=MEDIAN('GANTT Main'!A$4,'GANTT Main'!$E1,'GANTT Main'!$E1+'GANTT Main'!$F1-1)</definedName>
    <definedName name="Plan" localSheetId="2">'Graphic Design Gantt'!PériodeDansPlan*('Graphic Design Gantt'!$C1&gt;0)</definedName>
    <definedName name="Plan" localSheetId="1">'Marketing Gantt'!PériodeDansPlan*('Marketing Gantt'!$C1&gt;0)</definedName>
    <definedName name="Plan" localSheetId="3">'Technical Gantt'!PériodeDansPlan*('Technical Gantt'!$C1&gt;0)</definedName>
    <definedName name="Plan">PériodeDansPlan*('GANTT Main'!$C1&gt;0)</definedName>
    <definedName name="PourcentageAccompli" localSheetId="2">'Graphic Design Gantt'!PourcentageAccompliAuDelà*'Graphic Design Gantt'!PériodeDansPlan</definedName>
    <definedName name="PourcentageAccompli" localSheetId="1">'Marketing Gantt'!PourcentageAccompliAuDelà*'Marketing Gantt'!PériodeDansPlan</definedName>
    <definedName name="PourcentageAccompli" localSheetId="3">'Technical Gantt'!PourcentageAccompliAuDelà*'Technical Gantt'!PériodeDansPlan</definedName>
    <definedName name="PourcentageAccompli">PourcentageAccompliAuDelà*PériodeDansPlan</definedName>
    <definedName name="PourcentageAccompliAuDelà" localSheetId="2">('Graphic Design Gantt'!A$4=MEDIAN('Graphic Design Gantt'!A$4,'Graphic Design Gantt'!$E1,'Graphic Design Gantt'!$E1+'Graphic Design Gantt'!$F1)*('Graphic Design Gantt'!$E1&gt;0))*(('Graphic Design Gantt'!A$4&lt;(INT('Graphic Design Gantt'!$E1+'Graphic Design Gantt'!$F1*'Graphic Design Gantt'!$G1)))+('Graphic Design Gantt'!A$4='Graphic Design Gantt'!$E1))*('Graphic Design Gantt'!$G1&gt;0)</definedName>
    <definedName name="PourcentageAccompliAuDelà" localSheetId="1">('Marketing Gantt'!A$4=MEDIAN('Marketing Gantt'!A$4,'Marketing Gantt'!$E1,'Marketing Gantt'!$E1+'Marketing Gantt'!$F1)*('Marketing Gantt'!$E1&gt;0))*(('Marketing Gantt'!A$4&lt;(INT('Marketing Gantt'!$E1+'Marketing Gantt'!$F1*'Marketing Gantt'!$G1)))+('Marketing Gantt'!A$4='Marketing Gantt'!$E1))*('Marketing Gantt'!$G1&gt;0)</definedName>
    <definedName name="PourcentageAccompliAuDelà" localSheetId="3">('Technical Gantt'!A$4=MEDIAN('Technical Gantt'!A$4,'Technical Gantt'!$E1,'Technical Gantt'!$E1+'Technical Gantt'!$F1)*('Technical Gantt'!$E1&gt;0))*(('Technical Gantt'!A$4&lt;(INT('Technical Gantt'!$E1+'Technical Gantt'!$F1*'Technical Gantt'!$G1)))+('Technical Gantt'!A$4='Technical Gantt'!$E1))*('Technical Gantt'!$G1&gt;0)</definedName>
    <definedName name="PourcentageAccompliAuDelà">('GANTT Main'!A$4=MEDIAN('GANTT Main'!A$4,'GANTT Main'!$E1,'GANTT Main'!$E1+'GANTT Main'!$F1)*('GANTT Main'!$E1&gt;0))*(('GANTT Main'!A$4&lt;(INT('GANTT Main'!$E1+'GANTT Main'!$F1*'GANTT Main'!$G1)))+('GANTT Main'!A$4='GANTT Main'!$E1))*('GANTT Main'!$G1&gt;0)</definedName>
    <definedName name="Réel" localSheetId="2">('Graphic Design Gantt'!PériodeDansRéel*('Graphic Design Gantt'!$E1&gt;0))*'Graphic Design Gantt'!PériodeDansPlan</definedName>
    <definedName name="Réel" localSheetId="1">('Marketing Gantt'!PériodeDansRéel*('Marketing Gantt'!$E1&gt;0))*'Marketing Gantt'!PériodeDansPlan</definedName>
    <definedName name="Réel" localSheetId="3">('Technical Gantt'!PériodeDansRéel*('Technical Gantt'!$E1&gt;0))*'Technical Gantt'!PériodeDansPlan</definedName>
    <definedName name="Réel">(PériodeDansRéel*('GANTT Main'!$E1&gt;0))*PériodeDansPlan</definedName>
    <definedName name="RéelAuDelà" localSheetId="2">'Graphic Design Gantt'!PériodeDansRéel*('Graphic Design Gantt'!$E1&gt;0)</definedName>
    <definedName name="RéelAuDelà" localSheetId="1">'Marketing Gantt'!PériodeDansRéel*('Marketing Gantt'!$E1&gt;0)</definedName>
    <definedName name="RéelAuDelà" localSheetId="3">'Technical Gantt'!PériodeDansRéel*('Technical Gantt'!$E1&gt;0)</definedName>
    <definedName name="RéelAuDelà">PériodeDansRéel*('GANTT Main'!$E1&gt;0)</definedName>
    <definedName name="TitreRégion..BO60" localSheetId="2">'Graphic Design Gantt'!$B$3:$B$4</definedName>
    <definedName name="TitreRégion..BO60" localSheetId="1">'Marketing Gantt'!$B$3:$B$4</definedName>
    <definedName name="TitreRégion..BO60" localSheetId="3">'Technical Gantt'!$B$3:$B$4</definedName>
    <definedName name="TitreRégion..BO60">'GANTT Main'!$B$3:$B$4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3" l="1"/>
  <c r="G23" i="13"/>
  <c r="G9" i="6"/>
  <c r="H2" i="1" l="1"/>
  <c r="H2" i="8" l="1"/>
  <c r="B18" i="1" l="1"/>
  <c r="G17" i="13" l="1"/>
  <c r="G12" i="13"/>
  <c r="D14" i="1"/>
  <c r="E14" i="1"/>
  <c r="F14" i="1"/>
  <c r="D16" i="1"/>
  <c r="E16" i="1"/>
  <c r="F16" i="1"/>
  <c r="C16" i="1"/>
  <c r="D15" i="1"/>
  <c r="E15" i="1"/>
  <c r="F15" i="1"/>
  <c r="C15" i="1"/>
  <c r="C14" i="1"/>
  <c r="D13" i="1"/>
  <c r="E13" i="1"/>
  <c r="F13" i="1"/>
  <c r="C13" i="1"/>
  <c r="B16" i="1"/>
  <c r="B15" i="1"/>
  <c r="B14" i="1"/>
  <c r="B13" i="1"/>
  <c r="D12" i="1"/>
  <c r="E12" i="1"/>
  <c r="F12" i="1"/>
  <c r="C12" i="1"/>
  <c r="B12" i="1"/>
  <c r="G16" i="1"/>
  <c r="G6" i="13" l="1"/>
  <c r="G13" i="1"/>
  <c r="G15" i="1"/>
  <c r="G14" i="1"/>
  <c r="G12" i="1"/>
  <c r="F5" i="13"/>
  <c r="E5" i="13"/>
  <c r="D5" i="13"/>
  <c r="C5" i="13"/>
  <c r="B5" i="13"/>
  <c r="H2" i="13"/>
  <c r="G46" i="6"/>
  <c r="G23" i="1" s="1"/>
  <c r="G6" i="8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G42" i="6"/>
  <c r="G22" i="1" s="1"/>
  <c r="C18" i="1"/>
  <c r="B23" i="1"/>
  <c r="B22" i="1"/>
  <c r="B21" i="1"/>
  <c r="B20" i="1"/>
  <c r="B19" i="1"/>
  <c r="G29" i="6"/>
  <c r="G28" i="6" s="1"/>
  <c r="G21" i="1" s="1"/>
  <c r="G15" i="6"/>
  <c r="G13" i="6" s="1"/>
  <c r="G11" i="1" l="1"/>
  <c r="G11" i="6"/>
  <c r="G20" i="1" s="1"/>
  <c r="G7" i="6"/>
  <c r="G19" i="1" s="1"/>
  <c r="F5" i="8"/>
  <c r="E5" i="8"/>
  <c r="D5" i="8"/>
  <c r="C5" i="8"/>
  <c r="C25" i="1"/>
  <c r="D18" i="1"/>
  <c r="E18" i="1"/>
  <c r="F5" i="6"/>
  <c r="E5" i="6"/>
  <c r="D5" i="6"/>
  <c r="C5" i="6"/>
  <c r="B5" i="6"/>
  <c r="H2" i="6"/>
  <c r="B25" i="1" l="1"/>
  <c r="G25" i="1"/>
  <c r="F25" i="1"/>
  <c r="E25" i="1"/>
  <c r="D25" i="1"/>
  <c r="F18" i="1"/>
  <c r="G6" i="6"/>
  <c r="G6" i="1"/>
  <c r="G18" i="1" l="1"/>
  <c r="G5" i="1" l="1"/>
  <c r="G5" i="13" s="1"/>
  <c r="G5" i="6" l="1"/>
  <c r="G5" i="8"/>
</calcChain>
</file>

<file path=xl/sharedStrings.xml><?xml version="1.0" encoding="utf-8"?>
<sst xmlns="http://schemas.openxmlformats.org/spreadsheetml/2006/main" count="147" uniqueCount="94">
  <si>
    <t>Gantt Projet Final A.SC.2</t>
  </si>
  <si>
    <t>Date :</t>
  </si>
  <si>
    <t>Sélectionnez une période à mettre en évidence à droite. Une légende décrivant le graphique suit.</t>
  </si>
  <si>
    <t xml:space="preserve"> Période à mettre en évidence :</t>
  </si>
  <si>
    <t>Durée du plan</t>
  </si>
  <si>
    <t>Début réel</t>
  </si>
  <si>
    <t>% accompli</t>
  </si>
  <si>
    <t>Réel (au-delà du plan)</t>
  </si>
  <si>
    <t>% accompli (au-delà du plan)</t>
  </si>
  <si>
    <t>ACTIVITÉ</t>
  </si>
  <si>
    <t>DÉBUT DU PLAN</t>
  </si>
  <si>
    <t>DURÉE DU PLAN</t>
  </si>
  <si>
    <t>DÉBUT RÉEL</t>
  </si>
  <si>
    <t>DURÉE RÉELLE</t>
  </si>
  <si>
    <t>POURCENTAGE ACCOMPLI</t>
  </si>
  <si>
    <t>PÉRIODES</t>
  </si>
  <si>
    <t>Projet</t>
  </si>
  <si>
    <t>Management Rating</t>
  </si>
  <si>
    <t>GANTT</t>
  </si>
  <si>
    <t>SWOT</t>
  </si>
  <si>
    <t>ROI</t>
  </si>
  <si>
    <t>Graphic Design Rating</t>
  </si>
  <si>
    <t>Marketing Rating</t>
  </si>
  <si>
    <t>Marketing rating</t>
  </si>
  <si>
    <t>Market analysis, competitive analysis, information gathering</t>
  </si>
  <si>
    <t>Target definition</t>
  </si>
  <si>
    <t>Definition of promise</t>
  </si>
  <si>
    <t>Slogan</t>
  </si>
  <si>
    <t>Creativity</t>
  </si>
  <si>
    <t>Distribution policy</t>
  </si>
  <si>
    <t>Communication</t>
  </si>
  <si>
    <t>Overall project consistency</t>
  </si>
  <si>
    <t>Costs, price policy and profitability</t>
  </si>
  <si>
    <t>Product test</t>
  </si>
  <si>
    <t>Mindmap</t>
  </si>
  <si>
    <t>Charte graphique</t>
  </si>
  <si>
    <t xml:space="preserve">      Symbols / icones</t>
  </si>
  <si>
    <t xml:space="preserve">      Couleurs / Thème</t>
  </si>
  <si>
    <t xml:space="preserve">      Logo</t>
  </si>
  <si>
    <t>Zonning (wireframe)</t>
  </si>
  <si>
    <t xml:space="preserve">      Home page</t>
  </si>
  <si>
    <t xml:space="preserve">      Survey Editor</t>
  </si>
  <si>
    <t xml:space="preserve">      Survey Analyser</t>
  </si>
  <si>
    <t xml:space="preserve">      Shared Form</t>
  </si>
  <si>
    <t>UI Design Desktop</t>
  </si>
  <si>
    <t xml:space="preserve">      Login page</t>
  </si>
  <si>
    <t>UI Front Code</t>
  </si>
  <si>
    <t xml:space="preserve">      Survey Analyser </t>
  </si>
  <si>
    <t xml:space="preserve">      Survey Shared</t>
  </si>
  <si>
    <t>Technical Rating</t>
  </si>
  <si>
    <t>Home Page</t>
  </si>
  <si>
    <t xml:space="preserve">      Case créer un formulaire</t>
  </si>
  <si>
    <t xml:space="preserve">      Voir ses formulaires</t>
  </si>
  <si>
    <t xml:space="preserve">            Fonction de tri (AZ, par date, créés par moi / partagés avec moi…)</t>
  </si>
  <si>
    <t>Survey Editor</t>
  </si>
  <si>
    <t xml:space="preserve">       Titre, description du formulaire</t>
  </si>
  <si>
    <t xml:space="preserve">      Ajouter une question</t>
  </si>
  <si>
    <t xml:space="preserve">            Titre de la question</t>
  </si>
  <si>
    <t xml:space="preserve">            Type de la question :</t>
  </si>
  <si>
    <t xml:space="preserve">                        Réponse courte</t>
  </si>
  <si>
    <t xml:space="preserve">                        Paragraphe</t>
  </si>
  <si>
    <t xml:space="preserve">                        Choix multiples</t>
  </si>
  <si>
    <t xml:space="preserve">                        Checkbox</t>
  </si>
  <si>
    <t xml:space="preserve">                        Liste déroulante</t>
  </si>
  <si>
    <t xml:space="preserve">                         Echelle linéaire</t>
  </si>
  <si>
    <t xml:space="preserve">                        Grille à choix multiples</t>
  </si>
  <si>
    <t xml:space="preserve">                        Grille de cases à cocher</t>
  </si>
  <si>
    <t xml:space="preserve">                        Date</t>
  </si>
  <si>
    <t xml:space="preserve">                        Heure</t>
  </si>
  <si>
    <t xml:space="preserve">            Question obligatoire</t>
  </si>
  <si>
    <t>Survey Analyzer</t>
  </si>
  <si>
    <t xml:space="preserve">      Résumé général</t>
  </si>
  <si>
    <t xml:space="preserve">            Bouton pour générer un tableau excel</t>
  </si>
  <si>
    <t xml:space="preserve">            Visualisation des données en fonction du type de la question :</t>
  </si>
  <si>
    <t xml:space="preserve">                        Réponse courte : liste</t>
  </si>
  <si>
    <t xml:space="preserve">                        Paragraphe : liste</t>
  </si>
  <si>
    <t xml:space="preserve">                        Choix multiples : camembert </t>
  </si>
  <si>
    <t xml:space="preserve">                        Checkbox : histogramme</t>
  </si>
  <si>
    <t xml:space="preserve">                        Liste déroulante : histogramme</t>
  </si>
  <si>
    <t xml:space="preserve">                        Echelle linéaire : tableau avec nombre</t>
  </si>
  <si>
    <t xml:space="preserve">                        Grille à choix multiples : tableau avec nombre</t>
  </si>
  <si>
    <t xml:space="preserve">                        Grille de cases à cocher : tableau avec nombre</t>
  </si>
  <si>
    <t xml:space="preserve">                        Date : histogramme</t>
  </si>
  <si>
    <t xml:space="preserve">                        Heure : histogramme</t>
  </si>
  <si>
    <t>Data Transfer</t>
  </si>
  <si>
    <t xml:space="preserve">      Database (CRUD ?)</t>
  </si>
  <si>
    <t xml:space="preserve">      Récupération des données du questionnaire pour les mettre dans réponses / excel</t>
  </si>
  <si>
    <t xml:space="preserve">      Ajouter les réponses des utilisateurs au questionnaire dans la DB</t>
  </si>
  <si>
    <t>Share the form</t>
  </si>
  <si>
    <t xml:space="preserve">      Titre, description du formulaire</t>
  </si>
  <si>
    <t xml:space="preserve">      Questions</t>
  </si>
  <si>
    <t xml:space="preserve">      Compléter la question (en fonction du type)</t>
  </si>
  <si>
    <t xml:space="preserve">      Bouton envoyer</t>
  </si>
  <si>
    <t xml:space="preserve">      Confirmation d'envoi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</si>
</sst>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4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34998626667073579"/>
      <name val="Calibri"/>
      <scheme val="minor"/>
    </font>
    <font>
      <b/>
      <sz val="13"/>
      <color rgb="FFFFFFFF"/>
      <name val="Calibri"/>
    </font>
    <font>
      <sz val="12"/>
      <color rgb="FFFFFFFF"/>
      <name val="Calibri"/>
    </font>
    <font>
      <b/>
      <sz val="13"/>
      <color theme="0"/>
      <name val="Calibri"/>
      <family val="2"/>
    </font>
    <font>
      <sz val="12"/>
      <color theme="0"/>
      <name val="Calibri"/>
      <family val="2"/>
    </font>
    <font>
      <b/>
      <sz val="13"/>
      <name val="Calibri"/>
      <family val="2"/>
    </font>
    <font>
      <b/>
      <sz val="13"/>
      <color theme="0"/>
      <name val="Calibri"/>
    </font>
    <font>
      <sz val="12"/>
      <color theme="0"/>
      <name val="Calibri"/>
    </font>
    <font>
      <i/>
      <sz val="11"/>
      <color theme="7"/>
      <name val="Calibri"/>
      <scheme val="minor"/>
    </font>
    <font>
      <b/>
      <sz val="11"/>
      <color theme="1" tint="0.24994659260841701"/>
      <name val="Calibri"/>
      <scheme val="minor"/>
    </font>
    <font>
      <sz val="12"/>
      <color theme="1" tint="0.24994659260841701"/>
      <name val="Calibri"/>
      <scheme val="minor"/>
    </font>
    <font>
      <b/>
      <sz val="13"/>
      <name val="Calibri"/>
    </font>
    <font>
      <b/>
      <sz val="20"/>
      <color rgb="FFFFFFFF"/>
      <name val="Calibri"/>
      <family val="2"/>
    </font>
    <font>
      <b/>
      <sz val="16"/>
      <color theme="1" tint="0.24994659260841701"/>
      <name val="Calibri"/>
      <family val="2"/>
    </font>
    <font>
      <b/>
      <sz val="16"/>
      <color rgb="FFFFFFFF"/>
      <name val="Calibri"/>
      <family val="2"/>
    </font>
    <font>
      <b/>
      <sz val="16"/>
      <color theme="0"/>
      <name val="Calibri"/>
      <family val="2"/>
    </font>
    <font>
      <sz val="12"/>
      <name val="Calibri"/>
      <family val="2"/>
    </font>
    <font>
      <b/>
      <sz val="22"/>
      <color theme="7"/>
      <name val="Corbel"/>
      <family val="2"/>
      <scheme val="major"/>
    </font>
  </fonts>
  <fills count="5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4B9F"/>
        <bgColor indexed="64"/>
      </patternFill>
    </fill>
    <fill>
      <patternFill patternType="solid">
        <fgColor rgb="FF503169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944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77C1"/>
        <bgColor indexed="64"/>
      </patternFill>
    </fill>
    <fill>
      <patternFill patternType="solid">
        <fgColor rgb="FFCD9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CA5D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2" fillId="2" borderId="4" applyNumberFormat="0" applyFont="0" applyAlignment="0">
      <alignment horizontal="center"/>
    </xf>
  </cellStyleXfs>
  <cellXfs count="11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58" applyFont="1" applyAlignment="1">
      <alignment horizontal="center"/>
    </xf>
    <xf numFmtId="0" fontId="0" fillId="3" borderId="3" xfId="14" applyFont="1" applyAlignment="1">
      <alignment horizontal="center"/>
    </xf>
    <xf numFmtId="0" fontId="0" fillId="4" borderId="3" xfId="15" applyFont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1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27" fillId="0" borderId="2" xfId="3" applyFont="1">
      <alignment horizontal="center"/>
    </xf>
    <xf numFmtId="0" fontId="6" fillId="39" borderId="0" xfId="0" applyFont="1" applyFill="1" applyAlignment="1">
      <alignment horizontal="center" vertical="center"/>
    </xf>
    <xf numFmtId="9" fontId="7" fillId="39" borderId="0" xfId="6" applyFont="1" applyFill="1">
      <alignment horizontal="center" vertical="center"/>
    </xf>
    <xf numFmtId="0" fontId="5" fillId="40" borderId="0" xfId="2" applyFont="1" applyFill="1" applyAlignment="1">
      <alignment horizontal="left" vertical="center" wrapText="1"/>
    </xf>
    <xf numFmtId="0" fontId="6" fillId="40" borderId="0" xfId="0" applyFont="1" applyFill="1" applyAlignment="1">
      <alignment horizontal="center" vertical="center"/>
    </xf>
    <xf numFmtId="9" fontId="7" fillId="40" borderId="0" xfId="6" applyFont="1" applyFill="1">
      <alignment horizontal="center" vertical="center"/>
    </xf>
    <xf numFmtId="0" fontId="29" fillId="41" borderId="0" xfId="0" applyFont="1" applyFill="1" applyAlignment="1">
      <alignment horizontal="center" vertical="center"/>
    </xf>
    <xf numFmtId="9" fontId="28" fillId="41" borderId="0" xfId="6" applyFont="1" applyFill="1">
      <alignment horizontal="center" vertical="center"/>
    </xf>
    <xf numFmtId="0" fontId="30" fillId="43" borderId="0" xfId="2" applyFont="1" applyFill="1" applyAlignment="1">
      <alignment horizontal="left" vertical="center" wrapText="1"/>
    </xf>
    <xf numFmtId="0" fontId="31" fillId="43" borderId="0" xfId="0" applyFont="1" applyFill="1">
      <alignment horizontal="center" vertical="center"/>
    </xf>
    <xf numFmtId="9" fontId="30" fillId="43" borderId="0" xfId="6" applyFont="1" applyFill="1">
      <alignment horizontal="center" vertical="center"/>
    </xf>
    <xf numFmtId="0" fontId="31" fillId="44" borderId="0" xfId="0" applyFont="1" applyFill="1">
      <alignment horizontal="center" vertical="center"/>
    </xf>
    <xf numFmtId="9" fontId="30" fillId="44" borderId="0" xfId="6" applyFont="1" applyFill="1">
      <alignment horizontal="center" vertical="center"/>
    </xf>
    <xf numFmtId="0" fontId="33" fillId="43" borderId="0" xfId="2" applyFont="1" applyFill="1" applyAlignment="1">
      <alignment horizontal="left" vertical="center" wrapText="1"/>
    </xf>
    <xf numFmtId="0" fontId="34" fillId="43" borderId="0" xfId="0" applyFont="1" applyFill="1">
      <alignment horizontal="center" vertical="center"/>
    </xf>
    <xf numFmtId="9" fontId="33" fillId="43" borderId="0" xfId="6" applyFont="1" applyFill="1">
      <alignment horizontal="center" vertical="center"/>
    </xf>
    <xf numFmtId="0" fontId="29" fillId="45" borderId="0" xfId="0" applyFont="1" applyFill="1" applyAlignment="1">
      <alignment horizontal="center" vertical="center"/>
    </xf>
    <xf numFmtId="9" fontId="28" fillId="45" borderId="0" xfId="6" applyFont="1" applyFill="1">
      <alignment horizontal="center" vertical="center"/>
    </xf>
    <xf numFmtId="9" fontId="32" fillId="46" borderId="0" xfId="6" applyFont="1" applyFill="1">
      <alignment horizontal="center" vertical="center"/>
    </xf>
    <xf numFmtId="16" fontId="0" fillId="0" borderId="0" xfId="0" applyNumberFormat="1" applyAlignment="1">
      <alignment horizontal="center"/>
    </xf>
    <xf numFmtId="0" fontId="11" fillId="0" borderId="0" xfId="4">
      <alignment horizontal="center" wrapText="1"/>
    </xf>
    <xf numFmtId="0" fontId="36" fillId="6" borderId="1" xfId="7" applyFont="1">
      <alignment horizontal="left" vertical="center"/>
    </xf>
    <xf numFmtId="0" fontId="27" fillId="0" borderId="0" xfId="11" applyFont="1">
      <alignment horizontal="left"/>
    </xf>
    <xf numFmtId="0" fontId="27" fillId="0" borderId="0" xfId="4" applyFont="1">
      <alignment horizontal="center" wrapText="1"/>
    </xf>
    <xf numFmtId="0" fontId="38" fillId="46" borderId="0" xfId="2" applyFont="1" applyFill="1" applyAlignment="1">
      <alignment horizontal="left" vertical="center" wrapText="1"/>
    </xf>
    <xf numFmtId="0" fontId="39" fillId="41" borderId="0" xfId="2" applyFont="1" applyFill="1" applyAlignment="1">
      <alignment horizontal="left" vertical="center" wrapText="1"/>
    </xf>
    <xf numFmtId="0" fontId="40" fillId="39" borderId="0" xfId="2" applyFont="1" applyFill="1" applyAlignment="1">
      <alignment horizontal="left" vertical="center" wrapText="1"/>
    </xf>
    <xf numFmtId="0" fontId="42" fillId="44" borderId="0" xfId="2" applyFont="1" applyFill="1" applyAlignment="1">
      <alignment horizontal="left" vertical="center" wrapText="1"/>
    </xf>
    <xf numFmtId="0" fontId="41" fillId="45" borderId="0" xfId="2" applyFont="1" applyFill="1" applyAlignment="1">
      <alignment horizontal="left" vertical="center" wrapText="1"/>
    </xf>
    <xf numFmtId="0" fontId="0" fillId="47" borderId="4" xfId="58" applyFont="1" applyFill="1" applyAlignment="1">
      <alignment horizontal="center"/>
    </xf>
    <xf numFmtId="0" fontId="30" fillId="48" borderId="0" xfId="2" applyFont="1" applyFill="1" applyAlignment="1">
      <alignment horizontal="left" vertical="center" wrapText="1"/>
    </xf>
    <xf numFmtId="0" fontId="31" fillId="48" borderId="0" xfId="0" applyFont="1" applyFill="1">
      <alignment horizontal="center" vertical="center"/>
    </xf>
    <xf numFmtId="9" fontId="30" fillId="48" borderId="0" xfId="6" applyFont="1" applyFill="1">
      <alignment horizontal="center" vertical="center"/>
    </xf>
    <xf numFmtId="0" fontId="30" fillId="49" borderId="0" xfId="2" applyFont="1" applyFill="1" applyAlignment="1">
      <alignment horizontal="left" vertical="center" wrapText="1"/>
    </xf>
    <xf numFmtId="0" fontId="31" fillId="49" borderId="0" xfId="0" applyFont="1" applyFill="1">
      <alignment horizontal="center" vertical="center"/>
    </xf>
    <xf numFmtId="9" fontId="30" fillId="49" borderId="0" xfId="6" applyFont="1" applyFill="1">
      <alignment horizontal="center" vertical="center"/>
    </xf>
    <xf numFmtId="0" fontId="30" fillId="45" borderId="0" xfId="2" applyFont="1" applyFill="1" applyAlignment="1">
      <alignment horizontal="left" vertical="center" wrapText="1"/>
    </xf>
    <xf numFmtId="0" fontId="31" fillId="45" borderId="0" xfId="0" applyFont="1" applyFill="1">
      <alignment horizontal="center" vertical="center"/>
    </xf>
    <xf numFmtId="9" fontId="30" fillId="45" borderId="0" xfId="6" applyFont="1" applyFill="1">
      <alignment horizontal="center" vertical="center"/>
    </xf>
    <xf numFmtId="0" fontId="43" fillId="46" borderId="0" xfId="0" applyFont="1" applyFill="1">
      <alignment horizontal="center" vertical="center"/>
    </xf>
    <xf numFmtId="0" fontId="44" fillId="0" borderId="0" xfId="1" applyFont="1" applyAlignment="1">
      <alignment horizontal="right"/>
    </xf>
    <xf numFmtId="9" fontId="30" fillId="50" borderId="0" xfId="6" applyFont="1" applyFill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0" borderId="0" xfId="0" applyFill="1">
      <alignment horizontal="center" vertical="center"/>
    </xf>
    <xf numFmtId="0" fontId="30" fillId="51" borderId="0" xfId="2" applyFont="1" applyFill="1" applyAlignment="1">
      <alignment horizontal="left" vertical="center" wrapText="1"/>
    </xf>
    <xf numFmtId="0" fontId="31" fillId="51" borderId="0" xfId="0" applyFont="1" applyFill="1">
      <alignment horizontal="center" vertical="center"/>
    </xf>
    <xf numFmtId="9" fontId="30" fillId="51" borderId="0" xfId="6" applyFont="1" applyFill="1">
      <alignment horizontal="center" vertical="center"/>
    </xf>
    <xf numFmtId="0" fontId="33" fillId="43" borderId="0" xfId="2" applyFont="1" applyFill="1" applyAlignment="1">
      <alignment horizontal="center" vertical="center" wrapText="1"/>
    </xf>
    <xf numFmtId="0" fontId="30" fillId="43" borderId="0" xfId="2" applyFont="1" applyFill="1" applyAlignment="1">
      <alignment horizontal="center" vertical="center" wrapText="1"/>
    </xf>
    <xf numFmtId="9" fontId="30" fillId="42" borderId="0" xfId="6" applyFont="1" applyFill="1">
      <alignment horizontal="center" vertical="center"/>
    </xf>
    <xf numFmtId="0" fontId="42" fillId="52" borderId="0" xfId="2" applyFont="1" applyFill="1" applyAlignment="1">
      <alignment horizontal="left" vertical="center" wrapText="1"/>
    </xf>
    <xf numFmtId="0" fontId="29" fillId="52" borderId="0" xfId="0" applyFont="1" applyFill="1" applyAlignment="1">
      <alignment horizontal="center" vertical="center"/>
    </xf>
    <xf numFmtId="9" fontId="30" fillId="52" borderId="0" xfId="6" applyFont="1" applyFill="1">
      <alignment horizontal="center" vertical="center"/>
    </xf>
    <xf numFmtId="0" fontId="33" fillId="42" borderId="0" xfId="2" applyFont="1" applyFill="1" applyAlignment="1">
      <alignment horizontal="left" vertical="center" wrapText="1"/>
    </xf>
    <xf numFmtId="0" fontId="34" fillId="42" borderId="0" xfId="0" applyFont="1" applyFill="1">
      <alignment horizontal="center" vertical="center"/>
    </xf>
    <xf numFmtId="9" fontId="33" fillId="42" borderId="0" xfId="6" applyFont="1" applyFill="1">
      <alignment horizontal="center" vertical="center"/>
    </xf>
    <xf numFmtId="0" fontId="41" fillId="52" borderId="0" xfId="2" applyFont="1" applyFill="1" applyAlignment="1">
      <alignment horizontal="left" vertical="center" wrapText="1"/>
    </xf>
    <xf numFmtId="9" fontId="28" fillId="52" borderId="0" xfId="6" applyFont="1" applyFill="1">
      <alignment horizontal="center" vertical="center"/>
    </xf>
    <xf numFmtId="0" fontId="31" fillId="42" borderId="0" xfId="0" applyFont="1" applyFill="1">
      <alignment horizontal="center" vertical="center"/>
    </xf>
    <xf numFmtId="0" fontId="30" fillId="50" borderId="0" xfId="2" applyFont="1" applyFill="1" applyAlignment="1">
      <alignment horizontal="left" vertical="center" wrapText="1"/>
    </xf>
    <xf numFmtId="0" fontId="31" fillId="50" borderId="0" xfId="0" applyFont="1" applyFill="1" applyAlignment="1">
      <alignment horizontal="center" vertical="center"/>
    </xf>
    <xf numFmtId="0" fontId="33" fillId="50" borderId="0" xfId="2" applyFont="1" applyFill="1" applyAlignment="1">
      <alignment horizontal="left" vertical="center" wrapText="1"/>
    </xf>
    <xf numFmtId="0" fontId="33" fillId="50" borderId="0" xfId="2" applyFont="1" applyFill="1" applyAlignment="1">
      <alignment horizontal="center" vertical="center" wrapText="1"/>
    </xf>
    <xf numFmtId="9" fontId="33" fillId="50" borderId="0" xfId="6" applyFont="1" applyFill="1">
      <alignment horizontal="center" vertical="center"/>
    </xf>
    <xf numFmtId="0" fontId="5" fillId="50" borderId="0" xfId="2" applyFont="1" applyFill="1" applyAlignment="1">
      <alignment horizontal="left" vertical="center" wrapText="1"/>
    </xf>
    <xf numFmtId="0" fontId="6" fillId="50" borderId="0" xfId="0" applyFont="1" applyFill="1" applyAlignment="1">
      <alignment horizontal="center" vertical="center"/>
    </xf>
    <xf numFmtId="9" fontId="7" fillId="50" borderId="0" xfId="6" applyFont="1" applyFill="1">
      <alignment horizontal="center" vertical="center"/>
    </xf>
    <xf numFmtId="0" fontId="33" fillId="53" borderId="0" xfId="2" applyFont="1" applyFill="1" applyAlignment="1">
      <alignment horizontal="left" vertical="center" wrapText="1"/>
    </xf>
    <xf numFmtId="0" fontId="34" fillId="53" borderId="0" xfId="0" applyFont="1" applyFill="1">
      <alignment horizontal="center" vertical="center"/>
    </xf>
    <xf numFmtId="9" fontId="33" fillId="53" borderId="0" xfId="6" applyFont="1" applyFill="1">
      <alignment horizontal="center" vertical="center"/>
    </xf>
    <xf numFmtId="9" fontId="34" fillId="42" borderId="0" xfId="22" applyFont="1" applyFill="1" applyAlignment="1">
      <alignment horizontal="center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13" fillId="0" borderId="0" xfId="12" applyAlignment="1">
      <alignment vertical="center"/>
    </xf>
    <xf numFmtId="0" fontId="11" fillId="0" borderId="0" xfId="9" applyAlignment="1">
      <alignment vertical="center"/>
    </xf>
    <xf numFmtId="0" fontId="11" fillId="0" borderId="2" xfId="9" applyBorder="1" applyAlignment="1">
      <alignment vertical="center"/>
    </xf>
    <xf numFmtId="0" fontId="11" fillId="0" borderId="0" xfId="10" applyAlignment="1">
      <alignment horizontal="center" vertical="center" wrapText="1"/>
    </xf>
    <xf numFmtId="0" fontId="11" fillId="0" borderId="2" xfId="10" applyBorder="1" applyAlignment="1">
      <alignment horizontal="center" vertical="center" wrapText="1"/>
    </xf>
    <xf numFmtId="0" fontId="11" fillId="0" borderId="5" xfId="10" applyBorder="1" applyAlignment="1">
      <alignment horizontal="center" vertical="center" wrapText="1"/>
    </xf>
    <xf numFmtId="0" fontId="8" fillId="47" borderId="6" xfId="5" applyFont="1" applyFill="1" applyBorder="1" applyAlignment="1">
      <alignment horizontal="left" vertical="center"/>
    </xf>
    <xf numFmtId="0" fontId="8" fillId="47" borderId="0" xfId="5" applyFont="1" applyFill="1" applyAlignment="1">
      <alignment horizontal="left" vertical="center"/>
    </xf>
    <xf numFmtId="0" fontId="8" fillId="47" borderId="7" xfId="5" applyFont="1" applyFill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  <xf numFmtId="0" fontId="37" fillId="0" borderId="6" xfId="5" applyFont="1" applyBorder="1" applyAlignment="1">
      <alignment horizontal="left" vertical="center"/>
    </xf>
    <xf numFmtId="0" fontId="37" fillId="0" borderId="0" xfId="5" applyFont="1" applyAlignment="1">
      <alignment horizontal="left" vertical="center"/>
    </xf>
    <xf numFmtId="0" fontId="37" fillId="0" borderId="7" xfId="5" applyFont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2" xfId="10" applyFont="1" applyBorder="1" applyAlignment="1">
      <alignment horizontal="center" vertical="center" wrapText="1"/>
    </xf>
    <xf numFmtId="0" fontId="35" fillId="0" borderId="0" xfId="12" applyFont="1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27" fillId="0" borderId="0" xfId="9" applyFont="1" applyAlignment="1">
      <alignment vertical="center"/>
    </xf>
    <xf numFmtId="0" fontId="27" fillId="0" borderId="2" xfId="9" applyFont="1" applyBorder="1" applyAlignment="1">
      <alignment vertical="center"/>
    </xf>
    <xf numFmtId="0" fontId="27" fillId="0" borderId="0" xfId="10" applyFont="1" applyAlignment="1">
      <alignment horizontal="center" vertical="center" wrapText="1"/>
    </xf>
    <xf numFmtId="0" fontId="8" fillId="0" borderId="0" xfId="5" applyFont="1" applyAlignment="1">
      <alignment horizontal="left" vertical="center"/>
    </xf>
  </cellXfs>
  <cellStyles count="59">
    <cellStyle name="% achevé" xfId="15" xr:uid="{00000000-0005-0000-0000-000000000000}"/>
    <cellStyle name="20 % - Accent1" xfId="35" builtinId="30" customBuiltin="1"/>
    <cellStyle name="20 % - Accent2" xfId="39" builtinId="34" customBuiltin="1"/>
    <cellStyle name="20 % - Accent3" xfId="43" builtinId="38" customBuiltin="1"/>
    <cellStyle name="20 % - Accent4" xfId="47" builtinId="42" customBuiltin="1"/>
    <cellStyle name="20 % - Accent5" xfId="51" builtinId="46" customBuiltin="1"/>
    <cellStyle name="20 % - Accent6" xfId="55" builtinId="50" customBuiltin="1"/>
    <cellStyle name="40 % - Accent1" xfId="36" builtinId="31" customBuiltin="1"/>
    <cellStyle name="40 % - Accent2" xfId="40" builtinId="35" customBuiltin="1"/>
    <cellStyle name="40 % - Accent3" xfId="44" builtinId="39" customBuiltin="1"/>
    <cellStyle name="40 % - Accent4" xfId="48" builtinId="43" customBuiltin="1"/>
    <cellStyle name="40 % - Accent5" xfId="52" builtinId="47" customBuiltin="1"/>
    <cellStyle name="40 % - Accent6" xfId="56" builtinId="51" customBuiltin="1"/>
    <cellStyle name="60 % - Accent1" xfId="37" builtinId="32" customBuiltin="1"/>
    <cellStyle name="60 % - Accent2" xfId="41" builtinId="36" customBuiltin="1"/>
    <cellStyle name="60 % - Accent3" xfId="45" builtinId="40" customBuiltin="1"/>
    <cellStyle name="60 % - Accent4" xfId="49" builtinId="44" customBuiltin="1"/>
    <cellStyle name="60 % - Accent5" xfId="53" builtinId="48" customBuiltin="1"/>
    <cellStyle name="60 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Activité" xfId="2" xr:uid="{00000000-0005-0000-0000-000002000000}"/>
    <cellStyle name="Avertissement" xfId="31" builtinId="11" customBuiltin="1"/>
    <cellStyle name="Calcul" xfId="28" builtinId="22" customBuiltin="1"/>
    <cellStyle name="Cellule liée" xfId="29" builtinId="24" customBuiltin="1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Entrée" xfId="26" builtinId="20" customBuiltin="1"/>
    <cellStyle name="Étiquette" xfId="5" xr:uid="{00000000-0005-0000-0000-00000A000000}"/>
    <cellStyle name="Insatisfaisant" xfId="24" builtinId="27" customBuiltin="1"/>
    <cellStyle name="Légende de ce qui a été accompli" xfId="14" xr:uid="{00000000-0005-0000-0000-000004000000}"/>
    <cellStyle name="Légende de ce qui a été accompli (au-delà du plan)" xfId="16" xr:uid="{00000000-0005-0000-0000-000003000000}"/>
    <cellStyle name="Légende du % accompli (au-delà du plan)" xfId="17" xr:uid="{00000000-0005-0000-0000-000001000000}"/>
    <cellStyle name="Légende du plan" xfId="58" xr:uid="{00000000-0005-0000-0000-000010000000}"/>
    <cellStyle name="Milliers" xfId="18" builtinId="3" customBuiltin="1"/>
    <cellStyle name="Milliers [0]" xfId="19" builtinId="6" customBuiltin="1"/>
    <cellStyle name="Monétaire" xfId="20" builtinId="4" customBuiltin="1"/>
    <cellStyle name="Monétaire [0]" xfId="21" builtinId="7" customBuiltin="1"/>
    <cellStyle name="Neutre" xfId="25" builtinId="28" customBuiltin="1"/>
    <cellStyle name="Normal" xfId="0" builtinId="0" customBuiltin="1"/>
    <cellStyle name="Note" xfId="32" builtinId="10" customBuiltin="1"/>
    <cellStyle name="Pourcentage" xfId="22" builtinId="5" customBuiltin="1"/>
    <cellStyle name="Pourcentage accompli" xfId="6" xr:uid="{00000000-0005-0000-0000-00000C000000}"/>
    <cellStyle name="Satisfaisant" xfId="23" builtinId="26" customBuiltin="1"/>
    <cellStyle name="Sortie" xfId="27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3" builtinId="25" customBuiltin="1"/>
    <cellStyle name="Valeur de la période" xfId="13" xr:uid="{00000000-0005-0000-0000-00000F000000}"/>
    <cellStyle name="Vérification" xfId="30" builtinId="23" customBuiltin="1"/>
  </cellStyles>
  <dxfs count="25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C65911"/>
      <color rgb="FF6699FF"/>
      <color rgb="FF85B3E1"/>
      <color rgb="FF0066FF"/>
      <color rgb="FF256EFF"/>
      <color rgb="FFBCA5D3"/>
      <color rgb="FF794B9F"/>
      <color rgb="FFBF77C1"/>
      <color rgb="FFCD9FCE"/>
      <color rgb="FFFF9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C00000"/>
    <pageSetUpPr fitToPage="1"/>
  </sheetPr>
  <dimension ref="B1:CS25"/>
  <sheetViews>
    <sheetView showGridLines="0" zoomScale="70" zoomScaleNormal="70" zoomScaleSheetLayoutView="80" workbookViewId="0">
      <selection activeCell="G11" sqref="G11"/>
    </sheetView>
  </sheetViews>
  <sheetFormatPr baseColWidth="10" defaultColWidth="3" defaultRowHeight="30" customHeight="1" x14ac:dyDescent="0.25"/>
  <cols>
    <col min="1" max="1" width="2.625" customWidth="1"/>
    <col min="2" max="2" width="51.625" customWidth="1"/>
    <col min="3" max="6" width="14.125" style="1" customWidth="1"/>
    <col min="7" max="7" width="26.875" style="16" customWidth="1"/>
    <col min="8" max="8" width="3" style="1" customWidth="1"/>
    <col min="9" max="27" width="3" style="1"/>
    <col min="67" max="67" width="3" customWidth="1"/>
    <col min="97" max="97" width="3" customWidth="1"/>
  </cols>
  <sheetData>
    <row r="1" spans="2:97" ht="60" customHeight="1" thickBot="1" x14ac:dyDescent="0.85">
      <c r="B1" s="8" t="s">
        <v>0</v>
      </c>
      <c r="C1" s="7"/>
      <c r="D1" s="7"/>
      <c r="E1" s="7"/>
      <c r="F1" s="7"/>
      <c r="G1" s="58" t="s">
        <v>1</v>
      </c>
      <c r="H1" s="37">
        <v>43908</v>
      </c>
      <c r="I1" s="37">
        <v>43909</v>
      </c>
      <c r="J1" s="37">
        <v>43910</v>
      </c>
      <c r="K1" s="37">
        <v>43911</v>
      </c>
      <c r="L1" s="37">
        <v>43912</v>
      </c>
      <c r="M1" s="37">
        <v>43913</v>
      </c>
      <c r="N1" s="37">
        <v>43914</v>
      </c>
      <c r="O1" s="37">
        <v>43915</v>
      </c>
      <c r="P1" s="37">
        <v>43916</v>
      </c>
      <c r="Q1" s="37">
        <v>43917</v>
      </c>
      <c r="R1" s="37">
        <v>43918</v>
      </c>
      <c r="S1" s="37">
        <v>43919</v>
      </c>
      <c r="T1" s="37">
        <v>43920</v>
      </c>
      <c r="U1" s="37">
        <v>43921</v>
      </c>
      <c r="V1" s="37">
        <v>43922</v>
      </c>
      <c r="W1" s="37">
        <v>43923</v>
      </c>
      <c r="X1" s="37">
        <v>43924</v>
      </c>
      <c r="Y1" s="37">
        <v>43925</v>
      </c>
      <c r="Z1" s="37">
        <v>43926</v>
      </c>
      <c r="AA1" s="37">
        <v>43927</v>
      </c>
      <c r="AB1" s="37">
        <v>43928</v>
      </c>
      <c r="AC1" s="37">
        <v>43929</v>
      </c>
      <c r="AD1" s="37">
        <v>43930</v>
      </c>
      <c r="AE1" s="37">
        <v>43931</v>
      </c>
      <c r="AF1" s="37">
        <v>43932</v>
      </c>
      <c r="AG1" s="37">
        <v>43933</v>
      </c>
      <c r="AH1" s="37">
        <v>43934</v>
      </c>
      <c r="AI1" s="37">
        <v>43935</v>
      </c>
      <c r="AJ1" s="37">
        <v>43936</v>
      </c>
      <c r="AK1" s="37">
        <v>43937</v>
      </c>
      <c r="AL1" s="37">
        <v>43938</v>
      </c>
      <c r="AM1" s="37">
        <v>43939</v>
      </c>
      <c r="AN1" s="37">
        <v>43940</v>
      </c>
      <c r="AO1" s="37">
        <v>43941</v>
      </c>
      <c r="AP1" s="37">
        <v>43942</v>
      </c>
      <c r="AQ1" s="37">
        <v>43943</v>
      </c>
      <c r="AR1" s="37">
        <v>43944</v>
      </c>
      <c r="AS1" s="37">
        <v>43945</v>
      </c>
      <c r="AT1" s="37">
        <v>43946</v>
      </c>
      <c r="AU1" s="37">
        <v>43947</v>
      </c>
      <c r="AV1" s="37">
        <v>43948</v>
      </c>
      <c r="AW1" s="37">
        <v>43949</v>
      </c>
      <c r="AX1" s="37">
        <v>43950</v>
      </c>
      <c r="AY1" s="37">
        <v>43951</v>
      </c>
      <c r="AZ1" s="37">
        <v>43952</v>
      </c>
      <c r="BA1" s="37">
        <v>43953</v>
      </c>
      <c r="BB1" s="37">
        <v>43954</v>
      </c>
      <c r="BC1" s="37">
        <v>43955</v>
      </c>
      <c r="BD1" s="37">
        <v>43956</v>
      </c>
      <c r="BE1" s="37">
        <v>43957</v>
      </c>
      <c r="BF1" s="37">
        <v>43958</v>
      </c>
      <c r="BG1" s="37">
        <v>43959</v>
      </c>
      <c r="BH1" s="37">
        <v>43960</v>
      </c>
      <c r="BI1" s="37">
        <v>43961</v>
      </c>
      <c r="BJ1" s="37">
        <v>43962</v>
      </c>
      <c r="BK1" s="37">
        <v>43963</v>
      </c>
      <c r="BL1" s="37">
        <v>43964</v>
      </c>
      <c r="BM1" s="37">
        <v>43965</v>
      </c>
      <c r="BN1" s="37">
        <v>43966</v>
      </c>
      <c r="BO1" s="37">
        <v>43967</v>
      </c>
      <c r="BP1" s="37">
        <v>43968</v>
      </c>
      <c r="BQ1" s="37">
        <v>43969</v>
      </c>
      <c r="BR1" s="37">
        <v>43970</v>
      </c>
      <c r="BS1" s="37">
        <v>43971</v>
      </c>
      <c r="BT1" s="37">
        <v>43972</v>
      </c>
      <c r="BU1" s="37">
        <v>43973</v>
      </c>
      <c r="BV1" s="37">
        <v>43974</v>
      </c>
      <c r="BW1" s="37">
        <v>43975</v>
      </c>
      <c r="BX1" s="37">
        <v>43976</v>
      </c>
      <c r="BY1" s="37">
        <v>43977</v>
      </c>
      <c r="BZ1" s="37">
        <v>43978</v>
      </c>
      <c r="CA1" s="37">
        <v>43979</v>
      </c>
      <c r="CB1" s="37">
        <v>43980</v>
      </c>
      <c r="CC1" s="37">
        <v>43981</v>
      </c>
      <c r="CD1" s="37">
        <v>43982</v>
      </c>
      <c r="CE1" s="37">
        <v>43983</v>
      </c>
      <c r="CF1" s="37">
        <v>43984</v>
      </c>
      <c r="CG1" s="37">
        <v>43985</v>
      </c>
      <c r="CH1" s="37">
        <v>43986</v>
      </c>
      <c r="CI1" s="37">
        <v>43987</v>
      </c>
      <c r="CJ1" s="37">
        <v>43988</v>
      </c>
      <c r="CK1" s="37">
        <v>43989</v>
      </c>
      <c r="CL1" s="37">
        <v>43990</v>
      </c>
      <c r="CM1" s="37">
        <v>43991</v>
      </c>
      <c r="CN1" s="37">
        <v>43992</v>
      </c>
      <c r="CO1" s="37">
        <v>43993</v>
      </c>
      <c r="CP1" s="37">
        <v>43994</v>
      </c>
      <c r="CQ1" s="37">
        <v>43995</v>
      </c>
      <c r="CR1" s="37">
        <v>43996</v>
      </c>
      <c r="CS1" s="37">
        <v>43997</v>
      </c>
    </row>
    <row r="2" spans="2:97" ht="21" customHeight="1" thickTop="1" thickBot="1" x14ac:dyDescent="0.3">
      <c r="B2" s="91" t="s">
        <v>2</v>
      </c>
      <c r="C2" s="91"/>
      <c r="D2" s="91"/>
      <c r="E2" s="91"/>
      <c r="F2" s="91"/>
      <c r="G2" s="3" t="s">
        <v>3</v>
      </c>
      <c r="H2" s="9">
        <f ca="1">TODAY() - DATE(2020,3,17)</f>
        <v>89</v>
      </c>
      <c r="J2" s="47"/>
      <c r="K2" s="97" t="s">
        <v>4</v>
      </c>
      <c r="L2" s="98"/>
      <c r="M2" s="98"/>
      <c r="N2" s="98"/>
      <c r="O2" s="99"/>
      <c r="P2" s="11"/>
      <c r="Q2" s="100" t="s">
        <v>5</v>
      </c>
      <c r="R2" s="101"/>
      <c r="S2" s="101"/>
      <c r="T2" s="102"/>
      <c r="U2" s="12"/>
      <c r="V2" s="89" t="s">
        <v>6</v>
      </c>
      <c r="W2" s="90"/>
      <c r="X2" s="90"/>
      <c r="Y2" s="103"/>
      <c r="Z2" s="13"/>
      <c r="AA2" s="89" t="s">
        <v>7</v>
      </c>
      <c r="AB2" s="90"/>
      <c r="AC2" s="90"/>
      <c r="AD2" s="90"/>
      <c r="AE2" s="90"/>
      <c r="AF2" s="90"/>
      <c r="AG2" s="103"/>
      <c r="AH2" s="14"/>
      <c r="AI2" s="89" t="s">
        <v>8</v>
      </c>
      <c r="AJ2" s="90"/>
      <c r="AK2" s="90"/>
      <c r="AL2" s="90"/>
      <c r="AM2" s="90"/>
      <c r="AN2" s="90"/>
      <c r="AO2" s="90"/>
      <c r="AP2" s="90"/>
    </row>
    <row r="3" spans="2:97" s="6" customFormat="1" ht="39.950000000000003" customHeight="1" thickTop="1" x14ac:dyDescent="0.25">
      <c r="B3" s="92" t="s">
        <v>9</v>
      </c>
      <c r="C3" s="94" t="s">
        <v>10</v>
      </c>
      <c r="D3" s="94" t="s">
        <v>11</v>
      </c>
      <c r="E3" s="94" t="s">
        <v>12</v>
      </c>
      <c r="F3" s="94" t="s">
        <v>13</v>
      </c>
      <c r="G3" s="96" t="s">
        <v>14</v>
      </c>
      <c r="H3" s="15" t="s">
        <v>15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97" ht="15.75" customHeight="1" x14ac:dyDescent="0.25">
      <c r="B4" s="93"/>
      <c r="C4" s="95"/>
      <c r="D4" s="95"/>
      <c r="E4" s="95"/>
      <c r="F4" s="95"/>
      <c r="G4" s="9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18">
        <v>61</v>
      </c>
      <c r="BQ4" s="18">
        <v>62</v>
      </c>
      <c r="BR4" s="18">
        <v>63</v>
      </c>
      <c r="BS4" s="18">
        <v>64</v>
      </c>
      <c r="BT4" s="18">
        <v>65</v>
      </c>
      <c r="BU4" s="18">
        <v>66</v>
      </c>
      <c r="BV4" s="18">
        <v>67</v>
      </c>
      <c r="BW4" s="18">
        <v>68</v>
      </c>
      <c r="BX4" s="18">
        <v>69</v>
      </c>
      <c r="BY4" s="18">
        <v>70</v>
      </c>
      <c r="BZ4" s="18">
        <v>71</v>
      </c>
      <c r="CA4" s="18">
        <v>72</v>
      </c>
      <c r="CB4" s="18">
        <v>73</v>
      </c>
      <c r="CC4" s="18">
        <v>74</v>
      </c>
      <c r="CD4" s="18">
        <v>75</v>
      </c>
      <c r="CE4" s="18">
        <v>76</v>
      </c>
      <c r="CF4" s="18">
        <v>77</v>
      </c>
      <c r="CG4" s="18">
        <v>78</v>
      </c>
      <c r="CH4" s="18">
        <v>79</v>
      </c>
      <c r="CI4" s="18">
        <v>80</v>
      </c>
      <c r="CJ4" s="18">
        <v>81</v>
      </c>
      <c r="CK4" s="18">
        <v>82</v>
      </c>
      <c r="CL4" s="18">
        <v>83</v>
      </c>
      <c r="CM4" s="18">
        <v>84</v>
      </c>
      <c r="CN4" s="18">
        <v>85</v>
      </c>
      <c r="CO4" s="18">
        <v>86</v>
      </c>
      <c r="CP4" s="18">
        <v>87</v>
      </c>
      <c r="CQ4" s="18">
        <v>88</v>
      </c>
      <c r="CR4" s="18">
        <v>89</v>
      </c>
      <c r="CS4" s="18">
        <v>90</v>
      </c>
    </row>
    <row r="5" spans="2:97" ht="53.25" customHeight="1" x14ac:dyDescent="0.25">
      <c r="B5" s="43" t="s">
        <v>16</v>
      </c>
      <c r="C5" s="24">
        <v>1</v>
      </c>
      <c r="D5" s="24">
        <v>89</v>
      </c>
      <c r="E5" s="24">
        <v>15</v>
      </c>
      <c r="F5" s="24">
        <v>60</v>
      </c>
      <c r="G5" s="25">
        <f>(G6*D6+G11*D11+G18*D18+G25*D25)/(D6+D11+D18+D25)</f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97" ht="40.5" customHeight="1" x14ac:dyDescent="0.25">
      <c r="B6" s="44" t="s">
        <v>17</v>
      </c>
      <c r="C6" s="19">
        <v>15</v>
      </c>
      <c r="D6" s="19">
        <v>74</v>
      </c>
      <c r="E6" s="19">
        <v>15</v>
      </c>
      <c r="F6" s="19">
        <v>60</v>
      </c>
      <c r="G6" s="20">
        <f>(G7*D7+G8*D8+G9*D9)/(D7+D8+D9)</f>
        <v>1</v>
      </c>
      <c r="H6" s="17"/>
      <c r="I6" s="17"/>
      <c r="J6" s="17"/>
      <c r="K6" s="17"/>
      <c r="L6" s="17"/>
      <c r="M6" s="17"/>
      <c r="N6" s="17"/>
      <c r="O6" s="17"/>
      <c r="P6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97" ht="30" customHeight="1" x14ac:dyDescent="0.25">
      <c r="B7" s="21" t="s">
        <v>18</v>
      </c>
      <c r="C7" s="22">
        <v>15</v>
      </c>
      <c r="D7" s="22">
        <v>8</v>
      </c>
      <c r="E7" s="22">
        <v>15</v>
      </c>
      <c r="F7" s="22">
        <v>8</v>
      </c>
      <c r="G7" s="23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97" ht="30" customHeight="1" x14ac:dyDescent="0.25">
      <c r="B8" s="21" t="s">
        <v>19</v>
      </c>
      <c r="C8" s="22">
        <v>45</v>
      </c>
      <c r="D8" s="22">
        <v>16</v>
      </c>
      <c r="E8" s="22">
        <v>45</v>
      </c>
      <c r="F8" s="22">
        <v>16</v>
      </c>
      <c r="G8" s="23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97" ht="30" customHeight="1" x14ac:dyDescent="0.25">
      <c r="B9" s="21" t="s">
        <v>20</v>
      </c>
      <c r="C9" s="22">
        <v>45</v>
      </c>
      <c r="D9" s="22">
        <v>16</v>
      </c>
      <c r="E9" s="22">
        <v>45</v>
      </c>
      <c r="F9" s="22">
        <v>16</v>
      </c>
      <c r="G9" s="23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97" s="61" customFormat="1" ht="18" customHeight="1" x14ac:dyDescent="0.25">
      <c r="B10" s="82"/>
      <c r="C10" s="83"/>
      <c r="D10" s="83"/>
      <c r="E10" s="83"/>
      <c r="F10" s="83"/>
      <c r="G10" s="84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</row>
    <row r="11" spans="2:97" ht="40.5" customHeight="1" x14ac:dyDescent="0.25">
      <c r="B11" s="74" t="s">
        <v>21</v>
      </c>
      <c r="C11" s="69">
        <v>18</v>
      </c>
      <c r="D11" s="69">
        <v>55</v>
      </c>
      <c r="E11" s="69">
        <v>18</v>
      </c>
      <c r="F11" s="69">
        <v>55</v>
      </c>
      <c r="G11" s="75">
        <f>(G12*D12+G13*D13+G14*D14+G15*D15+G16*D16)/(D12+D13+D14+D15+D16)</f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97" ht="30" customHeight="1" x14ac:dyDescent="0.25">
      <c r="B12" s="71" t="str">
        <f>'Graphic Design Gantt'!B7</f>
        <v>Mindmap</v>
      </c>
      <c r="C12" s="72">
        <f>'Graphic Design Gantt'!C7</f>
        <v>18</v>
      </c>
      <c r="D12" s="72">
        <f>'Graphic Design Gantt'!D7</f>
        <v>10</v>
      </c>
      <c r="E12" s="72">
        <f>'Graphic Design Gantt'!E7</f>
        <v>20</v>
      </c>
      <c r="F12" s="72">
        <f>'Graphic Design Gantt'!F7</f>
        <v>3</v>
      </c>
      <c r="G12" s="88">
        <f>'Graphic Design Gantt'!G7</f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97" ht="30" customHeight="1" x14ac:dyDescent="0.25">
      <c r="B13" s="71" t="str">
        <f>'Graphic Design Gantt'!B8</f>
        <v>Charte graphique</v>
      </c>
      <c r="C13" s="72">
        <f>'Graphic Design Gantt'!C8</f>
        <v>26</v>
      </c>
      <c r="D13" s="72">
        <f>'Graphic Design Gantt'!D8</f>
        <v>16</v>
      </c>
      <c r="E13" s="72">
        <f>'Graphic Design Gantt'!E8</f>
        <v>26</v>
      </c>
      <c r="F13" s="72">
        <f>'Graphic Design Gantt'!F8</f>
        <v>10</v>
      </c>
      <c r="G13" s="88">
        <f>'Graphic Design Gantt'!G8</f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97" ht="30" customHeight="1" x14ac:dyDescent="0.25">
      <c r="B14" s="71" t="str">
        <f>'Graphic Design Gantt'!B12</f>
        <v>Zonning (wireframe)</v>
      </c>
      <c r="C14" s="72">
        <f>'Graphic Design Gantt'!C12</f>
        <v>29</v>
      </c>
      <c r="D14" s="72">
        <f>'Graphic Design Gantt'!D12</f>
        <v>4</v>
      </c>
      <c r="E14" s="72">
        <f>'Graphic Design Gantt'!E12</f>
        <v>29</v>
      </c>
      <c r="F14" s="72">
        <f>'Graphic Design Gantt'!F12</f>
        <v>4</v>
      </c>
      <c r="G14" s="88">
        <f>'Graphic Design Gantt'!G12</f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97" ht="30" customHeight="1" x14ac:dyDescent="0.25">
      <c r="B15" s="71" t="str">
        <f>'Graphic Design Gantt'!B17</f>
        <v>UI Design Desktop</v>
      </c>
      <c r="C15" s="72">
        <f>'Graphic Design Gantt'!C17</f>
        <v>33</v>
      </c>
      <c r="D15" s="72">
        <f>'Graphic Design Gantt'!D17</f>
        <v>10</v>
      </c>
      <c r="E15" s="72">
        <f>'Graphic Design Gantt'!E17</f>
        <v>40</v>
      </c>
      <c r="F15" s="72">
        <f>'Graphic Design Gantt'!F17</f>
        <v>6</v>
      </c>
      <c r="G15" s="88">
        <f>'Graphic Design Gantt'!G17</f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97" ht="30" customHeight="1" x14ac:dyDescent="0.25">
      <c r="B16" s="71" t="str">
        <f>'Graphic Design Gantt'!B23</f>
        <v>UI Front Code</v>
      </c>
      <c r="C16" s="72">
        <f>'Graphic Design Gantt'!C23</f>
        <v>43</v>
      </c>
      <c r="D16" s="72">
        <f>'Graphic Design Gantt'!D23</f>
        <v>30</v>
      </c>
      <c r="E16" s="72">
        <f>'Graphic Design Gantt'!E23</f>
        <v>64</v>
      </c>
      <c r="F16" s="72">
        <f>'Graphic Design Gantt'!F23</f>
        <v>25</v>
      </c>
      <c r="G16" s="88">
        <f>'Graphic Design Gantt'!G23</f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67" s="61" customFormat="1" ht="18" customHeight="1" x14ac:dyDescent="0.25">
      <c r="B17" s="77"/>
      <c r="C17" s="78"/>
      <c r="D17" s="78"/>
      <c r="E17" s="78"/>
      <c r="F17" s="78"/>
      <c r="G17" s="59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</row>
    <row r="18" spans="2:67" ht="40.5" customHeight="1" x14ac:dyDescent="0.25">
      <c r="B18" s="45" t="str">
        <f>'Technical Gantt'!B6</f>
        <v>Technical Rating</v>
      </c>
      <c r="C18" s="29">
        <f>'Technical Gantt'!C6</f>
        <v>18</v>
      </c>
      <c r="D18" s="29">
        <f>'Technical Gantt'!D6</f>
        <v>55</v>
      </c>
      <c r="E18" s="29">
        <f>'Technical Gantt'!E6</f>
        <v>28</v>
      </c>
      <c r="F18" s="29">
        <f>'Technical Gantt'!F6</f>
        <v>55</v>
      </c>
      <c r="G18" s="30">
        <f>'Technical Gantt'!G6</f>
        <v>1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2:67" ht="30" customHeight="1" x14ac:dyDescent="0.25">
      <c r="B19" s="31" t="str">
        <f>'Technical Gantt'!B7</f>
        <v>Home Page</v>
      </c>
      <c r="C19" s="65">
        <f>'Technical Gantt'!C7</f>
        <v>18</v>
      </c>
      <c r="D19" s="65">
        <f>'Technical Gantt'!D7</f>
        <v>3</v>
      </c>
      <c r="E19" s="65">
        <f>'Technical Gantt'!E7</f>
        <v>28</v>
      </c>
      <c r="F19" s="65">
        <f>'Technical Gantt'!F7</f>
        <v>3</v>
      </c>
      <c r="G19" s="33">
        <f>'Technical Gantt'!G7</f>
        <v>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2:67" ht="30" customHeight="1" x14ac:dyDescent="0.25">
      <c r="B20" s="31" t="str">
        <f>'Technical Gantt'!B11</f>
        <v>Survey Editor</v>
      </c>
      <c r="C20" s="65">
        <f>'Technical Gantt'!C11</f>
        <v>20</v>
      </c>
      <c r="D20" s="65">
        <f>'Technical Gantt'!D11</f>
        <v>17</v>
      </c>
      <c r="E20" s="65">
        <f>'Technical Gantt'!E11</f>
        <v>28</v>
      </c>
      <c r="F20" s="65">
        <f>'Technical Gantt'!F11</f>
        <v>23</v>
      </c>
      <c r="G20" s="33">
        <f>'Technical Gantt'!G11</f>
        <v>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2:67" ht="30" customHeight="1" x14ac:dyDescent="0.25">
      <c r="B21" s="26" t="str">
        <f>'Technical Gantt'!B28</f>
        <v>Survey Analyzer</v>
      </c>
      <c r="C21" s="66">
        <f>'Technical Gantt'!C28</f>
        <v>36</v>
      </c>
      <c r="D21" s="66">
        <f>'Technical Gantt'!D28</f>
        <v>20</v>
      </c>
      <c r="E21" s="66">
        <f>'Technical Gantt'!E28</f>
        <v>36</v>
      </c>
      <c r="F21" s="66">
        <f>'Technical Gantt'!F28</f>
        <v>20</v>
      </c>
      <c r="G21" s="28">
        <f>'Technical Gantt'!G28</f>
        <v>1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2:67" ht="30" customHeight="1" x14ac:dyDescent="0.25">
      <c r="B22" s="31" t="str">
        <f>'Technical Gantt'!B42</f>
        <v>Data Transfer</v>
      </c>
      <c r="C22" s="65">
        <f>'Technical Gantt'!C42</f>
        <v>20</v>
      </c>
      <c r="D22" s="65">
        <f>'Technical Gantt'!D42</f>
        <v>36</v>
      </c>
      <c r="E22" s="65">
        <f>'Technical Gantt'!E42</f>
        <v>28</v>
      </c>
      <c r="F22" s="65">
        <f>'Technical Gantt'!F42</f>
        <v>62</v>
      </c>
      <c r="G22" s="33">
        <f>'Technical Gantt'!G42</f>
        <v>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30" customHeight="1" x14ac:dyDescent="0.25">
      <c r="B23" s="31" t="str">
        <f>'Technical Gantt'!B46</f>
        <v>Share the form</v>
      </c>
      <c r="C23" s="65">
        <f>'Technical Gantt'!C46</f>
        <v>56</v>
      </c>
      <c r="D23" s="65">
        <f>'Technical Gantt'!D46</f>
        <v>9</v>
      </c>
      <c r="E23" s="65">
        <f>'Technical Gantt'!E46</f>
        <v>75</v>
      </c>
      <c r="F23" s="65">
        <f>'Technical Gantt'!F46</f>
        <v>12</v>
      </c>
      <c r="G23" s="33">
        <f>'Technical Gantt'!G46</f>
        <v>1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s="61" customFormat="1" ht="18" customHeight="1" x14ac:dyDescent="0.25">
      <c r="B24" s="79"/>
      <c r="C24" s="80"/>
      <c r="D24" s="80"/>
      <c r="E24" s="80"/>
      <c r="F24" s="80"/>
      <c r="G24" s="81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</row>
    <row r="25" spans="2:67" ht="40.5" customHeight="1" x14ac:dyDescent="0.25">
      <c r="B25" s="46" t="str">
        <f>'Marketing Gantt'!B6</f>
        <v>Marketing rating</v>
      </c>
      <c r="C25" s="34">
        <f>'Marketing Gantt'!C6</f>
        <v>18</v>
      </c>
      <c r="D25" s="34">
        <f>'Marketing Gantt'!D6</f>
        <v>50</v>
      </c>
      <c r="E25" s="34">
        <f>'Marketing Gantt'!E6</f>
        <v>18</v>
      </c>
      <c r="F25" s="34">
        <f>'Marketing Gantt'!F6</f>
        <v>50</v>
      </c>
      <c r="G25" s="35">
        <f>'Marketing Gantt'!G6</f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S11 H20:CS20 H22:CS25 H17:CS18">
    <cfRule type="expression" dxfId="252" priority="41">
      <formula>PourcentageAccompli</formula>
    </cfRule>
    <cfRule type="expression" dxfId="251" priority="43">
      <formula>PourcentageAccompliAuDelà</formula>
    </cfRule>
    <cfRule type="expression" dxfId="250" priority="44">
      <formula>Réel</formula>
    </cfRule>
    <cfRule type="expression" dxfId="249" priority="45">
      <formula>RéelAuDelà</formula>
    </cfRule>
    <cfRule type="expression" dxfId="248" priority="46">
      <formula>Plan</formula>
    </cfRule>
    <cfRule type="expression" dxfId="247" priority="47">
      <formula>H$4=période_sélectionnée</formula>
    </cfRule>
    <cfRule type="expression" dxfId="246" priority="51">
      <formula>MOD(COLUMN(),2)</formula>
    </cfRule>
    <cfRule type="expression" dxfId="245" priority="52">
      <formula>MOD(COLUMN(),2)=0</formula>
    </cfRule>
  </conditionalFormatting>
  <conditionalFormatting sqref="H4:CS4">
    <cfRule type="expression" dxfId="244" priority="48">
      <formula>H$4=période_sélectionnée</formula>
    </cfRule>
  </conditionalFormatting>
  <conditionalFormatting sqref="H19:CS19">
    <cfRule type="expression" dxfId="243" priority="33">
      <formula>PourcentageAccompli</formula>
    </cfRule>
    <cfRule type="expression" dxfId="242" priority="34">
      <formula>PourcentageAccompliAuDelà</formula>
    </cfRule>
    <cfRule type="expression" dxfId="241" priority="35">
      <formula>Réel</formula>
    </cfRule>
    <cfRule type="expression" dxfId="240" priority="36">
      <formula>RéelAuDelà</formula>
    </cfRule>
    <cfRule type="expression" dxfId="239" priority="37">
      <formula>Plan</formula>
    </cfRule>
    <cfRule type="expression" dxfId="238" priority="38">
      <formula>H$4=période_sélectionnée</formula>
    </cfRule>
    <cfRule type="expression" dxfId="237" priority="39">
      <formula>MOD(COLUMN(),2)</formula>
    </cfRule>
    <cfRule type="expression" dxfId="236" priority="40">
      <formula>MOD(COLUMN(),2)=0</formula>
    </cfRule>
  </conditionalFormatting>
  <conditionalFormatting sqref="H21:CS21">
    <cfRule type="expression" dxfId="235" priority="25">
      <formula>PourcentageAccompli</formula>
    </cfRule>
    <cfRule type="expression" dxfId="234" priority="26">
      <formula>PourcentageAccompliAuDelà</formula>
    </cfRule>
    <cfRule type="expression" dxfId="233" priority="27">
      <formula>Réel</formula>
    </cfRule>
    <cfRule type="expression" dxfId="232" priority="28">
      <formula>RéelAuDelà</formula>
    </cfRule>
    <cfRule type="expression" dxfId="231" priority="29">
      <formula>Plan</formula>
    </cfRule>
    <cfRule type="expression" dxfId="230" priority="30">
      <formula>H$4=période_sélectionnée</formula>
    </cfRule>
    <cfRule type="expression" dxfId="229" priority="31">
      <formula>MOD(COLUMN(),2)</formula>
    </cfRule>
    <cfRule type="expression" dxfId="228" priority="32">
      <formula>MOD(COLUMN(),2)=0</formula>
    </cfRule>
  </conditionalFormatting>
  <conditionalFormatting sqref="H12:CS12">
    <cfRule type="expression" dxfId="227" priority="17">
      <formula>PourcentageAccompli</formula>
    </cfRule>
    <cfRule type="expression" dxfId="226" priority="18">
      <formula>PourcentageAccompliAuDelà</formula>
    </cfRule>
    <cfRule type="expression" dxfId="225" priority="19">
      <formula>Réel</formula>
    </cfRule>
    <cfRule type="expression" dxfId="224" priority="20">
      <formula>RéelAuDelà</formula>
    </cfRule>
    <cfRule type="expression" dxfId="223" priority="21">
      <formula>Plan</formula>
    </cfRule>
    <cfRule type="expression" dxfId="222" priority="22">
      <formula>H$4=période_sélectionnée</formula>
    </cfRule>
    <cfRule type="expression" dxfId="221" priority="23">
      <formula>MOD(COLUMN(),2)</formula>
    </cfRule>
    <cfRule type="expression" dxfId="220" priority="24">
      <formula>MOD(COLUMN(),2)=0</formula>
    </cfRule>
  </conditionalFormatting>
  <conditionalFormatting sqref="H13:CS15">
    <cfRule type="expression" dxfId="219" priority="9">
      <formula>PourcentageAccompli</formula>
    </cfRule>
    <cfRule type="expression" dxfId="218" priority="10">
      <formula>PourcentageAccompliAuDelà</formula>
    </cfRule>
    <cfRule type="expression" dxfId="217" priority="11">
      <formula>Réel</formula>
    </cfRule>
    <cfRule type="expression" dxfId="216" priority="12">
      <formula>RéelAuDelà</formula>
    </cfRule>
    <cfRule type="expression" dxfId="215" priority="13">
      <formula>Plan</formula>
    </cfRule>
    <cfRule type="expression" dxfId="214" priority="14">
      <formula>H$4=période_sélectionnée</formula>
    </cfRule>
    <cfRule type="expression" dxfId="213" priority="15">
      <formula>MOD(COLUMN(),2)</formula>
    </cfRule>
    <cfRule type="expression" dxfId="212" priority="16">
      <formula>MOD(COLUMN(),2)=0</formula>
    </cfRule>
  </conditionalFormatting>
  <conditionalFormatting sqref="H16:CR16">
    <cfRule type="expression" dxfId="211" priority="1">
      <formula>PourcentageAccompli</formula>
    </cfRule>
    <cfRule type="expression" dxfId="210" priority="2">
      <formula>PourcentageAccompliAuDelà</formula>
    </cfRule>
    <cfRule type="expression" dxfId="209" priority="3">
      <formula>Réel</formula>
    </cfRule>
    <cfRule type="expression" dxfId="208" priority="4">
      <formula>RéelAuDelà</formula>
    </cfRule>
    <cfRule type="expression" dxfId="207" priority="5">
      <formula>Plan</formula>
    </cfRule>
    <cfRule type="expression" dxfId="206" priority="6">
      <formula>H$4=période_sélectionnée</formula>
    </cfRule>
    <cfRule type="expression" dxfId="205" priority="7">
      <formula>MOD(COLUMN(),2)</formula>
    </cfRule>
    <cfRule type="expression" dxfId="204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4E86-FCF9-47B3-B15F-CF6FF07B4F3D}">
  <sheetPr codeName="Feuil3">
    <tabColor rgb="FFC65911"/>
    <pageSetUpPr fitToPage="1"/>
  </sheetPr>
  <dimension ref="B1:CS16"/>
  <sheetViews>
    <sheetView showGridLines="0" zoomScale="70" zoomScaleNormal="70" zoomScaleSheetLayoutView="80" workbookViewId="0">
      <selection activeCell="B19" sqref="B19"/>
    </sheetView>
  </sheetViews>
  <sheetFormatPr baseColWidth="10" defaultColWidth="3" defaultRowHeight="30" customHeight="1" x14ac:dyDescent="0.25"/>
  <cols>
    <col min="1" max="1" width="2.625" customWidth="1"/>
    <col min="2" max="2" width="51.5" customWidth="1"/>
    <col min="3" max="6" width="14.125" style="1" customWidth="1"/>
    <col min="7" max="7" width="24.75" style="1" customWidth="1"/>
    <col min="8" max="8" width="3.125" style="1" customWidth="1"/>
    <col min="9" max="9" width="3" style="1" customWidth="1"/>
    <col min="10" max="27" width="3" style="1"/>
    <col min="65" max="65" width="3" customWidth="1"/>
  </cols>
  <sheetData>
    <row r="1" spans="2:97" ht="60" customHeight="1" thickBot="1" x14ac:dyDescent="0.85">
      <c r="B1" s="8" t="s">
        <v>22</v>
      </c>
      <c r="C1" s="7"/>
      <c r="D1" s="7"/>
      <c r="E1" s="7"/>
      <c r="F1" s="7"/>
      <c r="G1" s="7"/>
      <c r="H1" s="37">
        <v>43908</v>
      </c>
      <c r="I1" s="37">
        <v>43909</v>
      </c>
      <c r="J1" s="37">
        <v>43910</v>
      </c>
      <c r="K1" s="37">
        <v>43911</v>
      </c>
      <c r="L1" s="37">
        <v>43912</v>
      </c>
      <c r="M1" s="37">
        <v>43913</v>
      </c>
      <c r="N1" s="37">
        <v>43914</v>
      </c>
      <c r="O1" s="37">
        <v>43915</v>
      </c>
      <c r="P1" s="37">
        <v>43916</v>
      </c>
      <c r="Q1" s="37">
        <v>43917</v>
      </c>
      <c r="R1" s="37">
        <v>43918</v>
      </c>
      <c r="S1" s="37">
        <v>43919</v>
      </c>
      <c r="T1" s="37">
        <v>43920</v>
      </c>
      <c r="U1" s="37">
        <v>43921</v>
      </c>
      <c r="V1" s="37">
        <v>43922</v>
      </c>
      <c r="W1" s="37">
        <v>43923</v>
      </c>
      <c r="X1" s="37">
        <v>43924</v>
      </c>
      <c r="Y1" s="37">
        <v>43925</v>
      </c>
      <c r="Z1" s="37">
        <v>43926</v>
      </c>
      <c r="AA1" s="37">
        <v>43927</v>
      </c>
      <c r="AB1" s="37">
        <v>43928</v>
      </c>
      <c r="AC1" s="37">
        <v>43929</v>
      </c>
      <c r="AD1" s="37">
        <v>43930</v>
      </c>
      <c r="AE1" s="37">
        <v>43931</v>
      </c>
      <c r="AF1" s="37">
        <v>43932</v>
      </c>
      <c r="AG1" s="37">
        <v>43933</v>
      </c>
      <c r="AH1" s="37">
        <v>43934</v>
      </c>
      <c r="AI1" s="37">
        <v>43935</v>
      </c>
      <c r="AJ1" s="37">
        <v>43936</v>
      </c>
      <c r="AK1" s="37">
        <v>43937</v>
      </c>
      <c r="AL1" s="37">
        <v>43938</v>
      </c>
      <c r="AM1" s="37">
        <v>43939</v>
      </c>
      <c r="AN1" s="37">
        <v>43940</v>
      </c>
      <c r="AO1" s="37">
        <v>43941</v>
      </c>
      <c r="AP1" s="37">
        <v>43942</v>
      </c>
      <c r="AQ1" s="37">
        <v>43943</v>
      </c>
      <c r="AR1" s="37">
        <v>43944</v>
      </c>
      <c r="AS1" s="37">
        <v>43945</v>
      </c>
      <c r="AT1" s="37">
        <v>43946</v>
      </c>
      <c r="AU1" s="37">
        <v>43947</v>
      </c>
      <c r="AV1" s="37">
        <v>43948</v>
      </c>
      <c r="AW1" s="37">
        <v>43949</v>
      </c>
      <c r="AX1" s="37">
        <v>43950</v>
      </c>
      <c r="AY1" s="37">
        <v>43951</v>
      </c>
      <c r="AZ1" s="37">
        <v>43952</v>
      </c>
      <c r="BA1" s="37">
        <v>43953</v>
      </c>
      <c r="BB1" s="37">
        <v>43954</v>
      </c>
      <c r="BC1" s="37">
        <v>43955</v>
      </c>
      <c r="BD1" s="37">
        <v>43956</v>
      </c>
      <c r="BE1" s="37">
        <v>43957</v>
      </c>
      <c r="BF1" s="37">
        <v>43958</v>
      </c>
      <c r="BG1" s="37">
        <v>43959</v>
      </c>
      <c r="BH1" s="37">
        <v>43960</v>
      </c>
      <c r="BI1" s="37">
        <v>43961</v>
      </c>
      <c r="BJ1" s="37">
        <v>43962</v>
      </c>
      <c r="BK1" s="37">
        <v>43963</v>
      </c>
      <c r="BL1" s="37">
        <v>43964</v>
      </c>
      <c r="BM1" s="37">
        <v>43965</v>
      </c>
      <c r="BN1" s="37">
        <v>43966</v>
      </c>
      <c r="BO1" s="37">
        <v>43967</v>
      </c>
      <c r="BP1" s="37">
        <v>43968</v>
      </c>
      <c r="BQ1" s="37">
        <v>43969</v>
      </c>
      <c r="BR1" s="37">
        <v>43970</v>
      </c>
      <c r="BS1" s="37">
        <v>43971</v>
      </c>
      <c r="BT1" s="37">
        <v>43972</v>
      </c>
      <c r="BU1" s="37">
        <v>43973</v>
      </c>
      <c r="BV1" s="37">
        <v>43974</v>
      </c>
      <c r="BW1" s="37">
        <v>43975</v>
      </c>
      <c r="BX1" s="37">
        <v>43976</v>
      </c>
      <c r="BY1" s="37">
        <v>43977</v>
      </c>
      <c r="BZ1" s="37">
        <v>43978</v>
      </c>
      <c r="CA1" s="37">
        <v>43979</v>
      </c>
      <c r="CB1" s="37">
        <v>43980</v>
      </c>
      <c r="CC1" s="37">
        <v>43981</v>
      </c>
      <c r="CD1" s="37">
        <v>43982</v>
      </c>
      <c r="CE1" s="37">
        <v>43983</v>
      </c>
      <c r="CF1" s="37">
        <v>43984</v>
      </c>
      <c r="CG1" s="37">
        <v>43985</v>
      </c>
      <c r="CH1" s="37">
        <v>43986</v>
      </c>
      <c r="CI1" s="37">
        <v>43987</v>
      </c>
      <c r="CJ1" s="37">
        <v>43988</v>
      </c>
      <c r="CK1" s="37">
        <v>43989</v>
      </c>
      <c r="CL1" s="37">
        <v>43990</v>
      </c>
      <c r="CM1" s="37">
        <v>43991</v>
      </c>
      <c r="CN1" s="37">
        <v>43992</v>
      </c>
      <c r="CO1" s="37">
        <v>43993</v>
      </c>
      <c r="CP1" s="37">
        <v>43994</v>
      </c>
      <c r="CQ1" s="37">
        <v>43995</v>
      </c>
      <c r="CR1" s="37">
        <v>43996</v>
      </c>
      <c r="CS1" s="37">
        <v>43997</v>
      </c>
    </row>
    <row r="2" spans="2:97" ht="21" customHeight="1" thickTop="1" thickBot="1" x14ac:dyDescent="0.3">
      <c r="B2" s="109" t="s">
        <v>2</v>
      </c>
      <c r="C2" s="109"/>
      <c r="D2" s="109"/>
      <c r="E2" s="109"/>
      <c r="F2" s="109"/>
      <c r="G2" s="39" t="s">
        <v>3</v>
      </c>
      <c r="H2" s="9">
        <f ca="1">'GANTT Main'!H2</f>
        <v>89</v>
      </c>
      <c r="J2" s="10"/>
      <c r="K2" s="110" t="s">
        <v>4</v>
      </c>
      <c r="L2" s="111"/>
      <c r="M2" s="111"/>
      <c r="N2" s="111"/>
      <c r="O2" s="112"/>
      <c r="P2" s="11"/>
      <c r="Q2" s="110" t="s">
        <v>5</v>
      </c>
      <c r="R2" s="111"/>
      <c r="S2" s="111"/>
      <c r="T2" s="112"/>
      <c r="U2" s="12"/>
      <c r="V2" s="104" t="s">
        <v>6</v>
      </c>
      <c r="W2" s="105"/>
      <c r="X2" s="105"/>
      <c r="Y2" s="106"/>
      <c r="Z2" s="13"/>
      <c r="AA2" s="104" t="s">
        <v>7</v>
      </c>
      <c r="AB2" s="105"/>
      <c r="AC2" s="105"/>
      <c r="AD2" s="105"/>
      <c r="AE2" s="105"/>
      <c r="AF2" s="105"/>
      <c r="AG2" s="106"/>
      <c r="AH2" s="14"/>
      <c r="AI2" s="104" t="s">
        <v>8</v>
      </c>
      <c r="AJ2" s="105"/>
      <c r="AK2" s="105"/>
      <c r="AL2" s="105"/>
      <c r="AM2" s="105"/>
      <c r="AN2" s="105"/>
      <c r="AO2" s="105"/>
      <c r="AP2" s="105"/>
    </row>
    <row r="3" spans="2:97" s="6" customFormat="1" ht="39.950000000000003" customHeight="1" thickTop="1" x14ac:dyDescent="0.25">
      <c r="B3" s="113" t="s">
        <v>9</v>
      </c>
      <c r="C3" s="115" t="s">
        <v>10</v>
      </c>
      <c r="D3" s="115" t="s">
        <v>11</v>
      </c>
      <c r="E3" s="115" t="s">
        <v>12</v>
      </c>
      <c r="F3" s="115" t="s">
        <v>13</v>
      </c>
      <c r="G3" s="107" t="s">
        <v>14</v>
      </c>
      <c r="H3" s="40" t="s">
        <v>15</v>
      </c>
      <c r="I3" s="4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97" ht="15.75" customHeight="1" x14ac:dyDescent="0.25">
      <c r="B4" s="114"/>
      <c r="C4" s="108"/>
      <c r="D4" s="108"/>
      <c r="E4" s="108"/>
      <c r="F4" s="108"/>
      <c r="G4" s="10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  <c r="BP4" s="18">
        <v>61</v>
      </c>
      <c r="BQ4" s="18">
        <v>62</v>
      </c>
      <c r="BR4" s="18">
        <v>63</v>
      </c>
      <c r="BS4" s="18">
        <v>64</v>
      </c>
      <c r="BT4" s="18">
        <v>65</v>
      </c>
      <c r="BU4" s="18">
        <v>66</v>
      </c>
      <c r="BV4" s="18">
        <v>67</v>
      </c>
      <c r="BW4" s="18">
        <v>68</v>
      </c>
      <c r="BX4" s="18">
        <v>69</v>
      </c>
      <c r="BY4" s="18">
        <v>70</v>
      </c>
      <c r="BZ4" s="18">
        <v>71</v>
      </c>
      <c r="CA4" s="18">
        <v>72</v>
      </c>
      <c r="CB4" s="18">
        <v>73</v>
      </c>
      <c r="CC4" s="18">
        <v>74</v>
      </c>
      <c r="CD4" s="18">
        <v>75</v>
      </c>
      <c r="CE4" s="18">
        <v>76</v>
      </c>
      <c r="CF4" s="18">
        <v>77</v>
      </c>
      <c r="CG4" s="18">
        <v>78</v>
      </c>
      <c r="CH4" s="18">
        <v>79</v>
      </c>
      <c r="CI4" s="18">
        <v>80</v>
      </c>
      <c r="CJ4" s="18">
        <v>81</v>
      </c>
      <c r="CK4" s="18">
        <v>82</v>
      </c>
      <c r="CL4" s="18">
        <v>83</v>
      </c>
      <c r="CM4" s="18">
        <v>84</v>
      </c>
      <c r="CN4" s="18">
        <v>85</v>
      </c>
      <c r="CO4" s="18">
        <v>86</v>
      </c>
      <c r="CP4" s="18">
        <v>87</v>
      </c>
      <c r="CQ4" s="18">
        <v>88</v>
      </c>
      <c r="CR4" s="18">
        <v>89</v>
      </c>
      <c r="CS4" s="18">
        <v>90</v>
      </c>
    </row>
    <row r="5" spans="2:97" ht="53.25" customHeight="1" x14ac:dyDescent="0.25">
      <c r="B5" s="43" t="s">
        <v>16</v>
      </c>
      <c r="C5" s="24">
        <f>'GANTT Main'!C5</f>
        <v>1</v>
      </c>
      <c r="D5" s="24">
        <f>'GANTT Main'!D5</f>
        <v>89</v>
      </c>
      <c r="E5" s="24">
        <f>'GANTT Main'!E5</f>
        <v>15</v>
      </c>
      <c r="F5" s="24">
        <f>'GANTT Main'!F5</f>
        <v>60</v>
      </c>
      <c r="G5" s="25">
        <f>'GANTT Main'!G5</f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97" ht="40.5" customHeight="1" x14ac:dyDescent="0.25">
      <c r="B6" s="54" t="s">
        <v>23</v>
      </c>
      <c r="C6" s="55">
        <v>18</v>
      </c>
      <c r="D6" s="55">
        <v>50</v>
      </c>
      <c r="E6" s="55">
        <v>18</v>
      </c>
      <c r="F6" s="55">
        <v>50</v>
      </c>
      <c r="G6" s="56">
        <f>(G7*D7+G8*D8+G9*D9+G15*D15+G10*D10+G12*D12+G13*D13+G14*D14+G11*D11+G16*D16)/(D7+D8+D9+D15+D10+D12+D13+D14+D11+D16)</f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97" ht="30" customHeight="1" x14ac:dyDescent="0.25">
      <c r="B7" s="42" t="s">
        <v>24</v>
      </c>
      <c r="C7" s="57">
        <v>18</v>
      </c>
      <c r="D7" s="57">
        <v>3</v>
      </c>
      <c r="E7" s="57">
        <v>18</v>
      </c>
      <c r="F7" s="57">
        <v>5</v>
      </c>
      <c r="G7" s="36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97" ht="30" customHeight="1" x14ac:dyDescent="0.25">
      <c r="B8" s="42" t="s">
        <v>25</v>
      </c>
      <c r="C8" s="57">
        <v>21</v>
      </c>
      <c r="D8" s="57">
        <v>3</v>
      </c>
      <c r="E8" s="57">
        <v>23</v>
      </c>
      <c r="F8" s="57">
        <v>2</v>
      </c>
      <c r="G8" s="36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97" ht="30" customHeight="1" x14ac:dyDescent="0.25">
      <c r="B9" s="42" t="s">
        <v>26</v>
      </c>
      <c r="C9" s="57">
        <v>23</v>
      </c>
      <c r="D9" s="57">
        <v>1</v>
      </c>
      <c r="E9" s="57">
        <v>25</v>
      </c>
      <c r="F9" s="57">
        <v>1</v>
      </c>
      <c r="G9" s="36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97" ht="30" customHeight="1" x14ac:dyDescent="0.25">
      <c r="B10" s="42" t="s">
        <v>27</v>
      </c>
      <c r="C10" s="57">
        <v>24</v>
      </c>
      <c r="D10" s="57">
        <v>1</v>
      </c>
      <c r="E10" s="57">
        <v>26</v>
      </c>
      <c r="F10" s="57">
        <v>2</v>
      </c>
      <c r="G10" s="36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97" ht="30" customHeight="1" x14ac:dyDescent="0.25">
      <c r="B11" s="42" t="s">
        <v>28</v>
      </c>
      <c r="C11" s="57">
        <v>25</v>
      </c>
      <c r="D11" s="57">
        <v>10</v>
      </c>
      <c r="E11" s="57">
        <v>28</v>
      </c>
      <c r="F11" s="57">
        <v>7</v>
      </c>
      <c r="G11" s="36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97" ht="30" customHeight="1" x14ac:dyDescent="0.25">
      <c r="B12" s="42" t="s">
        <v>29</v>
      </c>
      <c r="C12" s="57">
        <v>35</v>
      </c>
      <c r="D12" s="57">
        <v>2</v>
      </c>
      <c r="E12" s="57">
        <v>35</v>
      </c>
      <c r="F12" s="57">
        <v>2</v>
      </c>
      <c r="G12" s="36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97" ht="30" customHeight="1" x14ac:dyDescent="0.25">
      <c r="B13" s="42" t="s">
        <v>30</v>
      </c>
      <c r="C13" s="57">
        <v>37</v>
      </c>
      <c r="D13" s="57">
        <v>15</v>
      </c>
      <c r="E13" s="57">
        <v>37</v>
      </c>
      <c r="F13" s="57">
        <v>10</v>
      </c>
      <c r="G13" s="36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97" ht="30" customHeight="1" x14ac:dyDescent="0.25">
      <c r="B14" s="42" t="s">
        <v>31</v>
      </c>
      <c r="C14" s="57">
        <v>40</v>
      </c>
      <c r="D14" s="57">
        <v>5</v>
      </c>
      <c r="E14" s="57">
        <v>47</v>
      </c>
      <c r="F14" s="57">
        <v>5</v>
      </c>
      <c r="G14" s="36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97" ht="30" customHeight="1" x14ac:dyDescent="0.25">
      <c r="B15" s="42" t="s">
        <v>32</v>
      </c>
      <c r="C15" s="57">
        <v>45</v>
      </c>
      <c r="D15" s="57">
        <v>2</v>
      </c>
      <c r="E15" s="57">
        <v>52</v>
      </c>
      <c r="F15" s="57">
        <v>2</v>
      </c>
      <c r="G15" s="36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97" ht="30" customHeight="1" x14ac:dyDescent="0.25">
      <c r="B16" s="42" t="s">
        <v>33</v>
      </c>
      <c r="C16" s="57">
        <v>47</v>
      </c>
      <c r="D16" s="57">
        <v>21</v>
      </c>
      <c r="E16" s="57">
        <v>54</v>
      </c>
      <c r="F16" s="57">
        <v>26</v>
      </c>
      <c r="G16" s="36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6:CS16">
    <cfRule type="expression" dxfId="203" priority="9">
      <formula>PourcentageAccompli</formula>
    </cfRule>
    <cfRule type="expression" dxfId="202" priority="11">
      <formula>PourcentageAccompliAuDelà</formula>
    </cfRule>
    <cfRule type="expression" dxfId="201" priority="12">
      <formula>Réel</formula>
    </cfRule>
    <cfRule type="expression" dxfId="200" priority="13">
      <formula>RéelAuDelà</formula>
    </cfRule>
    <cfRule type="expression" dxfId="199" priority="14">
      <formula>Plan</formula>
    </cfRule>
    <cfRule type="expression" dxfId="198" priority="15">
      <formula>H$4=période_sélectionnée</formula>
    </cfRule>
    <cfRule type="expression" dxfId="197" priority="17">
      <formula>MOD(COLUMN(),2)</formula>
    </cfRule>
    <cfRule type="expression" dxfId="196" priority="18">
      <formula>MOD(COLUMN(),2)=0</formula>
    </cfRule>
  </conditionalFormatting>
  <conditionalFormatting sqref="B17:BM17">
    <cfRule type="expression" dxfId="195" priority="10">
      <formula>TRUE</formula>
    </cfRule>
  </conditionalFormatting>
  <conditionalFormatting sqref="H4:CS4">
    <cfRule type="expression" dxfId="194" priority="16">
      <formula>H$4=période_sélectionnée</formula>
    </cfRule>
  </conditionalFormatting>
  <conditionalFormatting sqref="H5:CS5">
    <cfRule type="expression" dxfId="193" priority="1">
      <formula>PourcentageAccompli</formula>
    </cfRule>
    <cfRule type="expression" dxfId="192" priority="2">
      <formula>PourcentageAccompliAuDelà</formula>
    </cfRule>
    <cfRule type="expression" dxfId="191" priority="3">
      <formula>Réel</formula>
    </cfRule>
    <cfRule type="expression" dxfId="190" priority="4">
      <formula>RéelAuDelà</formula>
    </cfRule>
    <cfRule type="expression" dxfId="189" priority="5">
      <formula>Plan</formula>
    </cfRule>
    <cfRule type="expression" dxfId="188" priority="6">
      <formula>H$4=période_sélectionnée</formula>
    </cfRule>
    <cfRule type="expression" dxfId="187" priority="7">
      <formula>MOD(COLUMN(),2)</formula>
    </cfRule>
    <cfRule type="expression" dxfId="186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FB7837BB-20FF-4CF6-A477-93F0D52738DB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78A08367-DC7C-4DC3-9C21-F2B5869E12C6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B283975B-AB2C-4104-A641-63131416A4D4}"/>
    <dataValidation allowBlank="1" showInputMessage="1" showErrorMessage="1" prompt="Cette cellule de légende indique la durée réelle" sqref="P2" xr:uid="{DF544120-917B-4C8F-BEB5-797D967762D8}"/>
    <dataValidation allowBlank="1" showInputMessage="1" showErrorMessage="1" prompt="Cette cellule de légende indique le pourcentage du projet accompli" sqref="U2" xr:uid="{5D18F6C0-3BD3-40AF-9DE0-7BAB9E09B63E}"/>
    <dataValidation allowBlank="1" showInputMessage="1" showErrorMessage="1" prompt="Cette cellule de légende indique la durée réelle au-delà du plan" sqref="Z2" xr:uid="{CE8EFD57-6B31-4AEE-9034-EDED37774AA3}"/>
    <dataValidation allowBlank="1" showInputMessage="1" showErrorMessage="1" prompt="Cette cellule de légende indique le pourcentage du projet accompli au-delà du plan" sqref="AH2" xr:uid="{29C049AA-B55B-429C-95AF-F520D6083295}"/>
    <dataValidation allowBlank="1" showInputMessage="1" showErrorMessage="1" prompt="Les périodes sont représentées de 1 à 60, de la cellule H4 à la cellule BO4 " sqref="H3" xr:uid="{BFFA2EA1-5AF8-40E9-B54A-554E451CC4A1}"/>
    <dataValidation allowBlank="1" showInputMessage="1" showErrorMessage="1" prompt="Entrez l’activité dans la colonne B, en commençant par la cellule B5_x000a_" sqref="B3:B4" xr:uid="{67132A56-275E-47B1-ADF8-86EBF068D421}"/>
    <dataValidation allowBlank="1" showInputMessage="1" showErrorMessage="1" prompt="Entrez la période de début du plan dans la colonne C, en commençant par la cellule C5" sqref="C3:C4" xr:uid="{A047E29B-A198-47EC-8FDD-2B4682C4D840}"/>
    <dataValidation allowBlank="1" showInputMessage="1" showErrorMessage="1" prompt="Entrez la durée du plan dans la colonne D, en commençant par la cellule D5" sqref="D3:D4" xr:uid="{87DD96CD-784F-4D59-A35C-BFAC1C54A6FF}"/>
    <dataValidation allowBlank="1" showInputMessage="1" showErrorMessage="1" prompt="Entrez la période de début réelle dans la colonne E, en commençant par la cellule E5" sqref="E3:E4" xr:uid="{C9090410-8A6A-4315-B07A-1F49411B36F3}"/>
    <dataValidation allowBlank="1" showInputMessage="1" showErrorMessage="1" prompt="Entrez la durée réelle dans la colonne F, en commençant par la cellule F5" sqref="F3:F4" xr:uid="{C8A25ACF-7FA0-409C-85C2-A03EA8AD34A4}"/>
    <dataValidation allowBlank="1" showInputMessage="1" showErrorMessage="1" prompt="Entrez le pourcentage d’achèvement du projet dans la colonne G, en commençant par la cellule G5" sqref="G3:G4" xr:uid="{8E7D8DC3-19D5-4299-A35A-ED8EB296280B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948C4E4F-E73B-40A8-B226-893F32167A33}"/>
    <dataValidation allowBlank="1" showInputMessage="1" showErrorMessage="1" prompt="Sélectionnez la période à mettre en surbrillance dans H2. Une légende de graphique se trouve dans les cellules J2 à AI2" sqref="B2:F2" xr:uid="{6A5BBC06-0A2F-48BC-A9B8-74C89E66E339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CAF3-0456-409A-9294-428A775F97FC}">
  <sheetPr>
    <tabColor rgb="FF0070C0"/>
    <pageSetUpPr fitToPage="1"/>
  </sheetPr>
  <dimension ref="B1:CR28"/>
  <sheetViews>
    <sheetView showGridLines="0" zoomScale="70" zoomScaleNormal="70" zoomScaleSheetLayoutView="80" workbookViewId="0">
      <selection activeCell="D11" sqref="D11"/>
    </sheetView>
  </sheetViews>
  <sheetFormatPr baseColWidth="10" defaultColWidth="3" defaultRowHeight="30" customHeight="1" x14ac:dyDescent="0.25"/>
  <cols>
    <col min="1" max="1" width="2.625" customWidth="1"/>
    <col min="2" max="2" width="77.625" customWidth="1"/>
    <col min="3" max="6" width="14.125" style="1" customWidth="1"/>
    <col min="7" max="7" width="24.75" style="16" customWidth="1"/>
    <col min="8" max="9" width="3.125" style="1" customWidth="1"/>
    <col min="10" max="27" width="3" style="1"/>
  </cols>
  <sheetData>
    <row r="1" spans="2:96" ht="60" customHeight="1" thickBot="1" x14ac:dyDescent="0.85">
      <c r="B1" s="8" t="s">
        <v>21</v>
      </c>
      <c r="C1" s="7"/>
      <c r="D1" s="7"/>
      <c r="E1" s="7"/>
      <c r="F1" s="7"/>
      <c r="G1" s="7"/>
      <c r="H1" s="37">
        <v>43908</v>
      </c>
      <c r="I1" s="37">
        <v>43909</v>
      </c>
      <c r="J1" s="37">
        <v>43910</v>
      </c>
      <c r="K1" s="37">
        <v>43911</v>
      </c>
      <c r="L1" s="37">
        <v>43912</v>
      </c>
      <c r="M1" s="37">
        <v>43913</v>
      </c>
      <c r="N1" s="37">
        <v>43914</v>
      </c>
      <c r="O1" s="37">
        <v>43915</v>
      </c>
      <c r="P1" s="37">
        <v>43916</v>
      </c>
      <c r="Q1" s="37">
        <v>43917</v>
      </c>
      <c r="R1" s="37">
        <v>43918</v>
      </c>
      <c r="S1" s="37">
        <v>43919</v>
      </c>
      <c r="T1" s="37">
        <v>43920</v>
      </c>
      <c r="U1" s="37">
        <v>43921</v>
      </c>
      <c r="V1" s="37">
        <v>43922</v>
      </c>
      <c r="W1" s="37">
        <v>43923</v>
      </c>
      <c r="X1" s="37">
        <v>43924</v>
      </c>
      <c r="Y1" s="37">
        <v>43925</v>
      </c>
      <c r="Z1" s="37">
        <v>43926</v>
      </c>
      <c r="AA1" s="37">
        <v>43927</v>
      </c>
      <c r="AB1" s="37">
        <v>43928</v>
      </c>
      <c r="AC1" s="37">
        <v>43929</v>
      </c>
      <c r="AD1" s="37">
        <v>43930</v>
      </c>
      <c r="AE1" s="37">
        <v>43931</v>
      </c>
      <c r="AF1" s="37">
        <v>43932</v>
      </c>
      <c r="AG1" s="37">
        <v>43933</v>
      </c>
      <c r="AH1" s="37">
        <v>43934</v>
      </c>
      <c r="AI1" s="37">
        <v>43935</v>
      </c>
      <c r="AJ1" s="37">
        <v>43936</v>
      </c>
      <c r="AK1" s="37">
        <v>43937</v>
      </c>
      <c r="AL1" s="37">
        <v>43938</v>
      </c>
      <c r="AM1" s="37">
        <v>43939</v>
      </c>
      <c r="AN1" s="37">
        <v>43940</v>
      </c>
      <c r="AO1" s="37">
        <v>43941</v>
      </c>
      <c r="AP1" s="37">
        <v>43942</v>
      </c>
      <c r="AQ1" s="37">
        <v>43943</v>
      </c>
      <c r="AR1" s="37">
        <v>43944</v>
      </c>
      <c r="AS1" s="37">
        <v>43945</v>
      </c>
      <c r="AT1" s="37">
        <v>43946</v>
      </c>
      <c r="AU1" s="37">
        <v>43947</v>
      </c>
      <c r="AV1" s="37">
        <v>43948</v>
      </c>
      <c r="AW1" s="37">
        <v>43949</v>
      </c>
      <c r="AX1" s="37">
        <v>43950</v>
      </c>
      <c r="AY1" s="37">
        <v>43951</v>
      </c>
      <c r="AZ1" s="37">
        <v>43952</v>
      </c>
      <c r="BA1" s="37">
        <v>43953</v>
      </c>
      <c r="BB1" s="37">
        <v>43954</v>
      </c>
      <c r="BC1" s="37">
        <v>43955</v>
      </c>
      <c r="BD1" s="37">
        <v>43956</v>
      </c>
      <c r="BE1" s="37">
        <v>43957</v>
      </c>
      <c r="BF1" s="37">
        <v>43958</v>
      </c>
      <c r="BG1" s="37">
        <v>43959</v>
      </c>
      <c r="BH1" s="37">
        <v>43960</v>
      </c>
      <c r="BI1" s="37">
        <v>43961</v>
      </c>
      <c r="BJ1" s="37">
        <v>43962</v>
      </c>
      <c r="BK1" s="37">
        <v>43963</v>
      </c>
      <c r="BL1" s="37">
        <v>43964</v>
      </c>
      <c r="BM1" s="37">
        <v>43965</v>
      </c>
      <c r="BN1" s="37">
        <v>43966</v>
      </c>
      <c r="BO1" s="37">
        <v>43967</v>
      </c>
      <c r="BP1" s="37">
        <v>43968</v>
      </c>
      <c r="BQ1" s="37">
        <v>43969</v>
      </c>
      <c r="BR1" s="37">
        <v>43970</v>
      </c>
      <c r="BS1" s="37">
        <v>43971</v>
      </c>
      <c r="BT1" s="37">
        <v>43972</v>
      </c>
      <c r="BU1" s="37">
        <v>43973</v>
      </c>
      <c r="BV1" s="37">
        <v>43974</v>
      </c>
      <c r="BW1" s="37">
        <v>43975</v>
      </c>
      <c r="BX1" s="37">
        <v>43976</v>
      </c>
      <c r="BY1" s="37">
        <v>43977</v>
      </c>
      <c r="BZ1" s="37">
        <v>43978</v>
      </c>
      <c r="CA1" s="37">
        <v>43979</v>
      </c>
      <c r="CB1" s="37">
        <v>43980</v>
      </c>
      <c r="CC1" s="37">
        <v>43981</v>
      </c>
      <c r="CD1" s="37">
        <v>43982</v>
      </c>
      <c r="CE1" s="37">
        <v>43983</v>
      </c>
      <c r="CF1" s="37">
        <v>43984</v>
      </c>
      <c r="CG1" s="37">
        <v>43985</v>
      </c>
      <c r="CH1" s="37">
        <v>43986</v>
      </c>
      <c r="CI1" s="37">
        <v>43987</v>
      </c>
      <c r="CJ1" s="37">
        <v>43988</v>
      </c>
      <c r="CK1" s="37">
        <v>43989</v>
      </c>
      <c r="CL1" s="37">
        <v>43990</v>
      </c>
      <c r="CM1" s="37">
        <v>43991</v>
      </c>
      <c r="CN1" s="37">
        <v>43992</v>
      </c>
      <c r="CO1" s="37">
        <v>43993</v>
      </c>
      <c r="CP1" s="37">
        <v>43994</v>
      </c>
      <c r="CQ1" s="37">
        <v>43995</v>
      </c>
      <c r="CR1" s="37">
        <v>43996</v>
      </c>
    </row>
    <row r="2" spans="2:96" ht="21" customHeight="1" thickTop="1" thickBot="1" x14ac:dyDescent="0.3">
      <c r="B2" s="91" t="s">
        <v>2</v>
      </c>
      <c r="C2" s="91"/>
      <c r="D2" s="91"/>
      <c r="E2" s="91"/>
      <c r="F2" s="91"/>
      <c r="G2" s="3" t="s">
        <v>3</v>
      </c>
      <c r="H2" s="9">
        <f ca="1">'GANTT Main'!H2</f>
        <v>89</v>
      </c>
      <c r="J2" s="10"/>
      <c r="K2" s="100" t="s">
        <v>4</v>
      </c>
      <c r="L2" s="116"/>
      <c r="M2" s="116"/>
      <c r="N2" s="116"/>
      <c r="O2" s="102"/>
      <c r="P2" s="11"/>
      <c r="Q2" s="100" t="s">
        <v>5</v>
      </c>
      <c r="R2" s="101"/>
      <c r="S2" s="101"/>
      <c r="T2" s="102"/>
      <c r="U2" s="12"/>
      <c r="V2" s="89" t="s">
        <v>6</v>
      </c>
      <c r="W2" s="90"/>
      <c r="X2" s="90"/>
      <c r="Y2" s="103"/>
      <c r="Z2" s="13"/>
      <c r="AA2" s="89" t="s">
        <v>7</v>
      </c>
      <c r="AB2" s="90"/>
      <c r="AC2" s="90"/>
      <c r="AD2" s="90"/>
      <c r="AE2" s="90"/>
      <c r="AF2" s="90"/>
      <c r="AG2" s="103"/>
      <c r="AH2" s="14"/>
      <c r="AI2" s="89" t="s">
        <v>8</v>
      </c>
      <c r="AJ2" s="90"/>
      <c r="AK2" s="90"/>
      <c r="AL2" s="90"/>
      <c r="AM2" s="90"/>
      <c r="AN2" s="90"/>
      <c r="AO2" s="90"/>
      <c r="AP2" s="90"/>
    </row>
    <row r="3" spans="2:96" s="6" customFormat="1" ht="39.950000000000003" customHeight="1" thickTop="1" x14ac:dyDescent="0.25">
      <c r="B3" s="92" t="s">
        <v>9</v>
      </c>
      <c r="C3" s="94" t="s">
        <v>10</v>
      </c>
      <c r="D3" s="94" t="s">
        <v>11</v>
      </c>
      <c r="E3" s="94" t="s">
        <v>12</v>
      </c>
      <c r="F3" s="94" t="s">
        <v>13</v>
      </c>
      <c r="G3" s="96" t="s">
        <v>14</v>
      </c>
      <c r="H3" s="15" t="s">
        <v>15</v>
      </c>
      <c r="I3" s="3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96" ht="15.75" customHeight="1" x14ac:dyDescent="0.25">
      <c r="B4" s="93"/>
      <c r="C4" s="95"/>
      <c r="D4" s="95"/>
      <c r="E4" s="95"/>
      <c r="F4" s="95"/>
      <c r="G4" s="9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2">
        <v>63</v>
      </c>
      <c r="BS4" s="2">
        <v>64</v>
      </c>
      <c r="BT4" s="2">
        <v>65</v>
      </c>
      <c r="BU4" s="2">
        <v>66</v>
      </c>
      <c r="BV4" s="2">
        <v>67</v>
      </c>
      <c r="BW4" s="2">
        <v>68</v>
      </c>
      <c r="BX4" s="2">
        <v>69</v>
      </c>
      <c r="BY4" s="2">
        <v>70</v>
      </c>
      <c r="BZ4" s="2">
        <v>71</v>
      </c>
      <c r="CA4" s="2">
        <v>72</v>
      </c>
      <c r="CB4" s="2">
        <v>73</v>
      </c>
      <c r="CC4" s="2">
        <v>74</v>
      </c>
      <c r="CD4" s="2">
        <v>75</v>
      </c>
      <c r="CE4" s="2">
        <v>76</v>
      </c>
      <c r="CF4" s="2">
        <v>77</v>
      </c>
      <c r="CG4" s="2">
        <v>78</v>
      </c>
      <c r="CH4" s="2">
        <v>79</v>
      </c>
      <c r="CI4" s="2">
        <v>80</v>
      </c>
      <c r="CJ4" s="2">
        <v>81</v>
      </c>
      <c r="CK4" s="2">
        <v>82</v>
      </c>
      <c r="CL4" s="2">
        <v>83</v>
      </c>
      <c r="CM4" s="2">
        <v>84</v>
      </c>
      <c r="CN4" s="2">
        <v>85</v>
      </c>
      <c r="CO4" s="2">
        <v>86</v>
      </c>
      <c r="CP4" s="2">
        <v>87</v>
      </c>
      <c r="CQ4" s="2">
        <v>88</v>
      </c>
      <c r="CR4" s="2">
        <v>89</v>
      </c>
    </row>
    <row r="5" spans="2:96" ht="60.75" customHeight="1" x14ac:dyDescent="0.25">
      <c r="B5" s="43" t="str">
        <f>'GANTT Main'!B5</f>
        <v>Projet</v>
      </c>
      <c r="C5" s="24">
        <f>'GANTT Main'!C5</f>
        <v>1</v>
      </c>
      <c r="D5" s="24">
        <f>'GANTT Main'!D5</f>
        <v>89</v>
      </c>
      <c r="E5" s="24">
        <f>'GANTT Main'!E5</f>
        <v>15</v>
      </c>
      <c r="F5" s="24">
        <f>'GANTT Main'!F5</f>
        <v>60</v>
      </c>
      <c r="G5" s="25">
        <f>'GANTT Main'!G5</f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</row>
    <row r="6" spans="2:96" ht="50.25" customHeight="1" x14ac:dyDescent="0.25">
      <c r="B6" s="68" t="s">
        <v>21</v>
      </c>
      <c r="C6" s="69">
        <v>18</v>
      </c>
      <c r="D6" s="69">
        <v>55</v>
      </c>
      <c r="E6" s="69">
        <v>18</v>
      </c>
      <c r="F6" s="69">
        <v>55</v>
      </c>
      <c r="G6" s="70">
        <f>(G7*D7+G8*D8+G12*D12+G17*D17+G23*D23)/(D7+D8+D12+D17+D23)</f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</row>
    <row r="7" spans="2:96" ht="40.5" customHeight="1" x14ac:dyDescent="0.25">
      <c r="B7" s="71" t="s">
        <v>34</v>
      </c>
      <c r="C7" s="72">
        <v>18</v>
      </c>
      <c r="D7" s="72">
        <v>10</v>
      </c>
      <c r="E7" s="72">
        <v>20</v>
      </c>
      <c r="F7" s="72">
        <v>3</v>
      </c>
      <c r="G7" s="73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</row>
    <row r="8" spans="2:96" ht="40.5" customHeight="1" x14ac:dyDescent="0.25">
      <c r="B8" s="71" t="s">
        <v>35</v>
      </c>
      <c r="C8" s="76">
        <v>26</v>
      </c>
      <c r="D8" s="76">
        <v>16</v>
      </c>
      <c r="E8" s="76">
        <v>26</v>
      </c>
      <c r="F8" s="76">
        <v>10</v>
      </c>
      <c r="G8" s="67">
        <f>(G9*D9+G10*D10+G11*D11)/(D9+D10+D11)</f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96" ht="30" customHeight="1" x14ac:dyDescent="0.25">
      <c r="B9" s="85" t="s">
        <v>36</v>
      </c>
      <c r="C9" s="86">
        <v>26</v>
      </c>
      <c r="D9" s="86">
        <v>2</v>
      </c>
      <c r="E9" s="86">
        <v>26</v>
      </c>
      <c r="F9" s="86">
        <v>2</v>
      </c>
      <c r="G9" s="87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96" ht="30" customHeight="1" x14ac:dyDescent="0.25">
      <c r="B10" s="85" t="s">
        <v>37</v>
      </c>
      <c r="C10" s="86">
        <v>28</v>
      </c>
      <c r="D10" s="86">
        <v>1</v>
      </c>
      <c r="E10" s="86">
        <v>26</v>
      </c>
      <c r="F10" s="86">
        <v>1</v>
      </c>
      <c r="G10" s="87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96" ht="30" customHeight="1" x14ac:dyDescent="0.25">
      <c r="B11" s="85" t="s">
        <v>38</v>
      </c>
      <c r="C11" s="86">
        <v>39</v>
      </c>
      <c r="D11" s="86">
        <v>3</v>
      </c>
      <c r="E11" s="86">
        <v>39</v>
      </c>
      <c r="F11" s="86">
        <v>3</v>
      </c>
      <c r="G11" s="87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96" ht="40.5" customHeight="1" x14ac:dyDescent="0.25">
      <c r="B12" s="71" t="s">
        <v>39</v>
      </c>
      <c r="C12" s="72">
        <v>29</v>
      </c>
      <c r="D12" s="72">
        <v>4</v>
      </c>
      <c r="E12" s="72">
        <v>29</v>
      </c>
      <c r="F12" s="72">
        <v>4</v>
      </c>
      <c r="G12" s="73">
        <f>(G13*D13+G14*D14+G15*D15+G16*D16)/(D13+D14+D15+D16)</f>
        <v>1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</row>
    <row r="13" spans="2:96" ht="30" customHeight="1" x14ac:dyDescent="0.25">
      <c r="B13" s="85" t="s">
        <v>40</v>
      </c>
      <c r="C13" s="86">
        <v>29</v>
      </c>
      <c r="D13" s="86">
        <v>1</v>
      </c>
      <c r="E13" s="86">
        <v>26</v>
      </c>
      <c r="F13" s="86">
        <v>1</v>
      </c>
      <c r="G13" s="87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96" ht="30" customHeight="1" x14ac:dyDescent="0.25">
      <c r="B14" s="85" t="s">
        <v>41</v>
      </c>
      <c r="C14" s="86">
        <v>30</v>
      </c>
      <c r="D14" s="86">
        <v>1</v>
      </c>
      <c r="E14" s="86">
        <v>28</v>
      </c>
      <c r="F14" s="86">
        <v>2</v>
      </c>
      <c r="G14" s="87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96" ht="30" customHeight="1" x14ac:dyDescent="0.25">
      <c r="B15" s="85" t="s">
        <v>42</v>
      </c>
      <c r="C15" s="86">
        <v>31</v>
      </c>
      <c r="D15" s="86">
        <v>1</v>
      </c>
      <c r="E15" s="86">
        <v>29</v>
      </c>
      <c r="F15" s="86">
        <v>1</v>
      </c>
      <c r="G15" s="87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96" ht="30" customHeight="1" x14ac:dyDescent="0.25">
      <c r="B16" s="85" t="s">
        <v>43</v>
      </c>
      <c r="C16" s="86">
        <v>32</v>
      </c>
      <c r="D16" s="86">
        <v>1</v>
      </c>
      <c r="E16" s="86">
        <v>29</v>
      </c>
      <c r="F16" s="86">
        <v>1</v>
      </c>
      <c r="G16" s="87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96" ht="40.5" customHeight="1" x14ac:dyDescent="0.25">
      <c r="B17" s="71" t="s">
        <v>44</v>
      </c>
      <c r="C17" s="76">
        <v>33</v>
      </c>
      <c r="D17" s="76">
        <v>10</v>
      </c>
      <c r="E17" s="76">
        <v>40</v>
      </c>
      <c r="F17" s="76">
        <v>6</v>
      </c>
      <c r="G17" s="67">
        <f>(G18*D18+G19*D19+G20*D20+G21*D21+G22*D22)/(D18+D19+D20+D21+D22)</f>
        <v>1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</row>
    <row r="18" spans="2:96" ht="30" customHeight="1" x14ac:dyDescent="0.25">
      <c r="B18" s="85" t="s">
        <v>40</v>
      </c>
      <c r="C18" s="86">
        <v>33</v>
      </c>
      <c r="D18" s="86">
        <v>2</v>
      </c>
      <c r="E18" s="86">
        <v>43</v>
      </c>
      <c r="F18" s="86">
        <v>1</v>
      </c>
      <c r="G18" s="87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96" ht="30" customHeight="1" x14ac:dyDescent="0.25">
      <c r="B19" s="85" t="s">
        <v>41</v>
      </c>
      <c r="C19" s="86">
        <v>35</v>
      </c>
      <c r="D19" s="86">
        <v>2</v>
      </c>
      <c r="E19" s="86">
        <v>43</v>
      </c>
      <c r="F19" s="86">
        <v>2</v>
      </c>
      <c r="G19" s="87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96" ht="30" customHeight="1" x14ac:dyDescent="0.25">
      <c r="B20" s="85" t="s">
        <v>42</v>
      </c>
      <c r="C20" s="86">
        <v>37</v>
      </c>
      <c r="D20" s="86">
        <v>2</v>
      </c>
      <c r="E20" s="86">
        <v>45</v>
      </c>
      <c r="F20" s="86">
        <v>2</v>
      </c>
      <c r="G20" s="87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96" ht="30" customHeight="1" x14ac:dyDescent="0.25">
      <c r="B21" s="85" t="s">
        <v>43</v>
      </c>
      <c r="C21" s="86">
        <v>39</v>
      </c>
      <c r="D21" s="86">
        <v>2</v>
      </c>
      <c r="E21" s="86">
        <v>45</v>
      </c>
      <c r="F21" s="86">
        <v>2</v>
      </c>
      <c r="G21" s="87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96" ht="30" customHeight="1" x14ac:dyDescent="0.25">
      <c r="B22" s="85" t="s">
        <v>45</v>
      </c>
      <c r="C22" s="86">
        <v>41</v>
      </c>
      <c r="D22" s="86">
        <v>2</v>
      </c>
      <c r="E22" s="86">
        <v>41</v>
      </c>
      <c r="F22" s="86">
        <v>2</v>
      </c>
      <c r="G22" s="87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96" ht="40.5" customHeight="1" x14ac:dyDescent="0.25">
      <c r="B23" s="71" t="s">
        <v>46</v>
      </c>
      <c r="C23" s="72">
        <v>43</v>
      </c>
      <c r="D23" s="72">
        <v>30</v>
      </c>
      <c r="E23" s="72">
        <v>64</v>
      </c>
      <c r="F23" s="72">
        <v>25</v>
      </c>
      <c r="G23" s="73">
        <f>(G24*D24+G25*D25+G26*D26+G27*D27+G28*D28)/(D24+D25+D26+D27+D28)</f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96" ht="30" customHeight="1" x14ac:dyDescent="0.25">
      <c r="B24" s="85" t="s">
        <v>45</v>
      </c>
      <c r="C24" s="86">
        <v>43</v>
      </c>
      <c r="D24" s="86">
        <v>2</v>
      </c>
      <c r="E24" s="86">
        <v>64</v>
      </c>
      <c r="F24" s="86">
        <v>4</v>
      </c>
      <c r="G24" s="87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96" ht="30" customHeight="1" x14ac:dyDescent="0.25">
      <c r="B25" s="85" t="s">
        <v>40</v>
      </c>
      <c r="C25" s="86">
        <v>45</v>
      </c>
      <c r="D25" s="86">
        <v>3</v>
      </c>
      <c r="E25" s="86">
        <v>66</v>
      </c>
      <c r="F25" s="86">
        <v>5</v>
      </c>
      <c r="G25" s="87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96" ht="30" customHeight="1" x14ac:dyDescent="0.25">
      <c r="B26" s="85" t="s">
        <v>41</v>
      </c>
      <c r="C26" s="86">
        <v>48</v>
      </c>
      <c r="D26" s="86">
        <v>5</v>
      </c>
      <c r="E26" s="86">
        <v>74</v>
      </c>
      <c r="F26" s="86">
        <v>10</v>
      </c>
      <c r="G26" s="87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96" ht="30" customHeight="1" x14ac:dyDescent="0.25">
      <c r="B27" s="85" t="s">
        <v>47</v>
      </c>
      <c r="C27" s="86">
        <v>53</v>
      </c>
      <c r="D27" s="86">
        <v>6</v>
      </c>
      <c r="E27" s="86">
        <v>80</v>
      </c>
      <c r="F27" s="86">
        <v>6</v>
      </c>
      <c r="G27" s="87">
        <v>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96" ht="30" customHeight="1" x14ac:dyDescent="0.25">
      <c r="B28" s="85" t="s">
        <v>48</v>
      </c>
      <c r="C28" s="86">
        <v>64</v>
      </c>
      <c r="D28" s="86">
        <v>6</v>
      </c>
      <c r="E28" s="86">
        <v>85</v>
      </c>
      <c r="F28" s="86">
        <v>4</v>
      </c>
      <c r="G28" s="87">
        <v>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17:CS17 CS6:CS8 H5:CR8 H12:CS12 H26:CS28">
    <cfRule type="expression" dxfId="185" priority="193">
      <formula>PourcentageAccompli</formula>
    </cfRule>
    <cfRule type="expression" dxfId="184" priority="194">
      <formula>PourcentageAccompliAuDelà</formula>
    </cfRule>
    <cfRule type="expression" dxfId="183" priority="195">
      <formula>Réel</formula>
    </cfRule>
    <cfRule type="expression" dxfId="182" priority="196">
      <formula>RéelAuDelà</formula>
    </cfRule>
    <cfRule type="expression" dxfId="181" priority="197">
      <formula>Plan</formula>
    </cfRule>
    <cfRule type="expression" dxfId="180" priority="198">
      <formula>H$4=période_sélectionnée</formula>
    </cfRule>
    <cfRule type="expression" dxfId="179" priority="200">
      <formula>MOD(COLUMN(),2)</formula>
    </cfRule>
    <cfRule type="expression" dxfId="178" priority="201">
      <formula>MOD(COLUMN(),2)=0</formula>
    </cfRule>
  </conditionalFormatting>
  <conditionalFormatting sqref="H4:CR4">
    <cfRule type="expression" dxfId="177" priority="199">
      <formula>H$4=période_sélectionnée</formula>
    </cfRule>
  </conditionalFormatting>
  <conditionalFormatting sqref="H23:CR23">
    <cfRule type="expression" dxfId="176" priority="145">
      <formula>PourcentageAccompli</formula>
    </cfRule>
    <cfRule type="expression" dxfId="175" priority="146">
      <formula>PourcentageAccompliAuDelà</formula>
    </cfRule>
    <cfRule type="expression" dxfId="174" priority="147">
      <formula>Réel</formula>
    </cfRule>
    <cfRule type="expression" dxfId="173" priority="148">
      <formula>RéelAuDelà</formula>
    </cfRule>
    <cfRule type="expression" dxfId="172" priority="149">
      <formula>Plan</formula>
    </cfRule>
    <cfRule type="expression" dxfId="171" priority="150">
      <formula>H$4=période_sélectionnée</formula>
    </cfRule>
    <cfRule type="expression" dxfId="170" priority="151">
      <formula>MOD(COLUMN(),2)</formula>
    </cfRule>
    <cfRule type="expression" dxfId="169" priority="152">
      <formula>MOD(COLUMN(),2)=0</formula>
    </cfRule>
  </conditionalFormatting>
  <conditionalFormatting sqref="H22:CS22">
    <cfRule type="expression" dxfId="168" priority="137">
      <formula>PourcentageAccompli</formula>
    </cfRule>
    <cfRule type="expression" dxfId="167" priority="138">
      <formula>PourcentageAccompliAuDelà</formula>
    </cfRule>
    <cfRule type="expression" dxfId="166" priority="139">
      <formula>Réel</formula>
    </cfRule>
    <cfRule type="expression" dxfId="165" priority="140">
      <formula>RéelAuDelà</formula>
    </cfRule>
    <cfRule type="expression" dxfId="164" priority="141">
      <formula>Plan</formula>
    </cfRule>
    <cfRule type="expression" dxfId="163" priority="142">
      <formula>H$4=période_sélectionnée</formula>
    </cfRule>
    <cfRule type="expression" dxfId="162" priority="143">
      <formula>MOD(COLUMN(),2)</formula>
    </cfRule>
    <cfRule type="expression" dxfId="161" priority="144">
      <formula>MOD(COLUMN(),2)=0</formula>
    </cfRule>
  </conditionalFormatting>
  <conditionalFormatting sqref="H19:CS19">
    <cfRule type="expression" dxfId="160" priority="129">
      <formula>PourcentageAccompli</formula>
    </cfRule>
    <cfRule type="expression" dxfId="159" priority="130">
      <formula>PourcentageAccompliAuDelà</formula>
    </cfRule>
    <cfRule type="expression" dxfId="158" priority="131">
      <formula>Réel</formula>
    </cfRule>
    <cfRule type="expression" dxfId="157" priority="132">
      <formula>RéelAuDelà</formula>
    </cfRule>
    <cfRule type="expression" dxfId="156" priority="133">
      <formula>Plan</formula>
    </cfRule>
    <cfRule type="expression" dxfId="155" priority="134">
      <formula>H$4=période_sélectionnée</formula>
    </cfRule>
    <cfRule type="expression" dxfId="154" priority="135">
      <formula>MOD(COLUMN(),2)</formula>
    </cfRule>
    <cfRule type="expression" dxfId="153" priority="136">
      <formula>MOD(COLUMN(),2)=0</formula>
    </cfRule>
  </conditionalFormatting>
  <conditionalFormatting sqref="H18:CS18">
    <cfRule type="expression" dxfId="152" priority="121">
      <formula>PourcentageAccompli</formula>
    </cfRule>
    <cfRule type="expression" dxfId="151" priority="122">
      <formula>PourcentageAccompliAuDelà</formula>
    </cfRule>
    <cfRule type="expression" dxfId="150" priority="123">
      <formula>Réel</formula>
    </cfRule>
    <cfRule type="expression" dxfId="149" priority="124">
      <formula>RéelAuDelà</formula>
    </cfRule>
    <cfRule type="expression" dxfId="148" priority="125">
      <formula>Plan</formula>
    </cfRule>
    <cfRule type="expression" dxfId="147" priority="126">
      <formula>H$4=période_sélectionnée</formula>
    </cfRule>
    <cfRule type="expression" dxfId="146" priority="127">
      <formula>MOD(COLUMN(),2)</formula>
    </cfRule>
    <cfRule type="expression" dxfId="145" priority="128">
      <formula>MOD(COLUMN(),2)=0</formula>
    </cfRule>
  </conditionalFormatting>
  <conditionalFormatting sqref="H20:CS20">
    <cfRule type="expression" dxfId="144" priority="113">
      <formula>PourcentageAccompli</formula>
    </cfRule>
    <cfRule type="expression" dxfId="143" priority="114">
      <formula>PourcentageAccompliAuDelà</formula>
    </cfRule>
    <cfRule type="expression" dxfId="142" priority="115">
      <formula>Réel</formula>
    </cfRule>
    <cfRule type="expression" dxfId="141" priority="116">
      <formula>RéelAuDelà</formula>
    </cfRule>
    <cfRule type="expression" dxfId="140" priority="117">
      <formula>Plan</formula>
    </cfRule>
    <cfRule type="expression" dxfId="139" priority="118">
      <formula>H$4=période_sélectionnée</formula>
    </cfRule>
    <cfRule type="expression" dxfId="138" priority="119">
      <formula>MOD(COLUMN(),2)</formula>
    </cfRule>
    <cfRule type="expression" dxfId="137" priority="120">
      <formula>MOD(COLUMN(),2)=0</formula>
    </cfRule>
  </conditionalFormatting>
  <conditionalFormatting sqref="H21:CS21">
    <cfRule type="expression" dxfId="136" priority="105">
      <formula>PourcentageAccompli</formula>
    </cfRule>
    <cfRule type="expression" dxfId="135" priority="106">
      <formula>PourcentageAccompliAuDelà</formula>
    </cfRule>
    <cfRule type="expression" dxfId="134" priority="107">
      <formula>Réel</formula>
    </cfRule>
    <cfRule type="expression" dxfId="133" priority="108">
      <formula>RéelAuDelà</formula>
    </cfRule>
    <cfRule type="expression" dxfId="132" priority="109">
      <formula>Plan</formula>
    </cfRule>
    <cfRule type="expression" dxfId="131" priority="110">
      <formula>H$4=période_sélectionnée</formula>
    </cfRule>
    <cfRule type="expression" dxfId="130" priority="111">
      <formula>MOD(COLUMN(),2)</formula>
    </cfRule>
    <cfRule type="expression" dxfId="129" priority="112">
      <formula>MOD(COLUMN(),2)=0</formula>
    </cfRule>
  </conditionalFormatting>
  <conditionalFormatting sqref="H14:CS14">
    <cfRule type="expression" dxfId="128" priority="97">
      <formula>PourcentageAccompli</formula>
    </cfRule>
    <cfRule type="expression" dxfId="127" priority="98">
      <formula>PourcentageAccompliAuDelà</formula>
    </cfRule>
    <cfRule type="expression" dxfId="126" priority="99">
      <formula>Réel</formula>
    </cfRule>
    <cfRule type="expression" dxfId="125" priority="100">
      <formula>RéelAuDelà</formula>
    </cfRule>
    <cfRule type="expression" dxfId="124" priority="101">
      <formula>Plan</formula>
    </cfRule>
    <cfRule type="expression" dxfId="123" priority="102">
      <formula>H$4=période_sélectionnée</formula>
    </cfRule>
    <cfRule type="expression" dxfId="122" priority="103">
      <formula>MOD(COLUMN(),2)</formula>
    </cfRule>
    <cfRule type="expression" dxfId="121" priority="104">
      <formula>MOD(COLUMN(),2)=0</formula>
    </cfRule>
  </conditionalFormatting>
  <conditionalFormatting sqref="H13:CS13">
    <cfRule type="expression" dxfId="120" priority="89">
      <formula>PourcentageAccompli</formula>
    </cfRule>
    <cfRule type="expression" dxfId="119" priority="90">
      <formula>PourcentageAccompliAuDelà</formula>
    </cfRule>
    <cfRule type="expression" dxfId="118" priority="91">
      <formula>Réel</formula>
    </cfRule>
    <cfRule type="expression" dxfId="117" priority="92">
      <formula>RéelAuDelà</formula>
    </cfRule>
    <cfRule type="expression" dxfId="116" priority="93">
      <formula>Plan</formula>
    </cfRule>
    <cfRule type="expression" dxfId="115" priority="94">
      <formula>H$4=période_sélectionnée</formula>
    </cfRule>
    <cfRule type="expression" dxfId="114" priority="95">
      <formula>MOD(COLUMN(),2)</formula>
    </cfRule>
    <cfRule type="expression" dxfId="113" priority="96">
      <formula>MOD(COLUMN(),2)=0</formula>
    </cfRule>
  </conditionalFormatting>
  <conditionalFormatting sqref="H15:CS15">
    <cfRule type="expression" dxfId="112" priority="81">
      <formula>PourcentageAccompli</formula>
    </cfRule>
    <cfRule type="expression" dxfId="111" priority="82">
      <formula>PourcentageAccompliAuDelà</formula>
    </cfRule>
    <cfRule type="expression" dxfId="110" priority="83">
      <formula>Réel</formula>
    </cfRule>
    <cfRule type="expression" dxfId="109" priority="84">
      <formula>RéelAuDelà</formula>
    </cfRule>
    <cfRule type="expression" dxfId="108" priority="85">
      <formula>Plan</formula>
    </cfRule>
    <cfRule type="expression" dxfId="107" priority="86">
      <formula>H$4=période_sélectionnée</formula>
    </cfRule>
    <cfRule type="expression" dxfId="106" priority="87">
      <formula>MOD(COLUMN(),2)</formula>
    </cfRule>
    <cfRule type="expression" dxfId="105" priority="88">
      <formula>MOD(COLUMN(),2)=0</formula>
    </cfRule>
  </conditionalFormatting>
  <conditionalFormatting sqref="H16:CS16">
    <cfRule type="expression" dxfId="104" priority="73">
      <formula>PourcentageAccompli</formula>
    </cfRule>
    <cfRule type="expression" dxfId="103" priority="74">
      <formula>PourcentageAccompliAuDelà</formula>
    </cfRule>
    <cfRule type="expression" dxfId="102" priority="75">
      <formula>Réel</formula>
    </cfRule>
    <cfRule type="expression" dxfId="101" priority="76">
      <formula>RéelAuDelà</formula>
    </cfRule>
    <cfRule type="expression" dxfId="100" priority="77">
      <formula>Plan</formula>
    </cfRule>
    <cfRule type="expression" dxfId="99" priority="78">
      <formula>H$4=période_sélectionnée</formula>
    </cfRule>
    <cfRule type="expression" dxfId="98" priority="79">
      <formula>MOD(COLUMN(),2)</formula>
    </cfRule>
    <cfRule type="expression" dxfId="97" priority="80">
      <formula>MOD(COLUMN(),2)=0</formula>
    </cfRule>
  </conditionalFormatting>
  <conditionalFormatting sqref="H25:CS25">
    <cfRule type="expression" dxfId="96" priority="49">
      <formula>PourcentageAccompli</formula>
    </cfRule>
    <cfRule type="expression" dxfId="95" priority="50">
      <formula>PourcentageAccompliAuDelà</formula>
    </cfRule>
    <cfRule type="expression" dxfId="94" priority="51">
      <formula>Réel</formula>
    </cfRule>
    <cfRule type="expression" dxfId="93" priority="52">
      <formula>RéelAuDelà</formula>
    </cfRule>
    <cfRule type="expression" dxfId="92" priority="53">
      <formula>Plan</formula>
    </cfRule>
    <cfRule type="expression" dxfId="91" priority="54">
      <formula>H$4=période_sélectionnée</formula>
    </cfRule>
    <cfRule type="expression" dxfId="90" priority="55">
      <formula>MOD(COLUMN(),2)</formula>
    </cfRule>
    <cfRule type="expression" dxfId="89" priority="56">
      <formula>MOD(COLUMN(),2)=0</formula>
    </cfRule>
  </conditionalFormatting>
  <conditionalFormatting sqref="H9:CS9">
    <cfRule type="expression" dxfId="88" priority="25">
      <formula>PourcentageAccompli</formula>
    </cfRule>
    <cfRule type="expression" dxfId="87" priority="26">
      <formula>PourcentageAccompliAuDelà</formula>
    </cfRule>
    <cfRule type="expression" dxfId="86" priority="27">
      <formula>Réel</formula>
    </cfRule>
    <cfRule type="expression" dxfId="85" priority="28">
      <formula>RéelAuDelà</formula>
    </cfRule>
    <cfRule type="expression" dxfId="84" priority="29">
      <formula>Plan</formula>
    </cfRule>
    <cfRule type="expression" dxfId="83" priority="30">
      <formula>H$4=période_sélectionnée</formula>
    </cfRule>
    <cfRule type="expression" dxfId="82" priority="31">
      <formula>MOD(COLUMN(),2)</formula>
    </cfRule>
    <cfRule type="expression" dxfId="81" priority="32">
      <formula>MOD(COLUMN(),2)=0</formula>
    </cfRule>
  </conditionalFormatting>
  <conditionalFormatting sqref="H11:CS11">
    <cfRule type="expression" dxfId="80" priority="17">
      <formula>PourcentageAccompli</formula>
    </cfRule>
    <cfRule type="expression" dxfId="79" priority="18">
      <formula>PourcentageAccompliAuDelà</formula>
    </cfRule>
    <cfRule type="expression" dxfId="78" priority="19">
      <formula>Réel</formula>
    </cfRule>
    <cfRule type="expression" dxfId="77" priority="20">
      <formula>RéelAuDelà</formula>
    </cfRule>
    <cfRule type="expression" dxfId="76" priority="21">
      <formula>Plan</formula>
    </cfRule>
    <cfRule type="expression" dxfId="75" priority="22">
      <formula>H$4=période_sélectionnée</formula>
    </cfRule>
    <cfRule type="expression" dxfId="74" priority="23">
      <formula>MOD(COLUMN(),2)</formula>
    </cfRule>
    <cfRule type="expression" dxfId="73" priority="24">
      <formula>MOD(COLUMN(),2)=0</formula>
    </cfRule>
  </conditionalFormatting>
  <conditionalFormatting sqref="H10:CS10">
    <cfRule type="expression" dxfId="72" priority="9">
      <formula>PourcentageAccompli</formula>
    </cfRule>
    <cfRule type="expression" dxfId="71" priority="10">
      <formula>PourcentageAccompliAuDelà</formula>
    </cfRule>
    <cfRule type="expression" dxfId="70" priority="11">
      <formula>Réel</formula>
    </cfRule>
    <cfRule type="expression" dxfId="69" priority="12">
      <formula>RéelAuDelà</formula>
    </cfRule>
    <cfRule type="expression" dxfId="68" priority="13">
      <formula>Plan</formula>
    </cfRule>
    <cfRule type="expression" dxfId="67" priority="14">
      <formula>H$4=période_sélectionnée</formula>
    </cfRule>
    <cfRule type="expression" dxfId="66" priority="15">
      <formula>MOD(COLUMN(),2)</formula>
    </cfRule>
    <cfRule type="expression" dxfId="65" priority="16">
      <formula>MOD(COLUMN(),2)=0</formula>
    </cfRule>
  </conditionalFormatting>
  <conditionalFormatting sqref="H24:CS24">
    <cfRule type="expression" dxfId="64" priority="1">
      <formula>PourcentageAccompli</formula>
    </cfRule>
    <cfRule type="expression" dxfId="63" priority="2">
      <formula>PourcentageAccompliAuDelà</formula>
    </cfRule>
    <cfRule type="expression" dxfId="62" priority="3">
      <formula>Réel</formula>
    </cfRule>
    <cfRule type="expression" dxfId="61" priority="4">
      <formula>RéelAuDelà</formula>
    </cfRule>
    <cfRule type="expression" dxfId="60" priority="5">
      <formula>Plan</formula>
    </cfRule>
    <cfRule type="expression" dxfId="59" priority="6">
      <formula>H$4=période_sélectionnée</formula>
    </cfRule>
    <cfRule type="expression" dxfId="58" priority="7">
      <formula>MOD(COLUMN(),2)</formula>
    </cfRule>
    <cfRule type="expression" dxfId="57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C33B4291-1B95-43B3-8208-B9FE6C52E6A7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84810968-9260-4264-87F2-40EE01094C82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574F80A7-08D2-4E57-B21C-55E5BAC34EAE}"/>
    <dataValidation allowBlank="1" showInputMessage="1" showErrorMessage="1" prompt="Cette cellule de légende indique la durée réelle" sqref="P2" xr:uid="{D4444FA3-DB22-4642-9768-D166C6B474A2}"/>
    <dataValidation allowBlank="1" showInputMessage="1" showErrorMessage="1" prompt="Cette cellule de légende indique le pourcentage du projet accompli" sqref="U2" xr:uid="{8F71A458-880A-447B-BD15-AD8ED65E2AE3}"/>
    <dataValidation allowBlank="1" showInputMessage="1" showErrorMessage="1" prompt="Cette cellule de légende indique la durée réelle au-delà du plan" sqref="Z2" xr:uid="{81807D1A-6C98-4385-AC36-899717FB4BDD}"/>
    <dataValidation allowBlank="1" showInputMessage="1" showErrorMessage="1" prompt="Cette cellule de légende indique le pourcentage du projet accompli au-delà du plan" sqref="AH2" xr:uid="{FD73FAC9-90A1-4559-AF9D-62112D78DEEA}"/>
    <dataValidation allowBlank="1" showInputMessage="1" showErrorMessage="1" prompt="Les périodes sont représentées de 1 à 60, de la cellule H4 à la cellule BO4 " sqref="H3" xr:uid="{DBB3DFFE-A2AA-441C-8AAA-2EC926987334}"/>
    <dataValidation allowBlank="1" showInputMessage="1" showErrorMessage="1" prompt="Entrez l’activité dans la colonne B, en commençant par la cellule B5_x000a_" sqref="B3:B4" xr:uid="{0DFCCD40-C874-4126-B0D8-F49A568CF759}"/>
    <dataValidation allowBlank="1" showInputMessage="1" showErrorMessage="1" prompt="Entrez la période de début du plan dans la colonne C, en commençant par la cellule C5" sqref="C3:C4" xr:uid="{AAFDE186-4190-4C72-8072-999A30D65038}"/>
    <dataValidation allowBlank="1" showInputMessage="1" showErrorMessage="1" prompt="Entrez la durée du plan dans la colonne D, en commençant par la cellule D5" sqref="D3:D4" xr:uid="{93B39CBE-1E2F-452D-9F78-B1FDC774D73C}"/>
    <dataValidation allowBlank="1" showInputMessage="1" showErrorMessage="1" prompt="Entrez la période de début réelle dans la colonne E, en commençant par la cellule E5" sqref="E3:E4" xr:uid="{93AC31C7-089F-4198-8975-81607FAC2D2E}"/>
    <dataValidation allowBlank="1" showInputMessage="1" showErrorMessage="1" prompt="Entrez la durée réelle dans la colonne F, en commençant par la cellule F5" sqref="F3:F4" xr:uid="{55B37C3D-CE34-4F20-B559-4B56A8175249}"/>
    <dataValidation allowBlank="1" showInputMessage="1" showErrorMessage="1" prompt="Entrez le pourcentage d’achèvement du projet dans la colonne G, en commençant par la cellule G5" sqref="G3:G4" xr:uid="{676FAAF3-DA56-41F1-9151-DFA316024962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7CD263C4-0641-498F-9ECF-2B876D4B9F9F}"/>
    <dataValidation allowBlank="1" showInputMessage="1" showErrorMessage="1" prompt="Sélectionnez la période à mettre en surbrillance dans H2. Une légende de graphique se trouve dans les cellules J2 à AI2" sqref="B2:F2" xr:uid="{50BFB909-D220-43F1-B3F1-61EE4C990A72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6FFA-C21F-402F-9117-85B9052F8880}">
  <sheetPr codeName="Feuil2">
    <tabColor rgb="FF794B9F"/>
    <pageSetUpPr fitToPage="1"/>
  </sheetPr>
  <dimension ref="B1:CR51"/>
  <sheetViews>
    <sheetView showGridLines="0" tabSelected="1" topLeftCell="A7" zoomScale="70" zoomScaleNormal="70" zoomScaleSheetLayoutView="80" workbookViewId="0">
      <selection activeCell="F21" sqref="F21"/>
    </sheetView>
  </sheetViews>
  <sheetFormatPr baseColWidth="10" defaultColWidth="3" defaultRowHeight="30" customHeight="1" x14ac:dyDescent="0.25"/>
  <cols>
    <col min="1" max="1" width="2.625" customWidth="1"/>
    <col min="2" max="2" width="77.625" customWidth="1"/>
    <col min="3" max="6" width="14.125" style="1" customWidth="1"/>
    <col min="7" max="7" width="24.75" style="16" customWidth="1"/>
    <col min="8" max="9" width="3.125" style="1" customWidth="1"/>
    <col min="10" max="27" width="3" style="1"/>
  </cols>
  <sheetData>
    <row r="1" spans="2:96" ht="60" customHeight="1" thickBot="1" x14ac:dyDescent="0.85">
      <c r="B1" s="8" t="s">
        <v>49</v>
      </c>
      <c r="C1" s="7"/>
      <c r="D1" s="7"/>
      <c r="E1" s="7"/>
      <c r="F1" s="7"/>
      <c r="G1" s="7"/>
      <c r="H1" s="37">
        <v>43908</v>
      </c>
      <c r="I1" s="37">
        <v>43909</v>
      </c>
      <c r="J1" s="37">
        <v>43910</v>
      </c>
      <c r="K1" s="37">
        <v>43911</v>
      </c>
      <c r="L1" s="37">
        <v>43912</v>
      </c>
      <c r="M1" s="37">
        <v>43913</v>
      </c>
      <c r="N1" s="37">
        <v>43914</v>
      </c>
      <c r="O1" s="37">
        <v>43915</v>
      </c>
      <c r="P1" s="37">
        <v>43916</v>
      </c>
      <c r="Q1" s="37">
        <v>43917</v>
      </c>
      <c r="R1" s="37">
        <v>43918</v>
      </c>
      <c r="S1" s="37">
        <v>43919</v>
      </c>
      <c r="T1" s="37">
        <v>43920</v>
      </c>
      <c r="U1" s="37">
        <v>43921</v>
      </c>
      <c r="V1" s="37">
        <v>43922</v>
      </c>
      <c r="W1" s="37">
        <v>43923</v>
      </c>
      <c r="X1" s="37">
        <v>43924</v>
      </c>
      <c r="Y1" s="37">
        <v>43925</v>
      </c>
      <c r="Z1" s="37">
        <v>43926</v>
      </c>
      <c r="AA1" s="37">
        <v>43927</v>
      </c>
      <c r="AB1" s="37">
        <v>43928</v>
      </c>
      <c r="AC1" s="37">
        <v>43929</v>
      </c>
      <c r="AD1" s="37">
        <v>43930</v>
      </c>
      <c r="AE1" s="37">
        <v>43931</v>
      </c>
      <c r="AF1" s="37">
        <v>43932</v>
      </c>
      <c r="AG1" s="37">
        <v>43933</v>
      </c>
      <c r="AH1" s="37">
        <v>43934</v>
      </c>
      <c r="AI1" s="37">
        <v>43935</v>
      </c>
      <c r="AJ1" s="37">
        <v>43936</v>
      </c>
      <c r="AK1" s="37">
        <v>43937</v>
      </c>
      <c r="AL1" s="37">
        <v>43938</v>
      </c>
      <c r="AM1" s="37">
        <v>43939</v>
      </c>
      <c r="AN1" s="37">
        <v>43940</v>
      </c>
      <c r="AO1" s="37">
        <v>43941</v>
      </c>
      <c r="AP1" s="37">
        <v>43942</v>
      </c>
      <c r="AQ1" s="37">
        <v>43943</v>
      </c>
      <c r="AR1" s="37">
        <v>43944</v>
      </c>
      <c r="AS1" s="37">
        <v>43945</v>
      </c>
      <c r="AT1" s="37">
        <v>43946</v>
      </c>
      <c r="AU1" s="37">
        <v>43947</v>
      </c>
      <c r="AV1" s="37">
        <v>43948</v>
      </c>
      <c r="AW1" s="37">
        <v>43949</v>
      </c>
      <c r="AX1" s="37">
        <v>43950</v>
      </c>
      <c r="AY1" s="37">
        <v>43951</v>
      </c>
      <c r="AZ1" s="37">
        <v>43952</v>
      </c>
      <c r="BA1" s="37">
        <v>43953</v>
      </c>
      <c r="BB1" s="37">
        <v>43954</v>
      </c>
      <c r="BC1" s="37">
        <v>43955</v>
      </c>
      <c r="BD1" s="37">
        <v>43956</v>
      </c>
      <c r="BE1" s="37">
        <v>43957</v>
      </c>
      <c r="BF1" s="37">
        <v>43958</v>
      </c>
      <c r="BG1" s="37">
        <v>43959</v>
      </c>
      <c r="BH1" s="37">
        <v>43960</v>
      </c>
      <c r="BI1" s="37">
        <v>43961</v>
      </c>
      <c r="BJ1" s="37">
        <v>43962</v>
      </c>
      <c r="BK1" s="37">
        <v>43963</v>
      </c>
      <c r="BL1" s="37">
        <v>43964</v>
      </c>
      <c r="BM1" s="37">
        <v>43965</v>
      </c>
      <c r="BN1" s="37">
        <v>43966</v>
      </c>
      <c r="BO1" s="37">
        <v>43967</v>
      </c>
      <c r="BP1" s="37">
        <v>43968</v>
      </c>
      <c r="BQ1" s="37">
        <v>43969</v>
      </c>
      <c r="BR1" s="37">
        <v>43970</v>
      </c>
      <c r="BS1" s="37">
        <v>43971</v>
      </c>
      <c r="BT1" s="37">
        <v>43972</v>
      </c>
      <c r="BU1" s="37">
        <v>43973</v>
      </c>
      <c r="BV1" s="37">
        <v>43974</v>
      </c>
      <c r="BW1" s="37">
        <v>43975</v>
      </c>
      <c r="BX1" s="37">
        <v>43976</v>
      </c>
      <c r="BY1" s="37">
        <v>43977</v>
      </c>
      <c r="BZ1" s="37">
        <v>43978</v>
      </c>
      <c r="CA1" s="37">
        <v>43979</v>
      </c>
      <c r="CB1" s="37">
        <v>43980</v>
      </c>
      <c r="CC1" s="37">
        <v>43981</v>
      </c>
      <c r="CD1" s="37">
        <v>43982</v>
      </c>
      <c r="CE1" s="37">
        <v>43983</v>
      </c>
      <c r="CF1" s="37">
        <v>43984</v>
      </c>
      <c r="CG1" s="37">
        <v>43985</v>
      </c>
      <c r="CH1" s="37">
        <v>43986</v>
      </c>
      <c r="CI1" s="37">
        <v>43987</v>
      </c>
      <c r="CJ1" s="37">
        <v>43988</v>
      </c>
      <c r="CK1" s="37">
        <v>43989</v>
      </c>
      <c r="CL1" s="37">
        <v>43990</v>
      </c>
      <c r="CM1" s="37">
        <v>43991</v>
      </c>
      <c r="CN1" s="37">
        <v>43992</v>
      </c>
      <c r="CO1" s="37">
        <v>43993</v>
      </c>
      <c r="CP1" s="37">
        <v>43994</v>
      </c>
      <c r="CQ1" s="37">
        <v>43995</v>
      </c>
      <c r="CR1" s="37">
        <v>43996</v>
      </c>
    </row>
    <row r="2" spans="2:96" ht="21" customHeight="1" thickTop="1" thickBot="1" x14ac:dyDescent="0.3">
      <c r="B2" s="91" t="s">
        <v>2</v>
      </c>
      <c r="C2" s="91"/>
      <c r="D2" s="91"/>
      <c r="E2" s="91"/>
      <c r="F2" s="91"/>
      <c r="G2" s="3" t="s">
        <v>3</v>
      </c>
      <c r="H2" s="9">
        <f ca="1">'GANTT Main'!H2</f>
        <v>89</v>
      </c>
      <c r="J2" s="10"/>
      <c r="K2" s="100" t="s">
        <v>4</v>
      </c>
      <c r="L2" s="116"/>
      <c r="M2" s="116"/>
      <c r="N2" s="116"/>
      <c r="O2" s="102"/>
      <c r="P2" s="11"/>
      <c r="Q2" s="100" t="s">
        <v>5</v>
      </c>
      <c r="R2" s="101"/>
      <c r="S2" s="101"/>
      <c r="T2" s="102"/>
      <c r="U2" s="12"/>
      <c r="V2" s="89" t="s">
        <v>6</v>
      </c>
      <c r="W2" s="90"/>
      <c r="X2" s="90"/>
      <c r="Y2" s="103"/>
      <c r="Z2" s="13"/>
      <c r="AA2" s="89" t="s">
        <v>7</v>
      </c>
      <c r="AB2" s="90"/>
      <c r="AC2" s="90"/>
      <c r="AD2" s="90"/>
      <c r="AE2" s="90"/>
      <c r="AF2" s="90"/>
      <c r="AG2" s="103"/>
      <c r="AH2" s="14"/>
      <c r="AI2" s="89" t="s">
        <v>8</v>
      </c>
      <c r="AJ2" s="90"/>
      <c r="AK2" s="90"/>
      <c r="AL2" s="90"/>
      <c r="AM2" s="90"/>
      <c r="AN2" s="90"/>
      <c r="AO2" s="90"/>
      <c r="AP2" s="90"/>
    </row>
    <row r="3" spans="2:96" s="6" customFormat="1" ht="39.950000000000003" customHeight="1" thickTop="1" x14ac:dyDescent="0.25">
      <c r="B3" s="92" t="s">
        <v>9</v>
      </c>
      <c r="C3" s="94" t="s">
        <v>10</v>
      </c>
      <c r="D3" s="94" t="s">
        <v>11</v>
      </c>
      <c r="E3" s="94" t="s">
        <v>12</v>
      </c>
      <c r="F3" s="94" t="s">
        <v>13</v>
      </c>
      <c r="G3" s="96" t="s">
        <v>14</v>
      </c>
      <c r="H3" s="15" t="s">
        <v>15</v>
      </c>
      <c r="I3" s="3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96" ht="15.75" customHeight="1" x14ac:dyDescent="0.25">
      <c r="B4" s="93"/>
      <c r="C4" s="95"/>
      <c r="D4" s="95"/>
      <c r="E4" s="95"/>
      <c r="F4" s="95"/>
      <c r="G4" s="9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2">
        <v>63</v>
      </c>
      <c r="BS4" s="2">
        <v>64</v>
      </c>
      <c r="BT4" s="2">
        <v>65</v>
      </c>
      <c r="BU4" s="2">
        <v>66</v>
      </c>
      <c r="BV4" s="2">
        <v>67</v>
      </c>
      <c r="BW4" s="2">
        <v>68</v>
      </c>
      <c r="BX4" s="2">
        <v>69</v>
      </c>
      <c r="BY4" s="2">
        <v>70</v>
      </c>
      <c r="BZ4" s="2">
        <v>71</v>
      </c>
      <c r="CA4" s="2">
        <v>72</v>
      </c>
      <c r="CB4" s="2">
        <v>73</v>
      </c>
      <c r="CC4" s="2">
        <v>74</v>
      </c>
      <c r="CD4" s="2">
        <v>75</v>
      </c>
      <c r="CE4" s="2">
        <v>76</v>
      </c>
      <c r="CF4" s="2">
        <v>77</v>
      </c>
      <c r="CG4" s="2">
        <v>78</v>
      </c>
      <c r="CH4" s="2">
        <v>79</v>
      </c>
      <c r="CI4" s="2">
        <v>80</v>
      </c>
      <c r="CJ4" s="2">
        <v>81</v>
      </c>
      <c r="CK4" s="2">
        <v>82</v>
      </c>
      <c r="CL4" s="2">
        <v>83</v>
      </c>
      <c r="CM4" s="2">
        <v>84</v>
      </c>
      <c r="CN4" s="2">
        <v>85</v>
      </c>
      <c r="CO4" s="2">
        <v>86</v>
      </c>
      <c r="CP4" s="2">
        <v>87</v>
      </c>
      <c r="CQ4" s="2">
        <v>88</v>
      </c>
      <c r="CR4" s="2">
        <v>89</v>
      </c>
    </row>
    <row r="5" spans="2:96" ht="60.75" customHeight="1" x14ac:dyDescent="0.25">
      <c r="B5" s="43" t="str">
        <f>'GANTT Main'!B5</f>
        <v>Projet</v>
      </c>
      <c r="C5" s="24">
        <f>'GANTT Main'!C5</f>
        <v>1</v>
      </c>
      <c r="D5" s="24">
        <f>'GANTT Main'!D5</f>
        <v>89</v>
      </c>
      <c r="E5" s="24">
        <f>'GANTT Main'!E5</f>
        <v>15</v>
      </c>
      <c r="F5" s="24">
        <f>'GANTT Main'!F5</f>
        <v>60</v>
      </c>
      <c r="G5" s="25">
        <f>'GANTT Main'!G5</f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</row>
    <row r="6" spans="2:96" ht="50.25" customHeight="1" x14ac:dyDescent="0.25">
      <c r="B6" s="45" t="s">
        <v>49</v>
      </c>
      <c r="C6" s="29">
        <v>18</v>
      </c>
      <c r="D6" s="29">
        <v>55</v>
      </c>
      <c r="E6" s="29">
        <v>28</v>
      </c>
      <c r="F6" s="29">
        <v>55</v>
      </c>
      <c r="G6" s="30">
        <f>(G7*D7+G11*D11+G28*D28+G42*D42+G46*D46)/(D7+D11+D28+D42+D46)</f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</row>
    <row r="7" spans="2:96" ht="40.5" customHeight="1" x14ac:dyDescent="0.25">
      <c r="B7" s="31" t="s">
        <v>50</v>
      </c>
      <c r="C7" s="32">
        <v>18</v>
      </c>
      <c r="D7" s="32">
        <v>3</v>
      </c>
      <c r="E7" s="32">
        <v>28</v>
      </c>
      <c r="F7" s="32">
        <v>3</v>
      </c>
      <c r="G7" s="33">
        <f>(G8*D8+G9*D9)/(D8+D9)</f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</row>
    <row r="8" spans="2:96" ht="32.25" customHeight="1" x14ac:dyDescent="0.25">
      <c r="B8" s="48" t="s">
        <v>51</v>
      </c>
      <c r="C8" s="49">
        <v>18</v>
      </c>
      <c r="D8" s="49">
        <v>2</v>
      </c>
      <c r="E8" s="49">
        <v>28</v>
      </c>
      <c r="F8" s="49">
        <v>1</v>
      </c>
      <c r="G8" s="50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AA8"/>
    </row>
    <row r="9" spans="2:96" ht="32.25" customHeight="1" x14ac:dyDescent="0.25">
      <c r="B9" s="48" t="s">
        <v>52</v>
      </c>
      <c r="C9" s="49">
        <v>18</v>
      </c>
      <c r="D9" s="49">
        <v>2</v>
      </c>
      <c r="E9" s="49">
        <v>54</v>
      </c>
      <c r="F9" s="49">
        <v>2</v>
      </c>
      <c r="G9" s="50">
        <f>G10</f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96" ht="30" customHeight="1" x14ac:dyDescent="0.25">
      <c r="B10" s="51" t="s">
        <v>53</v>
      </c>
      <c r="C10" s="52">
        <v>18</v>
      </c>
      <c r="D10" s="52">
        <v>2</v>
      </c>
      <c r="E10" s="52">
        <v>54</v>
      </c>
      <c r="F10" s="52">
        <v>2</v>
      </c>
      <c r="G10" s="53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96" ht="40.5" customHeight="1" x14ac:dyDescent="0.25">
      <c r="B11" s="31" t="s">
        <v>54</v>
      </c>
      <c r="C11" s="32">
        <v>20</v>
      </c>
      <c r="D11" s="32">
        <v>17</v>
      </c>
      <c r="E11" s="32">
        <v>28</v>
      </c>
      <c r="F11" s="32">
        <v>23</v>
      </c>
      <c r="G11" s="33">
        <f>(G12*D12+G13*D13)/(D12+D13)</f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</row>
    <row r="12" spans="2:96" ht="30" customHeight="1" x14ac:dyDescent="0.25">
      <c r="B12" s="48" t="s">
        <v>55</v>
      </c>
      <c r="C12" s="49">
        <v>20</v>
      </c>
      <c r="D12" s="49">
        <v>1</v>
      </c>
      <c r="E12" s="49">
        <v>28</v>
      </c>
      <c r="F12" s="49">
        <v>1</v>
      </c>
      <c r="G12" s="50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96" ht="30" customHeight="1" x14ac:dyDescent="0.25">
      <c r="B13" s="48" t="s">
        <v>56</v>
      </c>
      <c r="C13" s="49">
        <v>20</v>
      </c>
      <c r="D13" s="49">
        <v>17</v>
      </c>
      <c r="E13" s="49">
        <v>29</v>
      </c>
      <c r="F13" s="49">
        <v>17</v>
      </c>
      <c r="G13" s="50">
        <f>(G14*D14+G15*D15+G26*D26+G27*D27)/(D14+D15+D26+D27)</f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96" ht="30" customHeight="1" x14ac:dyDescent="0.25">
      <c r="B14" s="51" t="s">
        <v>57</v>
      </c>
      <c r="C14" s="52">
        <v>20</v>
      </c>
      <c r="D14" s="52">
        <v>2</v>
      </c>
      <c r="E14" s="52">
        <v>29</v>
      </c>
      <c r="F14" s="52">
        <v>1</v>
      </c>
      <c r="G14" s="53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96" ht="30" customHeight="1" x14ac:dyDescent="0.25">
      <c r="B15" s="51" t="s">
        <v>58</v>
      </c>
      <c r="C15" s="52">
        <v>22</v>
      </c>
      <c r="D15" s="52">
        <v>15</v>
      </c>
      <c r="E15" s="52">
        <v>29</v>
      </c>
      <c r="F15" s="52">
        <v>15</v>
      </c>
      <c r="G15" s="53">
        <f>(G16*D16+G17*D17+G18*D18+G19*D19+G20*D20+G21*D21+G22*D22+G23*D23+G24*D24+G25*D25)/(D16+D17+D18+D19+D20+D21+D22+D23+D24+D25)</f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96" ht="30" customHeight="1" x14ac:dyDescent="0.25">
      <c r="B16" s="62" t="s">
        <v>59</v>
      </c>
      <c r="C16" s="63">
        <v>22</v>
      </c>
      <c r="D16" s="63">
        <v>1</v>
      </c>
      <c r="E16" s="63">
        <v>29</v>
      </c>
      <c r="F16" s="63">
        <v>1</v>
      </c>
      <c r="G16" s="64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96" ht="30" customHeight="1" x14ac:dyDescent="0.25">
      <c r="B17" s="62" t="s">
        <v>60</v>
      </c>
      <c r="C17" s="63">
        <v>23</v>
      </c>
      <c r="D17" s="63">
        <v>1</v>
      </c>
      <c r="E17" s="63">
        <v>29</v>
      </c>
      <c r="F17" s="63">
        <v>1</v>
      </c>
      <c r="G17" s="64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96" ht="30" customHeight="1" x14ac:dyDescent="0.25">
      <c r="B18" s="62" t="s">
        <v>61</v>
      </c>
      <c r="C18" s="63">
        <v>24</v>
      </c>
      <c r="D18" s="63">
        <v>1</v>
      </c>
      <c r="E18" s="63">
        <v>29</v>
      </c>
      <c r="F18" s="63">
        <v>1</v>
      </c>
      <c r="G18" s="64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96" ht="30" customHeight="1" x14ac:dyDescent="0.25">
      <c r="B19" s="62" t="s">
        <v>62</v>
      </c>
      <c r="C19" s="63">
        <v>25</v>
      </c>
      <c r="D19" s="63">
        <v>1</v>
      </c>
      <c r="E19" s="63">
        <v>29</v>
      </c>
      <c r="F19" s="63">
        <v>1</v>
      </c>
      <c r="G19" s="64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96" ht="30" customHeight="1" x14ac:dyDescent="0.25">
      <c r="B20" s="62" t="s">
        <v>63</v>
      </c>
      <c r="C20" s="63">
        <v>26</v>
      </c>
      <c r="D20" s="63">
        <v>1</v>
      </c>
      <c r="E20" s="63">
        <v>29</v>
      </c>
      <c r="F20" s="63">
        <v>1</v>
      </c>
      <c r="G20" s="64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96" ht="30" customHeight="1" x14ac:dyDescent="0.25">
      <c r="B21" s="62" t="s">
        <v>64</v>
      </c>
      <c r="C21" s="63">
        <v>27</v>
      </c>
      <c r="D21" s="63">
        <v>1</v>
      </c>
      <c r="E21" s="63">
        <v>48</v>
      </c>
      <c r="F21" s="63">
        <v>1</v>
      </c>
      <c r="G21" s="64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96" ht="30" customHeight="1" x14ac:dyDescent="0.25">
      <c r="B22" s="62" t="s">
        <v>65</v>
      </c>
      <c r="C22" s="63">
        <v>28</v>
      </c>
      <c r="D22" s="63">
        <v>1</v>
      </c>
      <c r="E22" s="63">
        <v>48</v>
      </c>
      <c r="F22" s="63">
        <v>1</v>
      </c>
      <c r="G22" s="64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96" ht="30" customHeight="1" x14ac:dyDescent="0.25">
      <c r="B23" s="62" t="s">
        <v>66</v>
      </c>
      <c r="C23" s="63">
        <v>29</v>
      </c>
      <c r="D23" s="63">
        <v>1</v>
      </c>
      <c r="E23" s="63">
        <v>48</v>
      </c>
      <c r="F23" s="63">
        <v>1</v>
      </c>
      <c r="G23" s="64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96" ht="30" customHeight="1" x14ac:dyDescent="0.25">
      <c r="B24" s="62" t="s">
        <v>67</v>
      </c>
      <c r="C24" s="63">
        <v>30</v>
      </c>
      <c r="D24" s="63">
        <v>1</v>
      </c>
      <c r="E24" s="63">
        <v>48</v>
      </c>
      <c r="F24" s="63">
        <v>1</v>
      </c>
      <c r="G24" s="64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96" ht="30" customHeight="1" x14ac:dyDescent="0.25">
      <c r="B25" s="62" t="s">
        <v>68</v>
      </c>
      <c r="C25" s="63">
        <v>31</v>
      </c>
      <c r="D25" s="63">
        <v>1</v>
      </c>
      <c r="E25" s="63">
        <v>48</v>
      </c>
      <c r="F25" s="63">
        <v>1</v>
      </c>
      <c r="G25" s="64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96" ht="30" customHeight="1" x14ac:dyDescent="0.25">
      <c r="B26" s="51" t="s">
        <v>69</v>
      </c>
      <c r="C26" s="52">
        <v>32</v>
      </c>
      <c r="D26" s="52">
        <v>2</v>
      </c>
      <c r="E26" s="52">
        <v>48</v>
      </c>
      <c r="F26" s="52">
        <v>1</v>
      </c>
      <c r="G26" s="53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96" ht="30" customHeight="1" x14ac:dyDescent="0.25">
      <c r="B27" s="51"/>
      <c r="C27" s="52"/>
      <c r="D27" s="52"/>
      <c r="E27" s="52"/>
      <c r="F27" s="52"/>
      <c r="G27" s="53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96" ht="40.5" customHeight="1" x14ac:dyDescent="0.25">
      <c r="B28" s="31" t="s">
        <v>70</v>
      </c>
      <c r="C28" s="27">
        <v>36</v>
      </c>
      <c r="D28" s="27">
        <v>20</v>
      </c>
      <c r="E28" s="27">
        <v>36</v>
      </c>
      <c r="F28" s="27">
        <v>20</v>
      </c>
      <c r="G28" s="28">
        <f>G29</f>
        <v>1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</row>
    <row r="29" spans="2:96" ht="30" customHeight="1" x14ac:dyDescent="0.25">
      <c r="B29" s="48" t="s">
        <v>71</v>
      </c>
      <c r="C29" s="49">
        <v>36</v>
      </c>
      <c r="D29" s="49">
        <v>20</v>
      </c>
      <c r="E29" s="49">
        <v>36</v>
      </c>
      <c r="F29" s="49">
        <v>20</v>
      </c>
      <c r="G29" s="50">
        <f>(G30*D30+G31*D31)/(D30+D31)</f>
        <v>1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96" ht="30" customHeight="1" x14ac:dyDescent="0.25">
      <c r="B30" s="51" t="s">
        <v>72</v>
      </c>
      <c r="C30" s="52">
        <v>36</v>
      </c>
      <c r="D30" s="52">
        <v>2</v>
      </c>
      <c r="E30" s="52">
        <v>48</v>
      </c>
      <c r="F30" s="52">
        <v>2</v>
      </c>
      <c r="G30" s="53">
        <v>1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96" ht="30" customHeight="1" x14ac:dyDescent="0.25">
      <c r="B31" s="51" t="s">
        <v>73</v>
      </c>
      <c r="C31" s="52">
        <v>38</v>
      </c>
      <c r="D31" s="52">
        <v>18</v>
      </c>
      <c r="E31" s="52">
        <v>50</v>
      </c>
      <c r="F31" s="52">
        <v>18</v>
      </c>
      <c r="G31" s="53">
        <v>1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96" ht="30" customHeight="1" x14ac:dyDescent="0.25">
      <c r="B32" s="62" t="s">
        <v>74</v>
      </c>
      <c r="C32" s="63">
        <v>38</v>
      </c>
      <c r="D32" s="63">
        <v>1</v>
      </c>
      <c r="E32" s="63">
        <v>50</v>
      </c>
      <c r="F32" s="63">
        <v>1</v>
      </c>
      <c r="G32" s="64">
        <v>1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67" ht="30" customHeight="1" x14ac:dyDescent="0.25">
      <c r="B33" s="62" t="s">
        <v>75</v>
      </c>
      <c r="C33" s="63">
        <v>39</v>
      </c>
      <c r="D33" s="63">
        <v>1</v>
      </c>
      <c r="E33" s="63">
        <v>51</v>
      </c>
      <c r="F33" s="63">
        <v>1</v>
      </c>
      <c r="G33" s="64">
        <v>1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67" ht="30" customHeight="1" x14ac:dyDescent="0.25">
      <c r="B34" s="62" t="s">
        <v>76</v>
      </c>
      <c r="C34" s="63">
        <v>40</v>
      </c>
      <c r="D34" s="63">
        <v>2</v>
      </c>
      <c r="E34" s="63">
        <v>52</v>
      </c>
      <c r="F34" s="63">
        <v>2</v>
      </c>
      <c r="G34" s="64">
        <v>1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67" ht="30" customHeight="1" x14ac:dyDescent="0.25">
      <c r="B35" s="62" t="s">
        <v>77</v>
      </c>
      <c r="C35" s="63">
        <v>42</v>
      </c>
      <c r="D35" s="63">
        <v>2</v>
      </c>
      <c r="E35" s="63">
        <v>54</v>
      </c>
      <c r="F35" s="63">
        <v>2</v>
      </c>
      <c r="G35" s="64">
        <v>1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67" ht="30" customHeight="1" x14ac:dyDescent="0.25">
      <c r="B36" s="62" t="s">
        <v>78</v>
      </c>
      <c r="C36" s="63">
        <v>44</v>
      </c>
      <c r="D36" s="63">
        <v>2</v>
      </c>
      <c r="E36" s="63">
        <v>56</v>
      </c>
      <c r="F36" s="63">
        <v>2</v>
      </c>
      <c r="G36" s="64">
        <v>1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67" ht="30" customHeight="1" x14ac:dyDescent="0.25">
      <c r="B37" s="62" t="s">
        <v>79</v>
      </c>
      <c r="C37" s="63">
        <v>46</v>
      </c>
      <c r="D37" s="63">
        <v>2</v>
      </c>
      <c r="E37" s="63">
        <v>58</v>
      </c>
      <c r="F37" s="63">
        <v>2</v>
      </c>
      <c r="G37" s="64">
        <v>1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67" ht="30" customHeight="1" x14ac:dyDescent="0.25">
      <c r="B38" s="62" t="s">
        <v>80</v>
      </c>
      <c r="C38" s="63">
        <v>48</v>
      </c>
      <c r="D38" s="63">
        <v>2</v>
      </c>
      <c r="E38" s="63">
        <v>60</v>
      </c>
      <c r="F38" s="63">
        <v>2</v>
      </c>
      <c r="G38" s="64">
        <v>1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67" ht="30" customHeight="1" x14ac:dyDescent="0.25">
      <c r="B39" s="62" t="s">
        <v>81</v>
      </c>
      <c r="C39" s="63">
        <v>50</v>
      </c>
      <c r="D39" s="63">
        <v>2</v>
      </c>
      <c r="E39" s="63">
        <v>61</v>
      </c>
      <c r="F39" s="63">
        <v>2</v>
      </c>
      <c r="G39" s="64">
        <v>1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67" ht="30" customHeight="1" x14ac:dyDescent="0.25">
      <c r="B40" s="62" t="s">
        <v>82</v>
      </c>
      <c r="C40" s="63">
        <v>52</v>
      </c>
      <c r="D40" s="63">
        <v>2</v>
      </c>
      <c r="E40" s="63">
        <v>63</v>
      </c>
      <c r="F40" s="63">
        <v>2</v>
      </c>
      <c r="G40" s="64">
        <v>1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67" ht="30" customHeight="1" x14ac:dyDescent="0.25">
      <c r="B41" s="62" t="s">
        <v>83</v>
      </c>
      <c r="C41" s="63">
        <v>54</v>
      </c>
      <c r="D41" s="63">
        <v>2</v>
      </c>
      <c r="E41" s="63">
        <v>65</v>
      </c>
      <c r="F41" s="63">
        <v>2</v>
      </c>
      <c r="G41" s="64">
        <v>1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67" ht="40.5" customHeight="1" x14ac:dyDescent="0.25">
      <c r="B42" s="26" t="s">
        <v>84</v>
      </c>
      <c r="C42" s="32">
        <v>20</v>
      </c>
      <c r="D42" s="32">
        <v>36</v>
      </c>
      <c r="E42" s="32">
        <v>28</v>
      </c>
      <c r="F42" s="32">
        <v>62</v>
      </c>
      <c r="G42" s="33">
        <f>(G43*D43+G44*D44+G45*D45)/(D43+D44+D45)</f>
        <v>1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2:67" ht="30" customHeight="1" x14ac:dyDescent="0.25">
      <c r="B43" s="48" t="s">
        <v>85</v>
      </c>
      <c r="C43" s="49">
        <v>20</v>
      </c>
      <c r="D43" s="49">
        <v>36</v>
      </c>
      <c r="E43" s="49">
        <v>28</v>
      </c>
      <c r="F43" s="49">
        <v>50</v>
      </c>
      <c r="G43" s="50">
        <v>1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67" ht="30" customHeight="1" x14ac:dyDescent="0.25">
      <c r="B44" s="48" t="s">
        <v>86</v>
      </c>
      <c r="C44" s="49">
        <v>20</v>
      </c>
      <c r="D44" s="49">
        <v>36</v>
      </c>
      <c r="E44" s="49">
        <v>88</v>
      </c>
      <c r="F44" s="49">
        <v>2</v>
      </c>
      <c r="G44" s="50">
        <v>1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67" ht="30" customHeight="1" x14ac:dyDescent="0.25">
      <c r="B45" s="48" t="s">
        <v>87</v>
      </c>
      <c r="C45" s="49">
        <v>20</v>
      </c>
      <c r="D45" s="49">
        <v>36</v>
      </c>
      <c r="E45" s="49">
        <v>85</v>
      </c>
      <c r="F45" s="49">
        <v>3</v>
      </c>
      <c r="G45" s="50">
        <v>1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2:67" ht="40.5" customHeight="1" x14ac:dyDescent="0.25">
      <c r="B46" s="26" t="s">
        <v>88</v>
      </c>
      <c r="C46" s="27">
        <v>56</v>
      </c>
      <c r="D46" s="27">
        <v>9</v>
      </c>
      <c r="E46" s="27">
        <v>75</v>
      </c>
      <c r="F46" s="27">
        <v>12</v>
      </c>
      <c r="G46" s="28">
        <f>(G47*D47+G48*D48+G49*D49+G50*D50+G51*D51)/(D47+D48+D49+D50+D51)</f>
        <v>1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2:67" ht="30" customHeight="1" x14ac:dyDescent="0.25">
      <c r="B47" s="48" t="s">
        <v>89</v>
      </c>
      <c r="C47" s="49">
        <v>56</v>
      </c>
      <c r="D47" s="49">
        <v>1</v>
      </c>
      <c r="E47" s="49">
        <v>75</v>
      </c>
      <c r="F47" s="49">
        <v>1</v>
      </c>
      <c r="G47" s="50">
        <v>1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2:67" ht="30" customHeight="1" x14ac:dyDescent="0.25">
      <c r="B48" s="48" t="s">
        <v>90</v>
      </c>
      <c r="C48" s="49">
        <v>57</v>
      </c>
      <c r="D48" s="49">
        <v>2</v>
      </c>
      <c r="E48" s="49">
        <v>75</v>
      </c>
      <c r="F48" s="49">
        <v>4</v>
      </c>
      <c r="G48" s="50">
        <v>1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2:27" ht="30" customHeight="1" x14ac:dyDescent="0.25">
      <c r="B49" s="48" t="s">
        <v>91</v>
      </c>
      <c r="C49" s="49">
        <v>59</v>
      </c>
      <c r="D49" s="49">
        <v>2</v>
      </c>
      <c r="E49" s="49">
        <v>79</v>
      </c>
      <c r="F49" s="49">
        <v>5</v>
      </c>
      <c r="G49" s="50">
        <v>1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2:27" ht="30" customHeight="1" x14ac:dyDescent="0.25">
      <c r="B50" s="48" t="s">
        <v>92</v>
      </c>
      <c r="C50" s="49">
        <v>61</v>
      </c>
      <c r="D50" s="49">
        <v>2</v>
      </c>
      <c r="E50" s="49">
        <v>85</v>
      </c>
      <c r="F50" s="49">
        <v>2</v>
      </c>
      <c r="G50" s="50">
        <v>1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2:27" ht="30" customHeight="1" x14ac:dyDescent="0.25">
      <c r="B51" s="48" t="s">
        <v>93</v>
      </c>
      <c r="C51" s="49">
        <v>63</v>
      </c>
      <c r="D51" s="49">
        <v>2</v>
      </c>
      <c r="E51" s="49">
        <v>88</v>
      </c>
      <c r="F51" s="49">
        <v>2</v>
      </c>
      <c r="G51" s="50">
        <v>1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CS27:CS28 H27:CR30 H15:CS15 H46:CR51 H42:CR44 H26:CS26 CS6:CS14 H5:CR7 H9:CR14 H8:X8 AA8:CR8">
    <cfRule type="expression" dxfId="56" priority="97">
      <formula>PourcentageAccompli</formula>
    </cfRule>
    <cfRule type="expression" dxfId="55" priority="99">
      <formula>PourcentageAccompliAuDelà</formula>
    </cfRule>
    <cfRule type="expression" dxfId="54" priority="100">
      <formula>Réel</formula>
    </cfRule>
    <cfRule type="expression" dxfId="53" priority="101">
      <formula>RéelAuDelà</formula>
    </cfRule>
    <cfRule type="expression" dxfId="52" priority="102">
      <formula>Plan</formula>
    </cfRule>
    <cfRule type="expression" dxfId="51" priority="103">
      <formula>H$4=période_sélectionnée</formula>
    </cfRule>
    <cfRule type="expression" dxfId="50" priority="105">
      <formula>MOD(COLUMN(),2)</formula>
    </cfRule>
    <cfRule type="expression" dxfId="49" priority="106">
      <formula>MOD(COLUMN(),2)=0</formula>
    </cfRule>
  </conditionalFormatting>
  <conditionalFormatting sqref="H4:CR4">
    <cfRule type="expression" dxfId="48" priority="104">
      <formula>H$4=période_sélectionnée</formula>
    </cfRule>
  </conditionalFormatting>
  <conditionalFormatting sqref="H45:CR45">
    <cfRule type="expression" dxfId="47" priority="41">
      <formula>PourcentageAccompli</formula>
    </cfRule>
    <cfRule type="expression" dxfId="46" priority="42">
      <formula>PourcentageAccompliAuDelà</formula>
    </cfRule>
    <cfRule type="expression" dxfId="45" priority="43">
      <formula>Réel</formula>
    </cfRule>
    <cfRule type="expression" dxfId="44" priority="44">
      <formula>RéelAuDelà</formula>
    </cfRule>
    <cfRule type="expression" dxfId="43" priority="45">
      <formula>Plan</formula>
    </cfRule>
    <cfRule type="expression" dxfId="42" priority="46">
      <formula>H$4=période_sélectionnée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31:CR37 H39:CR41">
    <cfRule type="expression" dxfId="39" priority="33">
      <formula>PourcentageAccompli</formula>
    </cfRule>
    <cfRule type="expression" dxfId="38" priority="34">
      <formula>PourcentageAccompliAuDelà</formula>
    </cfRule>
    <cfRule type="expression" dxfId="37" priority="35">
      <formula>Réel</formula>
    </cfRule>
    <cfRule type="expression" dxfId="36" priority="36">
      <formula>RéelAuDelà</formula>
    </cfRule>
    <cfRule type="expression" dxfId="35" priority="37">
      <formula>Plan</formula>
    </cfRule>
    <cfRule type="expression" dxfId="34" priority="38">
      <formula>H$4=période_sélectionnée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38:CR38">
    <cfRule type="expression" dxfId="31" priority="25">
      <formula>PourcentageAccompli</formula>
    </cfRule>
    <cfRule type="expression" dxfId="30" priority="26">
      <formula>PourcentageAccompliAuDelà</formula>
    </cfRule>
    <cfRule type="expression" dxfId="29" priority="27">
      <formula>Réel</formula>
    </cfRule>
    <cfRule type="expression" dxfId="28" priority="28">
      <formula>RéelAuDelà</formula>
    </cfRule>
    <cfRule type="expression" dxfId="27" priority="29">
      <formula>Plan</formula>
    </cfRule>
    <cfRule type="expression" dxfId="26" priority="30">
      <formula>H$4=période_sélectionnée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22:CR22">
    <cfRule type="expression" dxfId="23" priority="1">
      <formula>PourcentageAccompli</formula>
    </cfRule>
    <cfRule type="expression" dxfId="22" priority="2">
      <formula>PourcentageAccompliAuDelà</formula>
    </cfRule>
    <cfRule type="expression" dxfId="21" priority="3">
      <formula>Réel</formula>
    </cfRule>
    <cfRule type="expression" dxfId="20" priority="4">
      <formula>RéelAuDelà</formula>
    </cfRule>
    <cfRule type="expression" dxfId="19" priority="5">
      <formula>Plan</formula>
    </cfRule>
    <cfRule type="expression" dxfId="18" priority="6">
      <formula>H$4=période_sélectionnée</formula>
    </cfRule>
    <cfRule type="expression" dxfId="17" priority="7">
      <formula>MOD(COLUMN(),2)</formula>
    </cfRule>
    <cfRule type="expression" dxfId="16" priority="8">
      <formula>MOD(COLUMN(),2)=0</formula>
    </cfRule>
  </conditionalFormatting>
  <conditionalFormatting sqref="H16:CR21 H23:CR25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H$4=période_sélectionnée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Y8">
    <cfRule type="expression" dxfId="7" priority="154">
      <formula>PourcentageAccompli</formula>
    </cfRule>
    <cfRule type="expression" dxfId="6" priority="155">
      <formula>PourcentageAccompliAuDelà</formula>
    </cfRule>
    <cfRule type="expression" dxfId="5" priority="156">
      <formula>Réel</formula>
    </cfRule>
    <cfRule type="expression" dxfId="4" priority="157">
      <formula>RéelAuDelà</formula>
    </cfRule>
    <cfRule type="expression" dxfId="3" priority="158">
      <formula>Plan</formula>
    </cfRule>
    <cfRule type="expression" dxfId="2" priority="159">
      <formula>Z$4=période_sélectionnée</formula>
    </cfRule>
    <cfRule type="expression" dxfId="1" priority="160">
      <formula>MOD(COLUMN(),2)</formula>
    </cfRule>
    <cfRule type="expression" dxfId="0" priority="161">
      <formula>MOD(COLUMN(),2)=0</formula>
    </cfRule>
  </conditionalFormatting>
  <dataValidations xWindow="351" yWindow="433" count="16">
    <dataValidation allowBlank="1" showInputMessage="1" showErrorMessage="1" prompt="Sélectionnez la période à mettre en surbrillance dans H2. Une légende de graphique se trouve dans les cellules J2 à AI2" sqref="B2:F2" xr:uid="{00000000-0002-0000-0000-00000F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a durée du plan" sqref="J2" xr:uid="{00000000-0002-0000-0000-000002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3D1A05EAA3549803D38E8379CE0E1" ma:contentTypeVersion="2" ma:contentTypeDescription="Create a new document." ma:contentTypeScope="" ma:versionID="b395ec39ba560c5eac154709b3f1615e">
  <xsd:schema xmlns:xsd="http://www.w3.org/2001/XMLSchema" xmlns:xs="http://www.w3.org/2001/XMLSchema" xmlns:p="http://schemas.microsoft.com/office/2006/metadata/properties" xmlns:ns3="1d035e8e-2f5c-46b8-9cde-269a0ecee478" targetNamespace="http://schemas.microsoft.com/office/2006/metadata/properties" ma:root="true" ma:fieldsID="8de12889a98c26492f581d8e23c27734" ns3:_="">
    <xsd:import namespace="1d035e8e-2f5c-46b8-9cde-269a0ecee4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5e8e-2f5c-46b8-9cde-269a0ecee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B728B4-004E-4185-8C6D-AA31630FFECA}">
  <ds:schemaRefs>
    <ds:schemaRef ds:uri="http://www.w3.org/XML/1998/namespace"/>
    <ds:schemaRef ds:uri="http://schemas.microsoft.com/office/infopath/2007/PartnerControls"/>
    <ds:schemaRef ds:uri="http://purl.org/dc/elements/1.1/"/>
    <ds:schemaRef ds:uri="1d035e8e-2f5c-46b8-9cde-269a0ecee478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936D779-640C-43C1-9124-E5E85CA779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F14EA-7CBF-4A0F-B320-798CDCFF3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5e8e-2f5c-46b8-9cde-269a0ecee4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12</vt:i4>
      </vt:variant>
    </vt:vector>
  </HeadingPairs>
  <TitlesOfParts>
    <vt:vector size="16" baseType="lpstr">
      <vt:lpstr>GANTT Main</vt:lpstr>
      <vt:lpstr>Marketing Gantt</vt:lpstr>
      <vt:lpstr>Graphic Design Gantt</vt:lpstr>
      <vt:lpstr>Technical Gantt</vt:lpstr>
      <vt:lpstr>'GANTT Main'!Impression_des_titres</vt:lpstr>
      <vt:lpstr>'Graphic Design Gantt'!Impression_des_titres</vt:lpstr>
      <vt:lpstr>'Marketing Gantt'!Impression_des_titres</vt:lpstr>
      <vt:lpstr>'Technical Gantt'!Impression_des_titres</vt:lpstr>
      <vt:lpstr>'Graphic Design Gantt'!période_sélectionnée</vt:lpstr>
      <vt:lpstr>'Marketing Gantt'!période_sélectionnée</vt:lpstr>
      <vt:lpstr>'Technical Gantt'!période_sélectionnée</vt:lpstr>
      <vt:lpstr>période_sélectionnée</vt:lpstr>
      <vt:lpstr>'Graphic Design Gantt'!TitreRégion..BO60</vt:lpstr>
      <vt:lpstr>'Marketing Gantt'!TitreRégion..BO60</vt:lpstr>
      <vt:lpstr>'Technical Gantt'!TitreRégion..BO60</vt:lpstr>
      <vt:lpstr>TitreRégion..BO60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2019-07-05T13:03:26Z</dcterms:created>
  <dcterms:modified xsi:type="dcterms:W3CDTF">2020-06-14T15:45:18Z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0x0101002EA3D1A05EAA3549803D38E8379CE0E1</vt:lpwstr>
  </property>
</Properties>
</file>