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480" yWindow="1770" windowWidth="18195" windowHeight="10335" tabRatio="772" activeTab="3"/>
  </bookViews>
  <sheets>
    <sheet name="abaFME" sheetId="34" r:id="rId1"/>
    <sheet name="curvaPU" sheetId="30" r:id="rId2"/>
    <sheet name="mediaInjHoraria_Mes_a_Mes" sheetId="32" r:id="rId3"/>
    <sheet name="InjMensal_Mes_a_Mes" sheetId="35" r:id="rId4"/>
    <sheet name="InjMensal_Tripa" sheetId="37" r:id="rId5"/>
    <sheet name="InjMensal_Tripa_GroupAlim" sheetId="39" r:id="rId6"/>
  </sheets>
  <definedNames>
    <definedName name="_xlnm._FilterDatabase" localSheetId="0" hidden="1">abaFME!$A$1:$H$69</definedName>
    <definedName name="_xlnm._FilterDatabase" localSheetId="1" hidden="1">curvaPU!$A$1:$Y$69</definedName>
    <definedName name="_xlnm._FilterDatabase" localSheetId="3" hidden="1">InjMensal_Mes_a_Mes!$A$1:$AB$1</definedName>
    <definedName name="_xlnm._FilterDatabase" localSheetId="4" hidden="1">InjMensal_Tripa!$A$1:$E$1</definedName>
    <definedName name="_xlnm._FilterDatabase" localSheetId="5" hidden="1">InjMensal_Tripa_GroupAlim!$A$1:$B$1</definedName>
    <definedName name="_xlnm._FilterDatabase" localSheetId="2" hidden="1">mediaInjHoraria_Mes_a_Mes!$A$1:$AI$1</definedName>
  </definedNames>
  <calcPr calcId="145621"/>
</workbook>
</file>

<file path=xl/calcChain.xml><?xml version="1.0" encoding="utf-8"?>
<calcChain xmlns="http://schemas.openxmlformats.org/spreadsheetml/2006/main">
  <c r="G77" i="34" l="1"/>
  <c r="G76" i="34"/>
  <c r="AC69" i="30" l="1"/>
  <c r="AC70" i="30"/>
  <c r="AC71" i="30"/>
  <c r="AC72" i="30"/>
  <c r="AC73" i="30"/>
  <c r="AC74" i="30"/>
  <c r="AC75" i="30"/>
  <c r="AC76" i="30"/>
  <c r="AC79" i="30" l="1"/>
  <c r="AC80" i="30"/>
  <c r="AC78" i="30"/>
  <c r="AC81" i="30"/>
  <c r="AC77" i="30"/>
  <c r="S69" i="34" l="1"/>
  <c r="R69" i="34"/>
  <c r="Q69" i="34"/>
  <c r="P69" i="34"/>
  <c r="O69" i="34"/>
  <c r="N69" i="34"/>
  <c r="M69" i="34"/>
  <c r="L69" i="34"/>
  <c r="K69" i="34"/>
  <c r="J69" i="34"/>
  <c r="I69" i="34"/>
  <c r="H69" i="34"/>
  <c r="G70" i="34" l="1"/>
  <c r="G71" i="34"/>
  <c r="G72" i="34"/>
  <c r="G73" i="34"/>
  <c r="G74" i="34"/>
  <c r="G3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48" i="34"/>
  <c r="G49" i="34"/>
  <c r="G50" i="34"/>
  <c r="G51" i="34"/>
  <c r="G52" i="34"/>
  <c r="G53" i="34"/>
  <c r="G54" i="34"/>
  <c r="G55" i="34"/>
  <c r="G56" i="34"/>
  <c r="G57" i="34"/>
  <c r="G58" i="34"/>
  <c r="G59" i="34"/>
  <c r="G60" i="34"/>
  <c r="G61" i="34"/>
  <c r="G62" i="34"/>
  <c r="G63" i="34"/>
  <c r="G64" i="34"/>
  <c r="G65" i="34"/>
  <c r="G66" i="34"/>
  <c r="G67" i="34"/>
  <c r="G68" i="34"/>
  <c r="G69" i="34"/>
  <c r="G2" i="34"/>
</calcChain>
</file>

<file path=xl/comments1.xml><?xml version="1.0" encoding="utf-8"?>
<comments xmlns="http://schemas.openxmlformats.org/spreadsheetml/2006/main">
  <authors>
    <author>c055896</author>
  </authors>
  <commentList>
    <comment ref="A62" authorId="0">
      <text>
        <r>
          <rPr>
            <b/>
            <sz val="9"/>
            <color indexed="81"/>
            <rFont val="Tahoma"/>
            <family val="2"/>
          </rPr>
          <t>c055896:</t>
        </r>
        <r>
          <rPr>
            <sz val="9"/>
            <color indexed="81"/>
            <rFont val="Tahoma"/>
            <family val="2"/>
          </rPr>
          <t xml:space="preserve">
não simulada</t>
        </r>
      </text>
    </comment>
  </commentList>
</comments>
</file>

<file path=xl/sharedStrings.xml><?xml version="1.0" encoding="utf-8"?>
<sst xmlns="http://schemas.openxmlformats.org/spreadsheetml/2006/main" count="3771" uniqueCount="1208">
  <si>
    <t>Instalação</t>
  </si>
  <si>
    <t>Alim.</t>
  </si>
  <si>
    <t>ALTEROSA</t>
  </si>
  <si>
    <t>ASJA</t>
  </si>
  <si>
    <t>Nome Usina</t>
  </si>
  <si>
    <t>AVG SIDERURGICA - SL</t>
  </si>
  <si>
    <t>CONGONHAL1</t>
  </si>
  <si>
    <t>CONGONHAL2</t>
  </si>
  <si>
    <t>CRISTINA</t>
  </si>
  <si>
    <t>ECO VIDA CAJURU</t>
  </si>
  <si>
    <t>ESPRAIADO</t>
  </si>
  <si>
    <t>FRUTAL</t>
  </si>
  <si>
    <t>HENRIQUE PORTUGAL</t>
  </si>
  <si>
    <t>JACUTINGA</t>
  </si>
  <si>
    <t>LAJES</t>
  </si>
  <si>
    <t>METALSIDER</t>
  </si>
  <si>
    <t>PAES LEME</t>
  </si>
  <si>
    <t>PIRAMBEIRA</t>
  </si>
  <si>
    <t>PLANTAR</t>
  </si>
  <si>
    <t>SANTA HELENA</t>
  </si>
  <si>
    <t>SANTA LUZIA</t>
  </si>
  <si>
    <t>SANTA TEREZINHA</t>
  </si>
  <si>
    <t>SELECTA</t>
  </si>
  <si>
    <t>SUMIDOURO</t>
  </si>
  <si>
    <t>CIAB - JOÃO DE DEUS</t>
  </si>
  <si>
    <t>USF MINEIRÃO</t>
  </si>
  <si>
    <t>RIBEIRÃO</t>
  </si>
  <si>
    <t>SÃO JOÃO - CAIANA</t>
  </si>
  <si>
    <t>PISSARÃO</t>
  </si>
  <si>
    <t>XICÃO</t>
  </si>
  <si>
    <t>ANJOS</t>
  </si>
  <si>
    <t>ANTÔNIO DIAS</t>
  </si>
  <si>
    <t>CORRENTE GRANDE</t>
  </si>
  <si>
    <t>CTR JF - VALORGAS</t>
  </si>
  <si>
    <t>DURANDÉ</t>
  </si>
  <si>
    <t>FARIA LEMOS</t>
  </si>
  <si>
    <t>MONTE VERDE</t>
  </si>
  <si>
    <t>PARDO</t>
  </si>
  <si>
    <t>PEDACINHO DO CÉU</t>
  </si>
  <si>
    <t>PITANGAS</t>
  </si>
  <si>
    <t>POSSES</t>
  </si>
  <si>
    <t>POÇÕES</t>
  </si>
  <si>
    <t>PONTE QUEIMADA 1 + 2</t>
  </si>
  <si>
    <t>ILHEUS LAVRAS</t>
  </si>
  <si>
    <t>CGH - FLORESTA</t>
  </si>
  <si>
    <t>CGH - FLORESTAL</t>
  </si>
  <si>
    <t>BOA VISTA DA CAPEADA (no G-DIS: PCT Central Biogás)</t>
  </si>
  <si>
    <t>PCT UBERLÂNDIA - ENERGÁS</t>
  </si>
  <si>
    <t>PCH FARIAS</t>
  </si>
  <si>
    <t>ALTO BRJ + PCH BREJAÚBA</t>
  </si>
  <si>
    <t>BIOENERGÉTICA AROEIRA LTDA</t>
  </si>
  <si>
    <t>INHAPIM (Iguaçu Caaratinga Energia)</t>
  </si>
  <si>
    <t>CGH DIVINO</t>
  </si>
  <si>
    <t>PCH CEL. AMÉRICO TEIXEIRA – Abr/16;</t>
  </si>
  <si>
    <t>BOM J GALHO + PONTE Q</t>
  </si>
  <si>
    <t>CGH SAMBURA</t>
  </si>
  <si>
    <t>CGH CEDRO</t>
  </si>
  <si>
    <t>CGH SANTA CLEONICE</t>
  </si>
  <si>
    <t>UTE - USIPAR INDUSTRIA E COMERCIO - PITANGUI</t>
  </si>
  <si>
    <t>PCH Plural Divinopolis</t>
  </si>
  <si>
    <t>BOMJS.PNTQ</t>
  </si>
  <si>
    <t>PONTEQ.1.2</t>
  </si>
  <si>
    <t>CGH SERRANIA</t>
  </si>
  <si>
    <t>CGH CACHOEIRA DO FAGUNDES</t>
  </si>
  <si>
    <t xml:space="preserve">CAQUENDE </t>
  </si>
  <si>
    <t>PCT SIDERURGICA VALINHO</t>
  </si>
  <si>
    <t>PCT PATENSE</t>
  </si>
  <si>
    <t>PCH REDE ELÉTRICA PIQUETE - ITAJUBÁ</t>
  </si>
  <si>
    <t xml:space="preserve">OLIVEIRA (PCH - Luzboa) </t>
  </si>
  <si>
    <t>CGH OURO FINO</t>
  </si>
  <si>
    <t>CGH - VERMELHO VELHO</t>
  </si>
  <si>
    <t>PCH Carandaí (não confundir com UFV Carandai!)</t>
  </si>
  <si>
    <t>CGH JOÃO FRANCO</t>
  </si>
  <si>
    <t>Código OpendDSS2</t>
  </si>
  <si>
    <t xml:space="preserve">Religador </t>
  </si>
  <si>
    <t>Trafo</t>
  </si>
  <si>
    <t>Chave</t>
  </si>
  <si>
    <t>'%174596%'</t>
  </si>
  <si>
    <t>'%118679%'</t>
  </si>
  <si>
    <t>'%188234%'</t>
  </si>
  <si>
    <t>'%309994%'</t>
  </si>
  <si>
    <t>'%385171%'</t>
  </si>
  <si>
    <t>'%220325%'</t>
  </si>
  <si>
    <t>'%999988-3-75%'</t>
  </si>
  <si>
    <t>'%232104%'</t>
  </si>
  <si>
    <t>'%124516%'</t>
  </si>
  <si>
    <t>'%62998%'</t>
  </si>
  <si>
    <t>'%313338%'</t>
  </si>
  <si>
    <t>'%800003%'</t>
  </si>
  <si>
    <t>'%85681%'</t>
  </si>
  <si>
    <t>'%91466%'</t>
  </si>
  <si>
    <t>'%195104%'</t>
  </si>
  <si>
    <t>'%233427%'</t>
  </si>
  <si>
    <t>'%28446%'</t>
  </si>
  <si>
    <t>'%297820%'</t>
  </si>
  <si>
    <t>'%300902%'</t>
  </si>
  <si>
    <t>'%297727%'</t>
  </si>
  <si>
    <t>'%300841%'</t>
  </si>
  <si>
    <t>'%161061%'</t>
  </si>
  <si>
    <t>'%201451-3-600%'</t>
  </si>
  <si>
    <t>'%293917%'</t>
  </si>
  <si>
    <t>'%244272%'</t>
  </si>
  <si>
    <t>'%103311%'</t>
  </si>
  <si>
    <t>'%116454%'</t>
  </si>
  <si>
    <t>'%223745%'</t>
  </si>
  <si>
    <t>'%312058%'</t>
  </si>
  <si>
    <t>'%316610%'</t>
  </si>
  <si>
    <t>'%79618%'</t>
  </si>
  <si>
    <t>'%15321%'</t>
  </si>
  <si>
    <t>'%15320%'</t>
  </si>
  <si>
    <t>'%294727%'</t>
  </si>
  <si>
    <t>'%375513%'</t>
  </si>
  <si>
    <t>'%945155-3-30%'</t>
  </si>
  <si>
    <t>'%300900%'</t>
  </si>
  <si>
    <t>'%214179%'</t>
  </si>
  <si>
    <t>'%197889%'</t>
  </si>
  <si>
    <t>'%238981%'</t>
  </si>
  <si>
    <t>'%243136%'</t>
  </si>
  <si>
    <t>'%294505%'</t>
  </si>
  <si>
    <t>'%290309%'</t>
  </si>
  <si>
    <t>'%162594%'</t>
  </si>
  <si>
    <t>'%116838%'</t>
  </si>
  <si>
    <t>'%72204%'</t>
  </si>
  <si>
    <t>'%232370%'</t>
  </si>
  <si>
    <t>'%384767%'</t>
  </si>
  <si>
    <t>'%4004%'</t>
  </si>
  <si>
    <t>'%153342-3-30%'</t>
  </si>
  <si>
    <t>'%212442%'</t>
  </si>
  <si>
    <t>'%374669%'</t>
  </si>
  <si>
    <t>'%168475%'</t>
  </si>
  <si>
    <t>'%244607%'</t>
  </si>
  <si>
    <t>'%228997%'</t>
  </si>
  <si>
    <t>'%305106%'</t>
  </si>
  <si>
    <t>'%282480%'</t>
  </si>
  <si>
    <t>'%219034%'</t>
  </si>
  <si>
    <t>'%224451%'</t>
  </si>
  <si>
    <t>'%165430%'</t>
  </si>
  <si>
    <t>'%286375%'</t>
  </si>
  <si>
    <t>NomeUsina</t>
  </si>
  <si>
    <t>CGHSERRANIA</t>
  </si>
  <si>
    <t>CGHSAMBURA</t>
  </si>
  <si>
    <t>CGHCACHOEIRADOFAGUNDES</t>
  </si>
  <si>
    <t>ILHEUSLAVRAS</t>
  </si>
  <si>
    <t>SANTATEREZINHA</t>
  </si>
  <si>
    <t>CAQUENDE</t>
  </si>
  <si>
    <t>BOMJGALHO+PONTEQ</t>
  </si>
  <si>
    <t>SANTALUZIA</t>
  </si>
  <si>
    <t>CGHDIVINO</t>
  </si>
  <si>
    <t>FARIALEMOS</t>
  </si>
  <si>
    <t>PCTSIDERURGICAVALINHO</t>
  </si>
  <si>
    <t>CORRENTEGRANDE</t>
  </si>
  <si>
    <t>CGHSANTACLEONICE</t>
  </si>
  <si>
    <t>PCTPATENSE</t>
  </si>
  <si>
    <t>MONTEVERDE</t>
  </si>
  <si>
    <t>CTRJF-VALORGAS</t>
  </si>
  <si>
    <t>HENRIQUEPORTUGAL</t>
  </si>
  <si>
    <t>PAESLEME</t>
  </si>
  <si>
    <t>CGH-FLORESTA</t>
  </si>
  <si>
    <t>CGHOUROFINO</t>
  </si>
  <si>
    <t>CGH-FLORESTAL</t>
  </si>
  <si>
    <t>UTE-USIPARINDUSTRIAECOMERCIO-PITANGUI</t>
  </si>
  <si>
    <t>PONTEQUEIMADA1+2</t>
  </si>
  <si>
    <t>CGH-VERMELHOVELHO</t>
  </si>
  <si>
    <t>AVGSIDERURGICA-SL</t>
  </si>
  <si>
    <t>ECOVIDACAJURU</t>
  </si>
  <si>
    <t>PCHFARIAS</t>
  </si>
  <si>
    <t>CGHCEDRO</t>
  </si>
  <si>
    <t>SANTAHELENA</t>
  </si>
  <si>
    <t>PISSARAO</t>
  </si>
  <si>
    <t>CIAB-JOAODEDEUS</t>
  </si>
  <si>
    <t>USFMINEIRAO</t>
  </si>
  <si>
    <t>RIBEIRAO</t>
  </si>
  <si>
    <t>SAOJOAO-CAIANA</t>
  </si>
  <si>
    <t>XICAO</t>
  </si>
  <si>
    <t>CGHJOAOFRANCO</t>
  </si>
  <si>
    <t>ANTONIODIAS</t>
  </si>
  <si>
    <t>DURANDE</t>
  </si>
  <si>
    <t>BIOENERGETICAAROEIRALTDA</t>
  </si>
  <si>
    <t>PEDACINHODOCEU</t>
  </si>
  <si>
    <t>PCHREDEELETRICAPIQUETE-ITAJUBA</t>
  </si>
  <si>
    <t>POCOES</t>
  </si>
  <si>
    <t>PCTUBERLANDIA-ENERGAS</t>
  </si>
  <si>
    <t>ALTOBRJ+PCHBREJAUBA</t>
  </si>
  <si>
    <t>PCHCEL.AMERICOTEIXEIRA</t>
  </si>
  <si>
    <t>PCHPLURALDIVINOPOLIS</t>
  </si>
  <si>
    <t>INHAPIM(IGUACUCAARATINGAENERGIA)</t>
  </si>
  <si>
    <t>BOAVISTADACAPEADA(PCTCENTRALBIOGAS)</t>
  </si>
  <si>
    <t>OLIVEIRA(PCH-LUZBOA)</t>
  </si>
  <si>
    <t>PCHCARANDAI</t>
  </si>
  <si>
    <t>Simular?</t>
  </si>
  <si>
    <t>1</t>
  </si>
  <si>
    <t>0</t>
  </si>
  <si>
    <t>CACHOEIRA DO BRUMADO</t>
  </si>
  <si>
    <t>MARMELOS</t>
  </si>
  <si>
    <t>JOASAL</t>
  </si>
  <si>
    <t>PACIÊNCIA</t>
  </si>
  <si>
    <t>POQUIM</t>
  </si>
  <si>
    <t>Med(kWh) Jan</t>
  </si>
  <si>
    <t>Med(kWh) Fev</t>
  </si>
  <si>
    <t>Med(kWh) Mar</t>
  </si>
  <si>
    <t>Med(kWh) Abr</t>
  </si>
  <si>
    <t>Med(kWh) Mai</t>
  </si>
  <si>
    <t>Med(kWh) Jun</t>
  </si>
  <si>
    <t>Med(kWh) Jul</t>
  </si>
  <si>
    <t>Med(kWh) Ago</t>
  </si>
  <si>
    <t>Med(kWh) Set</t>
  </si>
  <si>
    <t>Med(kWh) Out</t>
  </si>
  <si>
    <t>Med(kWh) Nov</t>
  </si>
  <si>
    <t>Med(kWh) Dez</t>
  </si>
  <si>
    <t>curvaOpenDSS</t>
  </si>
  <si>
    <t>Med(kWh)_Jan</t>
  </si>
  <si>
    <t>Med(kWh)_Fev</t>
  </si>
  <si>
    <t>Med(kWh)_Mar</t>
  </si>
  <si>
    <t>Med(kWh)_Abr</t>
  </si>
  <si>
    <t>Med(kWh)_Mai</t>
  </si>
  <si>
    <t>Med(kWh)_Jun</t>
  </si>
  <si>
    <t>Med(kWh)_Jul</t>
  </si>
  <si>
    <t>Med(kWh)_Ago</t>
  </si>
  <si>
    <t>Med(kWh)_Set</t>
  </si>
  <si>
    <t>Med(kWh)_Out</t>
  </si>
  <si>
    <t>Med(kWh)_Nov</t>
  </si>
  <si>
    <t>Med(kWh)_Dez</t>
  </si>
  <si>
    <t>Eqpto/PntInjecao</t>
  </si>
  <si>
    <t>TipoEqpto</t>
  </si>
  <si>
    <t>Instalacao</t>
  </si>
  <si>
    <t>Alim</t>
  </si>
  <si>
    <t>(1.085 1.104 1.11 1.093 1.086 1.114 1.073 1.042 0.976 0.937 0.89 0.869 0.889 0.93 0.941 0.923 0.941 0.903 0.981 0.938 0.986 1.068 1.051 1.07)</t>
  </si>
  <si>
    <t>'%160988%'</t>
  </si>
  <si>
    <t>'%140269%'</t>
  </si>
  <si>
    <t>'%235881%'</t>
  </si>
  <si>
    <t xml:space="preserve"> '%140608%'</t>
  </si>
  <si>
    <t xml:space="preserve"> '%379023%'</t>
  </si>
  <si>
    <t>MÉDIA</t>
  </si>
  <si>
    <t>ADOD03</t>
  </si>
  <si>
    <t>(0.988 0.983 0.982 0.983 0.983 0.987 0.986 0.99 0.996 1.001 1.006 1.009 1.012 1.015 1.017 1.017 1.015 1.01 1.003 1.009 1.009 1.005 0.999 0.994)</t>
  </si>
  <si>
    <t>ARID11</t>
  </si>
  <si>
    <t>(1.002 1.002 1.002 1.002 1.004 1.003 1.003 0.977 0.974 1.002 1.005 1.006 1.011 0.993 0.987 1.004 1 1.008 1.006 1.003 1.004 1.004 1 0.998)</t>
  </si>
  <si>
    <t>ARID12</t>
  </si>
  <si>
    <t>(0.257 0.253 0.248 0.248 0.247 0.246 0.249 0.247 0.217 0.126 1.477 2.439 2.47 2.462 2.428 1.353 1.432 2.282 2.341 2.517 0.159 -0.006 0.098 0.208)</t>
  </si>
  <si>
    <t>BBI09</t>
  </si>
  <si>
    <t>(1.002 1.027 1.033 1.033 1.032 1.032 1.019 0.965 0.947 0.993 1.001 1.02 1.009 1.019 1.025 1.022 1.023 1 0.897 0.929 0.957 0.994 1.004 1.016)</t>
  </si>
  <si>
    <t>BCAD208</t>
  </si>
  <si>
    <t>(1.024 1.024 1.024 1.024 1.024 1.024 1.025 1.02 1.015 1.014 0.99 0.991 0.943 0.944 0.935 0.985 1.011 1.003 0.993 0.999 0.997 0.996 0.997 0.999)</t>
  </si>
  <si>
    <t>BCAD209</t>
  </si>
  <si>
    <t>(0.998 0.99 0.976 0.972 0.967 0.965 0.978 1.005 1.012 1.013 1.016 1.023 1.022 1.006 0.995 0.97 0.989 1.022 1.02 1.018 1.017 1.014 1.012 1.002)</t>
  </si>
  <si>
    <t>BDM08</t>
  </si>
  <si>
    <t>(1.018 1.018 1.018 1.018 1.019 1.019 1.019 1.018 1.019 1.018 1.018 1.017 0.977 0.977 0.98 0.979 0.976 1.001 0.989 0.982 0.961 0.96 0.984 1.015)</t>
  </si>
  <si>
    <t>(0.965 0.94 0.949 1.013 1.001 0.974 0.97 1.014 0.997 0.991 1.05 1.059 1.024 1.029 1.003 1.008 1.024 1.035 1.008 1.021 0.994 0.978 0.998 0.955)</t>
  </si>
  <si>
    <t>BDPD04</t>
  </si>
  <si>
    <t>(1.029 1.027 1.026 1.024 1.023 1.02 1.008 1.002 1.014 0.97 0.968 0.97 0.971 0.971 0.981 0.98 0.976 0.995 1.019 1.011 1.009 1.005 1.001 1)</t>
  </si>
  <si>
    <t>BETC507</t>
  </si>
  <si>
    <t>(1.056 1.053 1.045 1.06 1.054 1.034 0.993 0.96 0.923 0.923 0.932 0.945 0.95 0.955 0.95 0.969 0.967 0.98 1.039 1.04 1.031 1.046 1.051 1.044)</t>
  </si>
  <si>
    <t>BHA03</t>
  </si>
  <si>
    <t>(0.977 0.975 0.977 0.977 0.976 0.977 0.979 0.992 0.975 0.981 0.996 1.051 1.053 1.04 1.018 1.045 1.016 1.048 1.03 1.018 1.016 0.989 0.95 0.945)</t>
  </si>
  <si>
    <t>BHMR27</t>
  </si>
  <si>
    <t>(-0.052 -0.053 -0.052 -0.051 -0.05 -0.049 0.004 0.5 1.624 2.916 3.603 3.871 3.804 3.377 2.591 1.617 0.66 0.064 -0.055 -0.054 -0.053 -0.053 -0.053 -0.053)</t>
  </si>
  <si>
    <t>BMO05</t>
  </si>
  <si>
    <t>(0.98 0.981 0.978 0.976 0.975 0.977 0.995 0.996 1.058 1.02 1.014 1.038 1.032 0.988 0.988 1.029 1.026 1.006 0.987 0.995 0.995 0.992 0.99 0.985)</t>
  </si>
  <si>
    <t>CAX01</t>
  </si>
  <si>
    <t>(1.012 1.012 1.011 1.011 1.011 1.009 1.007 1.003 0.984 0.95 0.939 0.969 1.009 1.009 1.007 1.01 1.01 1.006 1.001 1.002 1.003 1.006 1.008 1.011)</t>
  </si>
  <si>
    <t>CAX02</t>
  </si>
  <si>
    <t>(1.004 1.004 1.004 1.004 1.003 1.002 1.003 1.009 1.011 0.979 0.989 1.023 1.022 1.016 1.005 1.014 1.004 0.969 0.965 0.998 1.001 0.994 0.98 0.997)</t>
  </si>
  <si>
    <t>CAX08</t>
  </si>
  <si>
    <t>(1 0.999 1 1 1.001 0.999 1.001 1.002 1.002 0.993 0.998 1.005 1.003 1.003 1.001 1 0.998 1.002 1.001 1 0.999 0.998 0.999 0.999)</t>
  </si>
  <si>
    <t>(1.008 0.998 0.985 0.994 1.011 1.007 1.01 1.013 1.012 0.994 0.991 0.992 0.998 0.997 0.981 0.982 0.99 1.004 1.003 1.004 1.004 1.004 1.009 1.01)</t>
  </si>
  <si>
    <t>CEMT03</t>
  </si>
  <si>
    <t>(0.986 1.009 1.011 1.011 1.002 1.01 0.954 0.941 0.968 0.994 1.003 1.025 1.009 0.998 1.008 1.017 1.008 1.027 1.024 1.028 1.003 0.962 1.002 0.998)</t>
  </si>
  <si>
    <t>CGAU03</t>
  </si>
  <si>
    <t>(1.014 1.03 1.016 0.991 0.938 0.943 0.969 1.023 1.018 1.054 1.054 1.084 1.013 0.994 0.972 0.96 0.944 0.918 0.898 0.901 1.012 1.083 1.125 1.047)</t>
  </si>
  <si>
    <t>CGAU06</t>
  </si>
  <si>
    <t>(0.998 0.998 0.998 0.998 0.999 1 1.001 1.002 1.011 0.99 0.98 0.986 1.008 1.009 1.018 1.012 1.005 1.002 1.002 0.999 0.998 0.997 0.994 0.993)</t>
  </si>
  <si>
    <t>CNN09</t>
  </si>
  <si>
    <t>(0.987 0.987 0.988 0.989 0.989 0.988 0.989 0.991 0.99 0.988 0.978 1.017 0.951 1.026 1.083 1.062 1.033 1.005 1 0.998 0.997 0.99 0.988 0.985)</t>
  </si>
  <si>
    <t>CRF22</t>
  </si>
  <si>
    <t>(0.932 0.948 0.969 0.99 1.013 1.028 1.003 1.012 0.95 1.009 1.039 1.047 1.041 1.022 1.001 0.992 0.973 0.942 0.934 1.012 1.031 1.053 1.049 1.011)</t>
  </si>
  <si>
    <t>CRL04</t>
  </si>
  <si>
    <t>(0.978 0.992 1.023 1.023 1.032 1.025 1.048 1.019 1.039 1.014 0.994 0.944 0.994 0.965 0.987 0.969 0.979 0.974 0.965 0.974 0.999 0.979 1.028 1.057)</t>
  </si>
  <si>
    <t>CRL13</t>
  </si>
  <si>
    <t>(0.997 0.995 1.07 1.044 0.998 1.024 1.042 1.019 0.978 0.932 0.907 0.956 0.958 0.935 0.998 0.997 1.025 0.983 1.04 1.053 1.015 1.015 1.006 1.011)</t>
  </si>
  <si>
    <t>(0.933 0.922 0.913 0.905 0.876 0.951 0.985 0.965 1.041 1.077 1.112 1.058 1.045 0.97 1.037 0.968 1.052 0.98 0.986 1.009 1.049 1.081 1.046 1.039)</t>
  </si>
  <si>
    <t>DVLD204</t>
  </si>
  <si>
    <t>(1.427 1.625 1.42 1.742 1.579 1.249 1.607 1.543 0.862 0.861 1.15 0.959 0.298 -0.394 -0.545 -0.196 0.251 0.883 2.271 1.089 1.555 0.879 1.196 0.689)</t>
  </si>
  <si>
    <t>DVLU05</t>
  </si>
  <si>
    <t>(1.002 1.011 1.01 1.009 1.009 1.009 1.01 0.994 0.971 0.932 1.009 1.012 1.011 0.991 1.01 0.998 1.007 1.005 0.977 1.007 1.003 1.008 1.006 1)</t>
  </si>
  <si>
    <t>FRUU14</t>
  </si>
  <si>
    <t>(1.029 1.008 0.955 0.95 0.998 0.994 0.952 1.017 1.006 0.959 1.014 1.092 1.097 1.096 1.1 0.976 0.942 0.933 0.92 0.952 0.923 1.013 1.036 1.039)</t>
  </si>
  <si>
    <t>GHE15</t>
  </si>
  <si>
    <t>(0.957 0.958 0.961 0.961 0.977 0.968 0.976 1.004 1.019 1.022 1.006 1.028 1.017 0.984 0.988 0.956 1.027 1.021 1.037 1.038 1.026 1.02 1.021 1.028)</t>
  </si>
  <si>
    <t>GPED09</t>
  </si>
  <si>
    <t>(1.021 1.031 1.033 1.035 1.028 1.01 1.006 0.982 1.003 0.964 0.979 0.989 0.957 0.976 0.98 0.967 1.023 1 1.002 1.018 0.992 1.013 0.995 0.996)</t>
  </si>
  <si>
    <t>IANU23</t>
  </si>
  <si>
    <t>(1.147 1.15 1.171 1.116 1.038 1.105 1.136 1.225 1.194 1.18 1.163 1.082 0.885 0.772 0.691 0.648 0.755 0.811 0.882 0.939 1.012 0.923 0.931 1.043)</t>
  </si>
  <si>
    <t>IJAU07</t>
  </si>
  <si>
    <t>(1.108 1.142 1.176 1.189 1.186 1.176 1.132 0.769 0.691 0.709 0.687 0.76 0.849 0.763 0.769 0.805 1.052 1.186 1.146 1.128 1.127 1.148 1.153 1.148)</t>
  </si>
  <si>
    <t>INPD216</t>
  </si>
  <si>
    <t>(0.935 0.816 0.69 0.81 0.867 1.125 1.123 1.022 1.451 1.469 1.167 0.812 0.901 1.17 1.387 1.417 0.991 0.752 0.735 0.909 1.222 0.787 0.674 0.767)</t>
  </si>
  <si>
    <t>JFAQ405</t>
  </si>
  <si>
    <t>(0.94 0.937 0.936 0.936 0.935 0.935 0.935 0.943 0.965 1.012 1.06 1.062 1.053 1.03 1.047 1.005 1.027 1.045 1.041 1.034 1.033 1.031 1.029 1.028)</t>
  </si>
  <si>
    <t>JFAQ409</t>
  </si>
  <si>
    <t>(1.007 1.007 1.01 1.01 1.011 1.015 1.002 1.002 1.003 0.995 0.99 0.988 0.973 0.978 0.98 0.981 0.998 1.009 1.008 0.992 1.007 1.013 1.009 1.012)</t>
  </si>
  <si>
    <t>JFAQ411</t>
  </si>
  <si>
    <t>(0.927 0.926 0.927 0.927 0.929 0.93 0.929 0.933 0.971 1.023 1.036 1.062 1.055 1.056 1.053 1.031 0.925 0.944 1.073 1.069 1.071 1.07 1.067 1.067)</t>
  </si>
  <si>
    <t>JFAU08</t>
  </si>
  <si>
    <t>(1.042 1.002 0.995 0.954 1.001 1.005 1.044 0.995 1.008 0.975 1.005 1.01 1.004 1.032 1.04 1.014 0.998 0.968 0.942 0.958 1 1.006 0.997 1.005)</t>
  </si>
  <si>
    <t>JFAU09</t>
  </si>
  <si>
    <t>(1.019 1.019 1.018 1.017 1.009 1.012 1.009 1.012 1.012 0.989 0.965 0.985 1.001 1.012 1.013 0.982 0.973 0.978 0.954 1.012 1.014 0.999 0.985 1.012)</t>
  </si>
  <si>
    <t>JFAU11</t>
  </si>
  <si>
    <t>(1.017 1.013 1.012 0.995 1.011 1.006 0.999 0.999 0.989 0.995 0.945 0.975 0.967 0.996 1.002 1.007 1.005 1.013 1.007 1.008 1.008 1.005 1.015 1.011)</t>
  </si>
  <si>
    <t>JTA07</t>
  </si>
  <si>
    <t>(0.944 0.945 0.945 0.945 0.945 0.945 0.944 0.918 0.903 0.905 0.905 0.964 1.029 1.055 1.107 1.11 1.111 1.111 1.113 1.093 1.065 1.028 0.986 0.986)</t>
  </si>
  <si>
    <t>LBD01</t>
  </si>
  <si>
    <t>(1.002 1 0.975 0.996 0.995 0.994 0.997 0.999 0.998 0.991 1.002 1.003 1.001 0.997 0.995 1.013 1.027 0.994 0.988 0.985 0.984 1.017 1.022 1.027)</t>
  </si>
  <si>
    <t>LBD05</t>
  </si>
  <si>
    <t>(1.006 1.007 1.007 1.004 0.994 0.999 0.999 1.006 1.007 1.007 0.992 0.974 0.978 1 0.983 1.002 0.995 1.005 1.006 1.005 1.006 1.006 1.006 1.006)</t>
  </si>
  <si>
    <t>LBD08</t>
  </si>
  <si>
    <t>(0.982 0.98 0.975 0.97 0.976 0.973 0.981 0.997 1.009 1.014 1.021 1.026 1.035 1.025 1.02 1.024 1.026 1.007 0.998 1.016 0.993 0.997 0.983 0.973)</t>
  </si>
  <si>
    <t>(1.211 1.026 1.621 0.569 1.178 0.804 1.487 0.472 0.803 1.221 0.894 1.241 1.159 1.379 0.646 0.975 1.035 1.171 0.818 0.877 1.01 0.307 1.239 0.856)</t>
  </si>
  <si>
    <t>(1.015 1.008 1.009 1.005 0.994 0.989 1.002 1 1.005 1.008 1.008 1.011 0.977 0.973 0.982 0.993 0.994 0.993 0.989 0.985 1.017 1.016 1.015 1.012)</t>
  </si>
  <si>
    <t>LJA08</t>
  </si>
  <si>
    <t>(1.098 1.067 1.043 1.016 1.011 1.03 0.752 0.867 0.917 0.93 0.887 0.955 0.967 0.954 0.955 0.901 0.908 0.908 1.183 1.192 1.159 1.131 1.07 1.099)</t>
  </si>
  <si>
    <t>MFED09</t>
  </si>
  <si>
    <t>(0.976 0.986 0.983 0.986 0.934 0.943 0.945 0.941 1.01 1.031 0.988 0.994 0.999 0.966 1.04 1.099 1.03 0.895 1.013 1.071 1.038 1.069 1.034 1.029)</t>
  </si>
  <si>
    <t>OLV06</t>
  </si>
  <si>
    <t>(0.995 1.018 1.016 1.082 1.093 0.981 1.019 1.03 0.987 0.961 0.943 1.005 0.921 0.98 0.998 0.949 0.942 1.072 1.072 0.953 1 1.057 0.969 0.958)</t>
  </si>
  <si>
    <t>OUF08</t>
  </si>
  <si>
    <t>(0.978 0.966 0.967 0.968 0.969 0.969 0.948 0.959 1.048 1.099 1.09 1.096 1.1 1.068 1.069 1.025 1.027 1.042 0.949 0.933 0.934 0.934 0.922 0.94)</t>
  </si>
  <si>
    <t>PLOT10</t>
  </si>
  <si>
    <t>PMSU24</t>
  </si>
  <si>
    <t>(0.888 0.833 0.813 0.814 0.814 0.815 0.811 0.911 1.095 1.171 1.148 1.148 1.126 1.186 1.183 1.179 1.123 1.057 1.048 1.025 0.968 0.955 0.947 0.943)</t>
  </si>
  <si>
    <t>PRSD205</t>
  </si>
  <si>
    <t>(-0.049 -0.05 -0.05 -0.049 -0.049 -0.05 -0.025 3.47 4.448 4.245 4.239 2.55 1.605 1.325 1.231 0.723 0.708 0.068 -0.047 -0.047 -0.048 -0.049 -0.049 -0.049)</t>
  </si>
  <si>
    <t>PRSU14</t>
  </si>
  <si>
    <t>(2.792 5.726 5.247 4.2 1.38 2.307 5.991 1.616 -7.078 -7.057 -4.124 -1.136 -3.466 -3.253 2.717 3.373 4.595 5.744 4.374 2.999 -1.858 -2.901 0.103 1.708)</t>
  </si>
  <si>
    <t>PRTD213</t>
  </si>
  <si>
    <t>(0.996 0.995 0.993 0.99 0.988 0.986 0.983 0.978 0.976 0.982 0.982 0.984 1.003 1.009 1.007 1.005 0.998 1.023 1.02 1.018 1.019 1.022 1.022 1.021)</t>
  </si>
  <si>
    <t>PTID216</t>
  </si>
  <si>
    <t>(1 1.047 0.988 1.112 0.998 0.918 1.148 1.311 1.206 1.065 1.113 1.065 1.12 0.875 1.025 0.877 0.873 1.067 0.857 0.711 0.744 0.902 1.057 0.92)</t>
  </si>
  <si>
    <t>RCA10</t>
  </si>
  <si>
    <t>(1.026 1.012 1.016 1.017 1.019 1.018 1.021 1.022 1.018 1.011 1.016 0.99 0.979 0.949 0.972 0.975 0.988 0.988 0.985 0.979 0.989 0.997 1 1.011)</t>
  </si>
  <si>
    <t>RSS09</t>
  </si>
  <si>
    <t>(1.044 1.054 1.026 1.076 0.99 1.022 1.014 0.987 0.998 0.996 0.969 0.993 0.986 1.009 1.049 1.003 1.029 0.888 0.928 0.958 1.012 0.999 0.993 0.976)</t>
  </si>
  <si>
    <t>SDED207</t>
  </si>
  <si>
    <t>(0.983 0.793 0.726 0.757 0.803 0.895 0.91 0.849 0.719 0.811 0.777 0.823 0.906 0.97 0.95 0.978 1.119 1.392 1.456 1.393 1.352 1.259 1.182 1.197)</t>
  </si>
  <si>
    <t>SGS18</t>
  </si>
  <si>
    <t>(0.989 0.989 0.989 0.989 0.989 0.99 0.99 0.99 0.991 0.992 0.996 0.994 1.01 1.013 1.01 1.01 1.01 1.009 1.009 1.008 1.009 1.008 1.008 1.008)</t>
  </si>
  <si>
    <t>SLAT304</t>
  </si>
  <si>
    <t>(0.725 0.657 0.725 0.714 1.142 1.268 1.079 0.831 0.897 0.653 0.417 0.689 0.846 0.627 0.773 0.904 1.164 1.7 1.704 1.748 1.698 1.382 0.816 0.839)</t>
  </si>
  <si>
    <t>SLAT313</t>
  </si>
  <si>
    <t>(1.036 1.027 1.025 1.007 1.025 1.05 1.021 0.996 0.975 0.977 0.974 0.964 0.96 0.952 0.958 0.915 0.907 0.96 1.013 1.026 1.056 1.055 1.062 1.058)</t>
  </si>
  <si>
    <t>SQNU06</t>
  </si>
  <si>
    <t>(1.052 1.049 1.048 1.046 1.011 1.01 1.01 1.029 0.992 0.941 0.998 0.995 0.978 0.985 0.987 0.926 0.891 0.948 1.009 1.027 0.99 0.991 1.025 1.062)</t>
  </si>
  <si>
    <t>SRT09</t>
  </si>
  <si>
    <t>(1 1.001 0.995 0.996 0.987 0.989 0.996 1.027 1.009 0.982 1.004 1.011 1.019 0.993 1.008 0.993 0.966 0.982 0.99 0.993 1.002 1.027 1.023 1.008)</t>
  </si>
  <si>
    <t>TOTU14</t>
  </si>
  <si>
    <t>(1.028 1.023 1.028 1.02 1.026 1.017 1.02 0.999 0.985 0.988 0.999 0.993 0.996 0.991 0.979 0.985 0.999 0.991 0.947 0.976 0.982 1.002 1.011 1.017)</t>
  </si>
  <si>
    <t>TPCD209</t>
  </si>
  <si>
    <t>(1.018 0.987 0.995 0.993 1.002 0.99 1.006 1.01 0.975 0.956 0.95 0.989 1.009 1.015 1.026 1.014 0.997 0.993 1.008 0.998 1.014 1.023 1.015 1.015)</t>
  </si>
  <si>
    <t>UHPF04</t>
  </si>
  <si>
    <t>(0.749 0.726 0.643 0.52 0.521 0.522 0.521 0.527 1.152 1.432 1.433 1.388 1.184 1.116 1.281 1.509 1.548 1.451 1.128 1.054 0.965 0.941 0.868 0.819)</t>
  </si>
  <si>
    <t>UHPF05</t>
  </si>
  <si>
    <t>(1.019 1.009 0.981 0.979 0.988 1.011 1.01 1.008 0.944 0.955 0.965 1.016 1.016 1.021 1.022 0.983 0.946 0.975 1.028 1.031 1.029 1.026 1.016 1.022)</t>
  </si>
  <si>
    <t>UHSG24</t>
  </si>
  <si>
    <t>UHTR03</t>
  </si>
  <si>
    <t>ULAU12</t>
  </si>
  <si>
    <t>VZPU09</t>
  </si>
  <si>
    <t>NaBarraSE</t>
  </si>
  <si>
    <t>CACHOEIRADOBRUMADO</t>
  </si>
  <si>
    <t>PACIENCIA</t>
  </si>
  <si>
    <t xml:space="preserve">FRUTAL </t>
  </si>
  <si>
    <t>DONA RITA</t>
  </si>
  <si>
    <t>IBAD216</t>
  </si>
  <si>
    <t>%91481%'</t>
  </si>
  <si>
    <t>Mês</t>
  </si>
  <si>
    <t>2</t>
  </si>
  <si>
    <t>ADOD03_1</t>
  </si>
  <si>
    <t>ARID11_1</t>
  </si>
  <si>
    <t>ARID12_1</t>
  </si>
  <si>
    <t>BBI09_1</t>
  </si>
  <si>
    <t>BCAD208_1</t>
  </si>
  <si>
    <t>BCAD209_1</t>
  </si>
  <si>
    <t>BDM08_1</t>
  </si>
  <si>
    <t>BDPD04_1</t>
  </si>
  <si>
    <t>BETC507_1</t>
  </si>
  <si>
    <t>BHA03_1</t>
  </si>
  <si>
    <t>BHMR27_1</t>
  </si>
  <si>
    <t>BMO05_1</t>
  </si>
  <si>
    <t>CAX01_1</t>
  </si>
  <si>
    <t>CAX02_1</t>
  </si>
  <si>
    <t>CAX08_1</t>
  </si>
  <si>
    <t>CEMT03_1</t>
  </si>
  <si>
    <t>CGAU03_1</t>
  </si>
  <si>
    <t>CGAU06_1</t>
  </si>
  <si>
    <t>CNN09_1</t>
  </si>
  <si>
    <t>CRF22_1</t>
  </si>
  <si>
    <t>CRL04_1</t>
  </si>
  <si>
    <t>CRL13_1</t>
  </si>
  <si>
    <t>DVLD204_1</t>
  </si>
  <si>
    <t>DVLU05_1</t>
  </si>
  <si>
    <t>FRUU14_1</t>
  </si>
  <si>
    <t>GHE15_1</t>
  </si>
  <si>
    <t>GPED09_1</t>
  </si>
  <si>
    <t>IANU23_1</t>
  </si>
  <si>
    <t>IJAU07_1</t>
  </si>
  <si>
    <t>INPD216_1</t>
  </si>
  <si>
    <t>JFAU08_1</t>
  </si>
  <si>
    <t>JFAU09_1</t>
  </si>
  <si>
    <t>JTA07_1</t>
  </si>
  <si>
    <t>LBD01_1</t>
  </si>
  <si>
    <t>LBD05_1</t>
  </si>
  <si>
    <t>LBD08_1</t>
  </si>
  <si>
    <t>LJA08_1</t>
  </si>
  <si>
    <t>MFED09_1</t>
  </si>
  <si>
    <t>OLV06_1</t>
  </si>
  <si>
    <t>OUF08_1</t>
  </si>
  <si>
    <t>PLOT10_1</t>
  </si>
  <si>
    <t>PMSU24_1</t>
  </si>
  <si>
    <t>PRSD205_1</t>
  </si>
  <si>
    <t>PRSU14_1</t>
  </si>
  <si>
    <t>PRTD213_1</t>
  </si>
  <si>
    <t>PTID216_1</t>
  </si>
  <si>
    <t>RCA10_1</t>
  </si>
  <si>
    <t>RSS09_1</t>
  </si>
  <si>
    <t>SDED207_1</t>
  </si>
  <si>
    <t>SGS18_1</t>
  </si>
  <si>
    <t>SLAT304_1</t>
  </si>
  <si>
    <t>SLAT313_1</t>
  </si>
  <si>
    <t>SQNU06_1</t>
  </si>
  <si>
    <t>SRT09_1</t>
  </si>
  <si>
    <t>TPCD209_1</t>
  </si>
  <si>
    <t>UHPF04_1</t>
  </si>
  <si>
    <t>UHPF05_1</t>
  </si>
  <si>
    <t>UHSG24_1</t>
  </si>
  <si>
    <t>UHTR03_1</t>
  </si>
  <si>
    <t>ULAU12_1</t>
  </si>
  <si>
    <t>VZPU09_1</t>
  </si>
  <si>
    <t>JFAU11_1</t>
  </si>
  <si>
    <t>TOTU14_1</t>
  </si>
  <si>
    <t>JFAQ405_1</t>
  </si>
  <si>
    <t>JFAQ409_1</t>
  </si>
  <si>
    <t>JFAQ411_1</t>
  </si>
  <si>
    <t>IBAD216_1</t>
  </si>
  <si>
    <t>ADOD03_2</t>
  </si>
  <si>
    <t>ARID11_2</t>
  </si>
  <si>
    <t>ARID12_2</t>
  </si>
  <si>
    <t>BBI09_2</t>
  </si>
  <si>
    <t>BCAD208_2</t>
  </si>
  <si>
    <t>BCAD209_2</t>
  </si>
  <si>
    <t>BDM08_2</t>
  </si>
  <si>
    <t>BDPD04_2</t>
  </si>
  <si>
    <t>BETC507_2</t>
  </si>
  <si>
    <t>BHA03_2</t>
  </si>
  <si>
    <t>BHMR27_2</t>
  </si>
  <si>
    <t>BMO05_2</t>
  </si>
  <si>
    <t>CAX01_2</t>
  </si>
  <si>
    <t>CAX02_2</t>
  </si>
  <si>
    <t>CAX08_2</t>
  </si>
  <si>
    <t>CEMT03_2</t>
  </si>
  <si>
    <t>CGAU03_2</t>
  </si>
  <si>
    <t>CGAU06_2</t>
  </si>
  <si>
    <t>CNN09_2</t>
  </si>
  <si>
    <t>CRF22_2</t>
  </si>
  <si>
    <t>CRL04_2</t>
  </si>
  <si>
    <t>CRL13_2</t>
  </si>
  <si>
    <t>DVLD204_2</t>
  </si>
  <si>
    <t>DVLU05_2</t>
  </si>
  <si>
    <t>FRUU14_2</t>
  </si>
  <si>
    <t>GHE15_2</t>
  </si>
  <si>
    <t>GPED09_2</t>
  </si>
  <si>
    <t>IANU23_2</t>
  </si>
  <si>
    <t>IJAU07_2</t>
  </si>
  <si>
    <t>INPD216_2</t>
  </si>
  <si>
    <t>JFAU08_2</t>
  </si>
  <si>
    <t>JFAU09_2</t>
  </si>
  <si>
    <t>JTA07_2</t>
  </si>
  <si>
    <t>LBD01_2</t>
  </si>
  <si>
    <t>LBD05_2</t>
  </si>
  <si>
    <t>LBD08_2</t>
  </si>
  <si>
    <t>LJA08_2</t>
  </si>
  <si>
    <t>MFED09_2</t>
  </si>
  <si>
    <t>OLV06_2</t>
  </si>
  <si>
    <t>OUF08_2</t>
  </si>
  <si>
    <t>PLOT10_2</t>
  </si>
  <si>
    <t>PMSU24_2</t>
  </si>
  <si>
    <t>PRSD205_2</t>
  </si>
  <si>
    <t>PRSU14_2</t>
  </si>
  <si>
    <t>PRTD213_2</t>
  </si>
  <si>
    <t>PTID216_2</t>
  </si>
  <si>
    <t>RCA10_2</t>
  </si>
  <si>
    <t>RSS09_2</t>
  </si>
  <si>
    <t>SDED207_2</t>
  </si>
  <si>
    <t>SGS18_2</t>
  </si>
  <si>
    <t>SLAT304_2</t>
  </si>
  <si>
    <t>SLAT313_2</t>
  </si>
  <si>
    <t>SQNU06_2</t>
  </si>
  <si>
    <t>SRT09_2</t>
  </si>
  <si>
    <t>TPCD209_2</t>
  </si>
  <si>
    <t>UHPF04_2</t>
  </si>
  <si>
    <t>UHPF05_2</t>
  </si>
  <si>
    <t>UHSG24_2</t>
  </si>
  <si>
    <t>UHTR03_2</t>
  </si>
  <si>
    <t>ULAU12_2</t>
  </si>
  <si>
    <t>VZPU09_2</t>
  </si>
  <si>
    <t>JFAU11_2</t>
  </si>
  <si>
    <t>TOTU14_2</t>
  </si>
  <si>
    <t>JFAQ405_2</t>
  </si>
  <si>
    <t>JFAQ409_2</t>
  </si>
  <si>
    <t>JFAQ411_2</t>
  </si>
  <si>
    <t>IBAD216_2</t>
  </si>
  <si>
    <t>ADOD03_3</t>
  </si>
  <si>
    <t>ARID11_3</t>
  </si>
  <si>
    <t>ARID12_3</t>
  </si>
  <si>
    <t>BBI09_3</t>
  </si>
  <si>
    <t>BCAD208_3</t>
  </si>
  <si>
    <t>BCAD209_3</t>
  </si>
  <si>
    <t>BDM08_3</t>
  </si>
  <si>
    <t>BDPD04_3</t>
  </si>
  <si>
    <t>BETC507_3</t>
  </si>
  <si>
    <t>BHA03_3</t>
  </si>
  <si>
    <t>BHMR27_3</t>
  </si>
  <si>
    <t>BMO05_3</t>
  </si>
  <si>
    <t>CAX01_3</t>
  </si>
  <si>
    <t>CAX02_3</t>
  </si>
  <si>
    <t>CAX08_3</t>
  </si>
  <si>
    <t>CEMT03_3</t>
  </si>
  <si>
    <t>CGAU03_3</t>
  </si>
  <si>
    <t>CGAU06_3</t>
  </si>
  <si>
    <t>CNN09_3</t>
  </si>
  <si>
    <t>CRF22_3</t>
  </si>
  <si>
    <t>CRL04_3</t>
  </si>
  <si>
    <t>CRL13_3</t>
  </si>
  <si>
    <t>DVLD204_3</t>
  </si>
  <si>
    <t>DVLU05_3</t>
  </si>
  <si>
    <t>FRUU14_3</t>
  </si>
  <si>
    <t>GHE15_3</t>
  </si>
  <si>
    <t>GPED09_3</t>
  </si>
  <si>
    <t>IANU23_3</t>
  </si>
  <si>
    <t>IJAU07_3</t>
  </si>
  <si>
    <t>INPD216_3</t>
  </si>
  <si>
    <t>JFAU08_3</t>
  </si>
  <si>
    <t>JFAU09_3</t>
  </si>
  <si>
    <t>JTA07_3</t>
  </si>
  <si>
    <t>LBD01_3</t>
  </si>
  <si>
    <t>LBD05_3</t>
  </si>
  <si>
    <t>LBD08_3</t>
  </si>
  <si>
    <t>LJA08_3</t>
  </si>
  <si>
    <t>MFED09_3</t>
  </si>
  <si>
    <t>OLV06_3</t>
  </si>
  <si>
    <t>OUF08_3</t>
  </si>
  <si>
    <t>PLOT10_3</t>
  </si>
  <si>
    <t>PMSU24_3</t>
  </si>
  <si>
    <t>PRSD205_3</t>
  </si>
  <si>
    <t>PRSU14_3</t>
  </si>
  <si>
    <t>PRTD213_3</t>
  </si>
  <si>
    <t>PTID216_3</t>
  </si>
  <si>
    <t>RCA10_3</t>
  </si>
  <si>
    <t>RSS09_3</t>
  </si>
  <si>
    <t>SDED207_3</t>
  </si>
  <si>
    <t>SGS18_3</t>
  </si>
  <si>
    <t>SLAT304_3</t>
  </si>
  <si>
    <t>SLAT313_3</t>
  </si>
  <si>
    <t>SQNU06_3</t>
  </si>
  <si>
    <t>SRT09_3</t>
  </si>
  <si>
    <t>TPCD209_3</t>
  </si>
  <si>
    <t>UHPF04_3</t>
  </si>
  <si>
    <t>UHPF05_3</t>
  </si>
  <si>
    <t>UHSG24_3</t>
  </si>
  <si>
    <t>UHTR03_3</t>
  </si>
  <si>
    <t>ULAU12_3</t>
  </si>
  <si>
    <t>VZPU09_3</t>
  </si>
  <si>
    <t>JFAU11_3</t>
  </si>
  <si>
    <t>TOTU14_3</t>
  </si>
  <si>
    <t>JFAQ405_3</t>
  </si>
  <si>
    <t>JFAQ409_3</t>
  </si>
  <si>
    <t>JFAQ411_3</t>
  </si>
  <si>
    <t>IBAD216_3</t>
  </si>
  <si>
    <t>ADOD03_4</t>
  </si>
  <si>
    <t>ARID11_4</t>
  </si>
  <si>
    <t>ARID12_4</t>
  </si>
  <si>
    <t>BBI09_4</t>
  </si>
  <si>
    <t>BCAD208_4</t>
  </si>
  <si>
    <t>BCAD209_4</t>
  </si>
  <si>
    <t>BDM08_4</t>
  </si>
  <si>
    <t>BDPD04_4</t>
  </si>
  <si>
    <t>BETC507_4</t>
  </si>
  <si>
    <t>BHA03_4</t>
  </si>
  <si>
    <t>BHMR27_4</t>
  </si>
  <si>
    <t>BMO05_4</t>
  </si>
  <si>
    <t>CAX01_4</t>
  </si>
  <si>
    <t>CAX02_4</t>
  </si>
  <si>
    <t>CAX08_4</t>
  </si>
  <si>
    <t>CEMT03_4</t>
  </si>
  <si>
    <t>CGAU03_4</t>
  </si>
  <si>
    <t>CGAU06_4</t>
  </si>
  <si>
    <t>CNN09_4</t>
  </si>
  <si>
    <t>CRF22_4</t>
  </si>
  <si>
    <t>CRL04_4</t>
  </si>
  <si>
    <t>CRL13_4</t>
  </si>
  <si>
    <t>DVLD204_4</t>
  </si>
  <si>
    <t>DVLU05_4</t>
  </si>
  <si>
    <t>FRUU14_4</t>
  </si>
  <si>
    <t>GHE15_4</t>
  </si>
  <si>
    <t>GPED09_4</t>
  </si>
  <si>
    <t>IANU23_4</t>
  </si>
  <si>
    <t>IJAU07_4</t>
  </si>
  <si>
    <t>INPD216_4</t>
  </si>
  <si>
    <t>JFAU08_4</t>
  </si>
  <si>
    <t>JFAU09_4</t>
  </si>
  <si>
    <t>JTA07_4</t>
  </si>
  <si>
    <t>LBD01_4</t>
  </si>
  <si>
    <t>LBD05_4</t>
  </si>
  <si>
    <t>LBD08_4</t>
  </si>
  <si>
    <t>LJA08_4</t>
  </si>
  <si>
    <t>MFED09_4</t>
  </si>
  <si>
    <t>OLV06_4</t>
  </si>
  <si>
    <t>OUF08_4</t>
  </si>
  <si>
    <t>PLOT10_4</t>
  </si>
  <si>
    <t>PMSU24_4</t>
  </si>
  <si>
    <t>PRSD205_4</t>
  </si>
  <si>
    <t>PRSU14_4</t>
  </si>
  <si>
    <t>PRTD213_4</t>
  </si>
  <si>
    <t>PTID216_4</t>
  </si>
  <si>
    <t>RCA10_4</t>
  </si>
  <si>
    <t>RSS09_4</t>
  </si>
  <si>
    <t>SDED207_4</t>
  </si>
  <si>
    <t>SGS18_4</t>
  </si>
  <si>
    <t>SLAT304_4</t>
  </si>
  <si>
    <t>SLAT313_4</t>
  </si>
  <si>
    <t>SQNU06_4</t>
  </si>
  <si>
    <t>SRT09_4</t>
  </si>
  <si>
    <t>TPCD209_4</t>
  </si>
  <si>
    <t>UHPF04_4</t>
  </si>
  <si>
    <t>UHPF05_4</t>
  </si>
  <si>
    <t>UHSG24_4</t>
  </si>
  <si>
    <t>UHTR03_4</t>
  </si>
  <si>
    <t>ULAU12_4</t>
  </si>
  <si>
    <t>VZPU09_4</t>
  </si>
  <si>
    <t>JFAU11_4</t>
  </si>
  <si>
    <t>TOTU14_4</t>
  </si>
  <si>
    <t>JFAQ405_4</t>
  </si>
  <si>
    <t>JFAQ409_4</t>
  </si>
  <si>
    <t>JFAQ411_4</t>
  </si>
  <si>
    <t>IBAD216_4</t>
  </si>
  <si>
    <t>ADOD03_5</t>
  </si>
  <si>
    <t>ARID11_5</t>
  </si>
  <si>
    <t>ARID12_5</t>
  </si>
  <si>
    <t>BBI09_5</t>
  </si>
  <si>
    <t>BCAD208_5</t>
  </si>
  <si>
    <t>BCAD209_5</t>
  </si>
  <si>
    <t>BDM08_5</t>
  </si>
  <si>
    <t>BDPD04_5</t>
  </si>
  <si>
    <t>BETC507_5</t>
  </si>
  <si>
    <t>BHA03_5</t>
  </si>
  <si>
    <t>BHMR27_5</t>
  </si>
  <si>
    <t>BMO05_5</t>
  </si>
  <si>
    <t>CAX01_5</t>
  </si>
  <si>
    <t>CAX02_5</t>
  </si>
  <si>
    <t>CAX08_5</t>
  </si>
  <si>
    <t>CEMT03_5</t>
  </si>
  <si>
    <t>CGAU03_5</t>
  </si>
  <si>
    <t>CGAU06_5</t>
  </si>
  <si>
    <t>CNN09_5</t>
  </si>
  <si>
    <t>CRF22_5</t>
  </si>
  <si>
    <t>CRL04_5</t>
  </si>
  <si>
    <t>CRL13_5</t>
  </si>
  <si>
    <t>DVLD204_5</t>
  </si>
  <si>
    <t>DVLU05_5</t>
  </si>
  <si>
    <t>FRUU14_5</t>
  </si>
  <si>
    <t>GHE15_5</t>
  </si>
  <si>
    <t>GPED09_5</t>
  </si>
  <si>
    <t>IANU23_5</t>
  </si>
  <si>
    <t>IJAU07_5</t>
  </si>
  <si>
    <t>INPD216_5</t>
  </si>
  <si>
    <t>JFAU08_5</t>
  </si>
  <si>
    <t>JFAU09_5</t>
  </si>
  <si>
    <t>JTA07_5</t>
  </si>
  <si>
    <t>LBD01_5</t>
  </si>
  <si>
    <t>LBD05_5</t>
  </si>
  <si>
    <t>LBD08_5</t>
  </si>
  <si>
    <t>LJA08_5</t>
  </si>
  <si>
    <t>MFED09_5</t>
  </si>
  <si>
    <t>OLV06_5</t>
  </si>
  <si>
    <t>OUF08_5</t>
  </si>
  <si>
    <t>PLOT10_5</t>
  </si>
  <si>
    <t>PMSU24_5</t>
  </si>
  <si>
    <t>PRSD205_5</t>
  </si>
  <si>
    <t>PRSU14_5</t>
  </si>
  <si>
    <t>PRTD213_5</t>
  </si>
  <si>
    <t>PTID216_5</t>
  </si>
  <si>
    <t>RCA10_5</t>
  </si>
  <si>
    <t>RSS09_5</t>
  </si>
  <si>
    <t>SDED207_5</t>
  </si>
  <si>
    <t>SGS18_5</t>
  </si>
  <si>
    <t>SLAT304_5</t>
  </si>
  <si>
    <t>SLAT313_5</t>
  </si>
  <si>
    <t>SQNU06_5</t>
  </si>
  <si>
    <t>SRT09_5</t>
  </si>
  <si>
    <t>TPCD209_5</t>
  </si>
  <si>
    <t>UHPF04_5</t>
  </si>
  <si>
    <t>UHPF05_5</t>
  </si>
  <si>
    <t>UHSG24_5</t>
  </si>
  <si>
    <t>UHTR03_5</t>
  </si>
  <si>
    <t>ULAU12_5</t>
  </si>
  <si>
    <t>VZPU09_5</t>
  </si>
  <si>
    <t>JFAU11_5</t>
  </si>
  <si>
    <t>TOTU14_5</t>
  </si>
  <si>
    <t>JFAQ405_5</t>
  </si>
  <si>
    <t>JFAQ409_5</t>
  </si>
  <si>
    <t>JFAQ411_5</t>
  </si>
  <si>
    <t>IBAD216_5</t>
  </si>
  <si>
    <t>ADOD03_6</t>
  </si>
  <si>
    <t>ARID11_6</t>
  </si>
  <si>
    <t>ARID12_6</t>
  </si>
  <si>
    <t>BBI09_6</t>
  </si>
  <si>
    <t>BCAD208_6</t>
  </si>
  <si>
    <t>BCAD209_6</t>
  </si>
  <si>
    <t>BDM08_6</t>
  </si>
  <si>
    <t>BDPD04_6</t>
  </si>
  <si>
    <t>BETC507_6</t>
  </si>
  <si>
    <t>BHA03_6</t>
  </si>
  <si>
    <t>BHMR27_6</t>
  </si>
  <si>
    <t>BMO05_6</t>
  </si>
  <si>
    <t>CAX01_6</t>
  </si>
  <si>
    <t>CAX02_6</t>
  </si>
  <si>
    <t>CAX08_6</t>
  </si>
  <si>
    <t>CEMT03_6</t>
  </si>
  <si>
    <t>CGAU03_6</t>
  </si>
  <si>
    <t>CGAU06_6</t>
  </si>
  <si>
    <t>CNN09_6</t>
  </si>
  <si>
    <t>CRF22_6</t>
  </si>
  <si>
    <t>CRL04_6</t>
  </si>
  <si>
    <t>CRL13_6</t>
  </si>
  <si>
    <t>DVLD204_6</t>
  </si>
  <si>
    <t>DVLU05_6</t>
  </si>
  <si>
    <t>FRUU14_6</t>
  </si>
  <si>
    <t>GHE15_6</t>
  </si>
  <si>
    <t>GPED09_6</t>
  </si>
  <si>
    <t>IANU23_6</t>
  </si>
  <si>
    <t>IJAU07_6</t>
  </si>
  <si>
    <t>INPD216_6</t>
  </si>
  <si>
    <t>JFAU08_6</t>
  </si>
  <si>
    <t>JFAU09_6</t>
  </si>
  <si>
    <t>JTA07_6</t>
  </si>
  <si>
    <t>LBD01_6</t>
  </si>
  <si>
    <t>LBD05_6</t>
  </si>
  <si>
    <t>LBD08_6</t>
  </si>
  <si>
    <t>LJA08_6</t>
  </si>
  <si>
    <t>MFED09_6</t>
  </si>
  <si>
    <t>OLV06_6</t>
  </si>
  <si>
    <t>OUF08_6</t>
  </si>
  <si>
    <t>PLOT10_6</t>
  </si>
  <si>
    <t>PMSU24_6</t>
  </si>
  <si>
    <t>PRSD205_6</t>
  </si>
  <si>
    <t>PRSU14_6</t>
  </si>
  <si>
    <t>PRTD213_6</t>
  </si>
  <si>
    <t>PTID216_6</t>
  </si>
  <si>
    <t>RCA10_6</t>
  </si>
  <si>
    <t>RSS09_6</t>
  </si>
  <si>
    <t>SDED207_6</t>
  </si>
  <si>
    <t>SGS18_6</t>
  </si>
  <si>
    <t>SLAT304_6</t>
  </si>
  <si>
    <t>SLAT313_6</t>
  </si>
  <si>
    <t>SQNU06_6</t>
  </si>
  <si>
    <t>SRT09_6</t>
  </si>
  <si>
    <t>TPCD209_6</t>
  </si>
  <si>
    <t>UHPF04_6</t>
  </si>
  <si>
    <t>UHPF05_6</t>
  </si>
  <si>
    <t>UHSG24_6</t>
  </si>
  <si>
    <t>UHTR03_6</t>
  </si>
  <si>
    <t>ULAU12_6</t>
  </si>
  <si>
    <t>VZPU09_6</t>
  </si>
  <si>
    <t>JFAU11_6</t>
  </si>
  <si>
    <t>TOTU14_6</t>
  </si>
  <si>
    <t>JFAQ405_6</t>
  </si>
  <si>
    <t>JFAQ409_6</t>
  </si>
  <si>
    <t>JFAQ411_6</t>
  </si>
  <si>
    <t>IBAD216_6</t>
  </si>
  <si>
    <t>ADOD03_7</t>
  </si>
  <si>
    <t>ARID11_7</t>
  </si>
  <si>
    <t>ARID12_7</t>
  </si>
  <si>
    <t>BBI09_7</t>
  </si>
  <si>
    <t>BCAD208_7</t>
  </si>
  <si>
    <t>BCAD209_7</t>
  </si>
  <si>
    <t>BDM08_7</t>
  </si>
  <si>
    <t>BDPD04_7</t>
  </si>
  <si>
    <t>BETC507_7</t>
  </si>
  <si>
    <t>BHA03_7</t>
  </si>
  <si>
    <t>BHMR27_7</t>
  </si>
  <si>
    <t>BMO05_7</t>
  </si>
  <si>
    <t>CAX01_7</t>
  </si>
  <si>
    <t>CAX02_7</t>
  </si>
  <si>
    <t>CAX08_7</t>
  </si>
  <si>
    <t>CEMT03_7</t>
  </si>
  <si>
    <t>CGAU03_7</t>
  </si>
  <si>
    <t>CGAU06_7</t>
  </si>
  <si>
    <t>CNN09_7</t>
  </si>
  <si>
    <t>CRF22_7</t>
  </si>
  <si>
    <t>CRL04_7</t>
  </si>
  <si>
    <t>CRL13_7</t>
  </si>
  <si>
    <t>DVLD204_7</t>
  </si>
  <si>
    <t>DVLU05_7</t>
  </si>
  <si>
    <t>FRUU14_7</t>
  </si>
  <si>
    <t>GHE15_7</t>
  </si>
  <si>
    <t>GPED09_7</t>
  </si>
  <si>
    <t>IANU23_7</t>
  </si>
  <si>
    <t>IJAU07_7</t>
  </si>
  <si>
    <t>INPD216_7</t>
  </si>
  <si>
    <t>JFAU08_7</t>
  </si>
  <si>
    <t>JFAU09_7</t>
  </si>
  <si>
    <t>JTA07_7</t>
  </si>
  <si>
    <t>LBD01_7</t>
  </si>
  <si>
    <t>LBD05_7</t>
  </si>
  <si>
    <t>LBD08_7</t>
  </si>
  <si>
    <t>LJA08_7</t>
  </si>
  <si>
    <t>MFED09_7</t>
  </si>
  <si>
    <t>OLV06_7</t>
  </si>
  <si>
    <t>OUF08_7</t>
  </si>
  <si>
    <t>PLOT10_7</t>
  </si>
  <si>
    <t>PMSU24_7</t>
  </si>
  <si>
    <t>PRSD205_7</t>
  </si>
  <si>
    <t>PRSU14_7</t>
  </si>
  <si>
    <t>PRTD213_7</t>
  </si>
  <si>
    <t>PTID216_7</t>
  </si>
  <si>
    <t>RCA10_7</t>
  </si>
  <si>
    <t>RSS09_7</t>
  </si>
  <si>
    <t>SDED207_7</t>
  </si>
  <si>
    <t>SGS18_7</t>
  </si>
  <si>
    <t>SLAT304_7</t>
  </si>
  <si>
    <t>SLAT313_7</t>
  </si>
  <si>
    <t>SQNU06_7</t>
  </si>
  <si>
    <t>SRT09_7</t>
  </si>
  <si>
    <t>TPCD209_7</t>
  </si>
  <si>
    <t>UHPF04_7</t>
  </si>
  <si>
    <t>UHPF05_7</t>
  </si>
  <si>
    <t>UHSG24_7</t>
  </si>
  <si>
    <t>UHTR03_7</t>
  </si>
  <si>
    <t>ULAU12_7</t>
  </si>
  <si>
    <t>VZPU09_7</t>
  </si>
  <si>
    <t>JFAU11_7</t>
  </si>
  <si>
    <t>TOTU14_7</t>
  </si>
  <si>
    <t>JFAQ405_7</t>
  </si>
  <si>
    <t>JFAQ409_7</t>
  </si>
  <si>
    <t>JFAQ411_7</t>
  </si>
  <si>
    <t>IBAD216_7</t>
  </si>
  <si>
    <t>ADOD03_8</t>
  </si>
  <si>
    <t>ARID11_8</t>
  </si>
  <si>
    <t>ARID12_8</t>
  </si>
  <si>
    <t>BBI09_8</t>
  </si>
  <si>
    <t>BCAD208_8</t>
  </si>
  <si>
    <t>BCAD209_8</t>
  </si>
  <si>
    <t>BDM08_8</t>
  </si>
  <si>
    <t>BDPD04_8</t>
  </si>
  <si>
    <t>BETC507_8</t>
  </si>
  <si>
    <t>BHA03_8</t>
  </si>
  <si>
    <t>BHMR27_8</t>
  </si>
  <si>
    <t>BMO05_8</t>
  </si>
  <si>
    <t>CAX01_8</t>
  </si>
  <si>
    <t>CAX02_8</t>
  </si>
  <si>
    <t>CAX08_8</t>
  </si>
  <si>
    <t>CEMT03_8</t>
  </si>
  <si>
    <t>CGAU03_8</t>
  </si>
  <si>
    <t>CGAU06_8</t>
  </si>
  <si>
    <t>CNN09_8</t>
  </si>
  <si>
    <t>CRF22_8</t>
  </si>
  <si>
    <t>CRL04_8</t>
  </si>
  <si>
    <t>CRL13_8</t>
  </si>
  <si>
    <t>DVLD204_8</t>
  </si>
  <si>
    <t>DVLU05_8</t>
  </si>
  <si>
    <t>FRUU14_8</t>
  </si>
  <si>
    <t>GHE15_8</t>
  </si>
  <si>
    <t>GPED09_8</t>
  </si>
  <si>
    <t>IANU23_8</t>
  </si>
  <si>
    <t>IJAU07_8</t>
  </si>
  <si>
    <t>INPD216_8</t>
  </si>
  <si>
    <t>JFAU08_8</t>
  </si>
  <si>
    <t>JFAU09_8</t>
  </si>
  <si>
    <t>JTA07_8</t>
  </si>
  <si>
    <t>LBD01_8</t>
  </si>
  <si>
    <t>LBD05_8</t>
  </si>
  <si>
    <t>LBD08_8</t>
  </si>
  <si>
    <t>LJA08_8</t>
  </si>
  <si>
    <t>MFED09_8</t>
  </si>
  <si>
    <t>OLV06_8</t>
  </si>
  <si>
    <t>OUF08_8</t>
  </si>
  <si>
    <t>PLOT10_8</t>
  </si>
  <si>
    <t>PMSU24_8</t>
  </si>
  <si>
    <t>PRSD205_8</t>
  </si>
  <si>
    <t>PRSU14_8</t>
  </si>
  <si>
    <t>PRTD213_8</t>
  </si>
  <si>
    <t>PTID216_8</t>
  </si>
  <si>
    <t>RCA10_8</t>
  </si>
  <si>
    <t>RSS09_8</t>
  </si>
  <si>
    <t>SDED207_8</t>
  </si>
  <si>
    <t>SGS18_8</t>
  </si>
  <si>
    <t>SLAT304_8</t>
  </si>
  <si>
    <t>SLAT313_8</t>
  </si>
  <si>
    <t>SQNU06_8</t>
  </si>
  <si>
    <t>SRT09_8</t>
  </si>
  <si>
    <t>TPCD209_8</t>
  </si>
  <si>
    <t>UHPF04_8</t>
  </si>
  <si>
    <t>UHPF05_8</t>
  </si>
  <si>
    <t>UHSG24_8</t>
  </si>
  <si>
    <t>UHTR03_8</t>
  </si>
  <si>
    <t>ULAU12_8</t>
  </si>
  <si>
    <t>VZPU09_8</t>
  </si>
  <si>
    <t>JFAU11_8</t>
  </si>
  <si>
    <t>TOTU14_8</t>
  </si>
  <si>
    <t>JFAQ405_8</t>
  </si>
  <si>
    <t>JFAQ409_8</t>
  </si>
  <si>
    <t>JFAQ411_8</t>
  </si>
  <si>
    <t>IBAD216_8</t>
  </si>
  <si>
    <t>ADOD03_9</t>
  </si>
  <si>
    <t>ARID11_9</t>
  </si>
  <si>
    <t>ARID12_9</t>
  </si>
  <si>
    <t>BBI09_9</t>
  </si>
  <si>
    <t>BCAD208_9</t>
  </si>
  <si>
    <t>BCAD209_9</t>
  </si>
  <si>
    <t>BDM08_9</t>
  </si>
  <si>
    <t>BDPD04_9</t>
  </si>
  <si>
    <t>BETC507_9</t>
  </si>
  <si>
    <t>BHA03_9</t>
  </si>
  <si>
    <t>BHMR27_9</t>
  </si>
  <si>
    <t>BMO05_9</t>
  </si>
  <si>
    <t>CAX01_9</t>
  </si>
  <si>
    <t>CAX02_9</t>
  </si>
  <si>
    <t>CAX08_9</t>
  </si>
  <si>
    <t>CEMT03_9</t>
  </si>
  <si>
    <t>CGAU03_9</t>
  </si>
  <si>
    <t>CGAU06_9</t>
  </si>
  <si>
    <t>CNN09_9</t>
  </si>
  <si>
    <t>CRF22_9</t>
  </si>
  <si>
    <t>CRL04_9</t>
  </si>
  <si>
    <t>CRL13_9</t>
  </si>
  <si>
    <t>DVLD204_9</t>
  </si>
  <si>
    <t>DVLU05_9</t>
  </si>
  <si>
    <t>FRUU14_9</t>
  </si>
  <si>
    <t>GHE15_9</t>
  </si>
  <si>
    <t>GPED09_9</t>
  </si>
  <si>
    <t>IANU23_9</t>
  </si>
  <si>
    <t>IJAU07_9</t>
  </si>
  <si>
    <t>INPD216_9</t>
  </si>
  <si>
    <t>JFAU08_9</t>
  </si>
  <si>
    <t>JFAU09_9</t>
  </si>
  <si>
    <t>JTA07_9</t>
  </si>
  <si>
    <t>LBD01_9</t>
  </si>
  <si>
    <t>LBD05_9</t>
  </si>
  <si>
    <t>LBD08_9</t>
  </si>
  <si>
    <t>LJA08_9</t>
  </si>
  <si>
    <t>MFED09_9</t>
  </si>
  <si>
    <t>OLV06_9</t>
  </si>
  <si>
    <t>OUF08_9</t>
  </si>
  <si>
    <t>PLOT10_9</t>
  </si>
  <si>
    <t>PMSU24_9</t>
  </si>
  <si>
    <t>PRSD205_9</t>
  </si>
  <si>
    <t>PRSU14_9</t>
  </si>
  <si>
    <t>PRTD213_9</t>
  </si>
  <si>
    <t>PTID216_9</t>
  </si>
  <si>
    <t>RCA10_9</t>
  </si>
  <si>
    <t>RSS09_9</t>
  </si>
  <si>
    <t>SDED207_9</t>
  </si>
  <si>
    <t>SGS18_9</t>
  </si>
  <si>
    <t>SLAT304_9</t>
  </si>
  <si>
    <t>SLAT313_9</t>
  </si>
  <si>
    <t>SQNU06_9</t>
  </si>
  <si>
    <t>SRT09_9</t>
  </si>
  <si>
    <t>TPCD209_9</t>
  </si>
  <si>
    <t>UHPF04_9</t>
  </si>
  <si>
    <t>UHPF05_9</t>
  </si>
  <si>
    <t>UHSG24_9</t>
  </si>
  <si>
    <t>UHTR03_9</t>
  </si>
  <si>
    <t>ULAU12_9</t>
  </si>
  <si>
    <t>VZPU09_9</t>
  </si>
  <si>
    <t>JFAU11_9</t>
  </si>
  <si>
    <t>TOTU14_9</t>
  </si>
  <si>
    <t>JFAQ405_9</t>
  </si>
  <si>
    <t>JFAQ409_9</t>
  </si>
  <si>
    <t>JFAQ411_9</t>
  </si>
  <si>
    <t>IBAD216_9</t>
  </si>
  <si>
    <t>ADOD03_10</t>
  </si>
  <si>
    <t>ARID11_10</t>
  </si>
  <si>
    <t>ARID12_10</t>
  </si>
  <si>
    <t>BBI09_10</t>
  </si>
  <si>
    <t>BCAD208_10</t>
  </si>
  <si>
    <t>BCAD209_10</t>
  </si>
  <si>
    <t>BDM08_10</t>
  </si>
  <si>
    <t>BDPD04_10</t>
  </si>
  <si>
    <t>BETC507_10</t>
  </si>
  <si>
    <t>BHA03_10</t>
  </si>
  <si>
    <t>BHMR27_10</t>
  </si>
  <si>
    <t>BMO05_10</t>
  </si>
  <si>
    <t>CAX01_10</t>
  </si>
  <si>
    <t>CAX02_10</t>
  </si>
  <si>
    <t>CAX08_10</t>
  </si>
  <si>
    <t>CEMT03_10</t>
  </si>
  <si>
    <t>CGAU03_10</t>
  </si>
  <si>
    <t>CGAU06_10</t>
  </si>
  <si>
    <t>CNN09_10</t>
  </si>
  <si>
    <t>CRF22_10</t>
  </si>
  <si>
    <t>CRL04_10</t>
  </si>
  <si>
    <t>CRL13_10</t>
  </si>
  <si>
    <t>DVLD204_10</t>
  </si>
  <si>
    <t>DVLU05_10</t>
  </si>
  <si>
    <t>FRUU14_10</t>
  </si>
  <si>
    <t>GHE15_10</t>
  </si>
  <si>
    <t>GPED09_10</t>
  </si>
  <si>
    <t>IANU23_10</t>
  </si>
  <si>
    <t>IJAU07_10</t>
  </si>
  <si>
    <t>INPD216_10</t>
  </si>
  <si>
    <t>JFAU08_10</t>
  </si>
  <si>
    <t>JFAU09_10</t>
  </si>
  <si>
    <t>JTA07_10</t>
  </si>
  <si>
    <t>LBD01_10</t>
  </si>
  <si>
    <t>LBD05_10</t>
  </si>
  <si>
    <t>LBD08_10</t>
  </si>
  <si>
    <t>LJA08_10</t>
  </si>
  <si>
    <t>MFED09_10</t>
  </si>
  <si>
    <t>OLV06_10</t>
  </si>
  <si>
    <t>OUF08_10</t>
  </si>
  <si>
    <t>PLOT10_10</t>
  </si>
  <si>
    <t>PMSU24_10</t>
  </si>
  <si>
    <t>PRSD205_10</t>
  </si>
  <si>
    <t>PRSU14_10</t>
  </si>
  <si>
    <t>PRTD213_10</t>
  </si>
  <si>
    <t>PTID216_10</t>
  </si>
  <si>
    <t>RCA10_10</t>
  </si>
  <si>
    <t>RSS09_10</t>
  </si>
  <si>
    <t>SDED207_10</t>
  </si>
  <si>
    <t>SGS18_10</t>
  </si>
  <si>
    <t>SLAT304_10</t>
  </si>
  <si>
    <t>SLAT313_10</t>
  </si>
  <si>
    <t>SQNU06_10</t>
  </si>
  <si>
    <t>SRT09_10</t>
  </si>
  <si>
    <t>TPCD209_10</t>
  </si>
  <si>
    <t>UHPF04_10</t>
  </si>
  <si>
    <t>UHPF05_10</t>
  </si>
  <si>
    <t>UHSG24_10</t>
  </si>
  <si>
    <t>UHTR03_10</t>
  </si>
  <si>
    <t>ULAU12_10</t>
  </si>
  <si>
    <t>VZPU09_10</t>
  </si>
  <si>
    <t>JFAU11_10</t>
  </si>
  <si>
    <t>TOTU14_10</t>
  </si>
  <si>
    <t>JFAQ405_10</t>
  </si>
  <si>
    <t>JFAQ409_10</t>
  </si>
  <si>
    <t>JFAQ411_10</t>
  </si>
  <si>
    <t>IBAD216_10</t>
  </si>
  <si>
    <t>ADOD03_11</t>
  </si>
  <si>
    <t>ARID11_11</t>
  </si>
  <si>
    <t>ARID12_11</t>
  </si>
  <si>
    <t>BBI09_11</t>
  </si>
  <si>
    <t>BCAD208_11</t>
  </si>
  <si>
    <t>BCAD209_11</t>
  </si>
  <si>
    <t>BDM08_11</t>
  </si>
  <si>
    <t>BDPD04_11</t>
  </si>
  <si>
    <t>BETC507_11</t>
  </si>
  <si>
    <t>BHA03_11</t>
  </si>
  <si>
    <t>BHMR27_11</t>
  </si>
  <si>
    <t>BMO05_11</t>
  </si>
  <si>
    <t>CAX01_11</t>
  </si>
  <si>
    <t>CAX02_11</t>
  </si>
  <si>
    <t>CAX08_11</t>
  </si>
  <si>
    <t>CEMT03_11</t>
  </si>
  <si>
    <t>CGAU03_11</t>
  </si>
  <si>
    <t>CGAU06_11</t>
  </si>
  <si>
    <t>CNN09_11</t>
  </si>
  <si>
    <t>CRF22_11</t>
  </si>
  <si>
    <t>CRL04_11</t>
  </si>
  <si>
    <t>CRL13_11</t>
  </si>
  <si>
    <t>DVLD204_11</t>
  </si>
  <si>
    <t>DVLU05_11</t>
  </si>
  <si>
    <t>FRUU14_11</t>
  </si>
  <si>
    <t>GHE15_11</t>
  </si>
  <si>
    <t>GPED09_11</t>
  </si>
  <si>
    <t>IANU23_11</t>
  </si>
  <si>
    <t>IJAU07_11</t>
  </si>
  <si>
    <t>INPD216_11</t>
  </si>
  <si>
    <t>JFAU08_11</t>
  </si>
  <si>
    <t>JFAU09_11</t>
  </si>
  <si>
    <t>JTA07_11</t>
  </si>
  <si>
    <t>LBD01_11</t>
  </si>
  <si>
    <t>LBD05_11</t>
  </si>
  <si>
    <t>LBD08_11</t>
  </si>
  <si>
    <t>LJA08_11</t>
  </si>
  <si>
    <t>MFED09_11</t>
  </si>
  <si>
    <t>OLV06_11</t>
  </si>
  <si>
    <t>OUF08_11</t>
  </si>
  <si>
    <t>PLOT10_11</t>
  </si>
  <si>
    <t>PMSU24_11</t>
  </si>
  <si>
    <t>PRSD205_11</t>
  </si>
  <si>
    <t>PRSU14_11</t>
  </si>
  <si>
    <t>PRTD213_11</t>
  </si>
  <si>
    <t>PTID216_11</t>
  </si>
  <si>
    <t>RCA10_11</t>
  </si>
  <si>
    <t>RSS09_11</t>
  </si>
  <si>
    <t>SDED207_11</t>
  </si>
  <si>
    <t>SGS18_11</t>
  </si>
  <si>
    <t>SLAT304_11</t>
  </si>
  <si>
    <t>SLAT313_11</t>
  </si>
  <si>
    <t>SQNU06_11</t>
  </si>
  <si>
    <t>SRT09_11</t>
  </si>
  <si>
    <t>TPCD209_11</t>
  </si>
  <si>
    <t>UHPF04_11</t>
  </si>
  <si>
    <t>UHPF05_11</t>
  </si>
  <si>
    <t>UHSG24_11</t>
  </si>
  <si>
    <t>UHTR03_11</t>
  </si>
  <si>
    <t>ULAU12_11</t>
  </si>
  <si>
    <t>VZPU09_11</t>
  </si>
  <si>
    <t>JFAU11_11</t>
  </si>
  <si>
    <t>TOTU14_11</t>
  </si>
  <si>
    <t>JFAQ405_11</t>
  </si>
  <si>
    <t>JFAQ409_11</t>
  </si>
  <si>
    <t>JFAQ411_11</t>
  </si>
  <si>
    <t>IBAD216_11</t>
  </si>
  <si>
    <t>ADOD03_12</t>
  </si>
  <si>
    <t>ARID11_12</t>
  </si>
  <si>
    <t>ARID12_12</t>
  </si>
  <si>
    <t>BBI09_12</t>
  </si>
  <si>
    <t>BCAD208_12</t>
  </si>
  <si>
    <t>BCAD209_12</t>
  </si>
  <si>
    <t>BDM08_12</t>
  </si>
  <si>
    <t>BDPD04_12</t>
  </si>
  <si>
    <t>BETC507_12</t>
  </si>
  <si>
    <t>BHA03_12</t>
  </si>
  <si>
    <t>BHMR27_12</t>
  </si>
  <si>
    <t>BMO05_12</t>
  </si>
  <si>
    <t>CAX01_12</t>
  </si>
  <si>
    <t>CAX02_12</t>
  </si>
  <si>
    <t>CAX08_12</t>
  </si>
  <si>
    <t>CEMT03_12</t>
  </si>
  <si>
    <t>CGAU03_12</t>
  </si>
  <si>
    <t>CGAU06_12</t>
  </si>
  <si>
    <t>CNN09_12</t>
  </si>
  <si>
    <t>CRF22_12</t>
  </si>
  <si>
    <t>CRL04_12</t>
  </si>
  <si>
    <t>CRL13_12</t>
  </si>
  <si>
    <t>DVLD204_12</t>
  </si>
  <si>
    <t>DVLU05_12</t>
  </si>
  <si>
    <t>FRUU14_12</t>
  </si>
  <si>
    <t>GHE15_12</t>
  </si>
  <si>
    <t>GPED09_12</t>
  </si>
  <si>
    <t>IANU23_12</t>
  </si>
  <si>
    <t>IJAU07_12</t>
  </si>
  <si>
    <t>INPD216_12</t>
  </si>
  <si>
    <t>JFAU08_12</t>
  </si>
  <si>
    <t>JFAU09_12</t>
  </si>
  <si>
    <t>JTA07_12</t>
  </si>
  <si>
    <t>LBD01_12</t>
  </si>
  <si>
    <t>LBD05_12</t>
  </si>
  <si>
    <t>LBD08_12</t>
  </si>
  <si>
    <t>LJA08_12</t>
  </si>
  <si>
    <t>MFED09_12</t>
  </si>
  <si>
    <t>OLV06_12</t>
  </si>
  <si>
    <t>OUF08_12</t>
  </si>
  <si>
    <t>PLOT10_12</t>
  </si>
  <si>
    <t>PMSU24_12</t>
  </si>
  <si>
    <t>PRSD205_12</t>
  </si>
  <si>
    <t>PRSU14_12</t>
  </si>
  <si>
    <t>PRTD213_12</t>
  </si>
  <si>
    <t>PTID216_12</t>
  </si>
  <si>
    <t>RCA10_12</t>
  </si>
  <si>
    <t>RSS09_12</t>
  </si>
  <si>
    <t>SDED207_12</t>
  </si>
  <si>
    <t>SGS18_12</t>
  </si>
  <si>
    <t>SLAT304_12</t>
  </si>
  <si>
    <t>SLAT313_12</t>
  </si>
  <si>
    <t>SQNU06_12</t>
  </si>
  <si>
    <t>SRT09_12</t>
  </si>
  <si>
    <t>TPCD209_12</t>
  </si>
  <si>
    <t>UHPF04_12</t>
  </si>
  <si>
    <t>UHPF05_12</t>
  </si>
  <si>
    <t>UHSG24_12</t>
  </si>
  <si>
    <t>UHTR03_12</t>
  </si>
  <si>
    <t>ULAU12_12</t>
  </si>
  <si>
    <t>VZPU09_12</t>
  </si>
  <si>
    <t>JFAU11_12</t>
  </si>
  <si>
    <t>TOTU14_12</t>
  </si>
  <si>
    <t>JFAQ405_12</t>
  </si>
  <si>
    <t>JFAQ409_12</t>
  </si>
  <si>
    <t>JFAQ411_12</t>
  </si>
  <si>
    <t>IBAD216_12</t>
  </si>
  <si>
    <t>Rótulos de Linha</t>
  </si>
  <si>
    <t>Soma de Med(kWh) Jan</t>
  </si>
  <si>
    <t>BMTF1</t>
  </si>
  <si>
    <t>BMTF2</t>
  </si>
  <si>
    <t>GVSP_A</t>
  </si>
  <si>
    <t>OLV_A</t>
  </si>
  <si>
    <t>BMT34KV_UHAN</t>
  </si>
  <si>
    <t>BMT34KV_UHSB</t>
  </si>
  <si>
    <t>IJAU_A</t>
  </si>
  <si>
    <t>BMT34KV_UHMT</t>
  </si>
  <si>
    <t>ARID_A</t>
  </si>
  <si>
    <t>BMT34KV_UHSM</t>
  </si>
  <si>
    <t>IUAU_A</t>
  </si>
  <si>
    <t>BMT34KV_UHTR</t>
  </si>
  <si>
    <t>INIU_A</t>
  </si>
  <si>
    <t>BMT34KV_UHPN</t>
  </si>
  <si>
    <t>PCHTronqueiras</t>
  </si>
  <si>
    <t>PCHParauna</t>
  </si>
  <si>
    <t>PCHAnilT1</t>
  </si>
  <si>
    <t>PCHMartinsARAGUARI2</t>
  </si>
  <si>
    <t>PCHSaltoMorais</t>
  </si>
  <si>
    <t>PCHSaoBernardo</t>
  </si>
  <si>
    <t>(0.979 0.979 0.98 0.98 0.98 0.983 0.983 0.981 0.997 0.995 0.986 0.99 0.99 0.999 1.019 0.992 1.022 1.003 0.982 1.033 1.037 1.038 1.038 1.033)</t>
  </si>
  <si>
    <t>(0.895 0.889 0.885 0.883 0.874 0.87 0.884 0.934 0.976 1.012 1.046 1.054 1.058 1.114 1.145 1.131 1.147 1.12 1.096 1.066 1.043 1.004 0.962 0.913)</t>
  </si>
  <si>
    <t>(0.971 0.957 0.942 0.932 0.921 0.91 0.899 0.903 1 1.075 1.087 1.086 1.083 1.082 1.064 1.048 1.049 1.047 1.037 0.989 0.982 0.981 0.979 0.977)</t>
  </si>
  <si>
    <t>(1.009 0.99 0.975 0.976 0.979 0.984 0.981 0.984 0.995 1.001 0.975 0.974 0.972 0.991 1.012 1.027 1.024 1.02 1.011 1.017 1.028 1.026 1.029 1.019)</t>
  </si>
  <si>
    <t>(0.979 0.977 0.981 0.983 0.984 0.989 0.984 0.984 1.001 1.022 1.054 1.011 1.04 1.044 1.057 1.053 1.042 0.977 0.932 0.979 0.985 0.985 0.983 0.974)</t>
  </si>
  <si>
    <t>(0.985 0.984 0.963 0.947 0.948 0.948 0.947 0.946 0.954 1.038 1.063 1.078 1.076 1.063 1.059 1.046 1.017 1.01 0.993 0.985 0.991 0.988 0.989 0.984)</t>
  </si>
  <si>
    <t>CodAlim</t>
  </si>
  <si>
    <t>GVSD_A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</si>
</sst>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0.000"/>
    <numFmt numFmtId="165" formatCode="0.0"/>
    <numFmt numFmtId="166" formatCode="_-* #,##0_-;\-* #,##0_-;_-* &quot;-&quot;??_-;_-@_-"/>
    <numFmt numFmtId="167" formatCode="_(* #,##0.00_);_(* \(#,##0.00\);_(* &quot;-&quot;??_);_(@_)"/>
    <numFmt numFmtId="168" formatCode="_-* #,##0.000_-;\-* #,##0.000_-;_-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18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" fillId="0" borderId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" fillId="0" borderId="0"/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3" fillId="0" borderId="0"/>
    <xf numFmtId="0" fontId="23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05">
    <xf numFmtId="0" fontId="0" fillId="0" borderId="0" xfId="0"/>
    <xf numFmtId="1" fontId="22" fillId="0" borderId="0" xfId="0" applyNumberFormat="1" applyFont="1" applyFill="1" applyAlignment="1">
      <alignment horizontal="center" vertical="center"/>
    </xf>
    <xf numFmtId="1" fontId="22" fillId="0" borderId="10" xfId="42" applyNumberFormat="1" applyFont="1" applyFill="1" applyBorder="1" applyAlignment="1">
      <alignment horizontal="center" vertical="center" wrapText="1"/>
    </xf>
    <xf numFmtId="1" fontId="22" fillId="0" borderId="10" xfId="0" applyNumberFormat="1" applyFont="1" applyFill="1" applyBorder="1" applyAlignment="1">
      <alignment horizontal="center" vertical="center" wrapText="1"/>
    </xf>
    <xf numFmtId="1" fontId="21" fillId="0" borderId="0" xfId="0" applyNumberFormat="1" applyFont="1" applyFill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1" fontId="21" fillId="0" borderId="0" xfId="0" applyNumberFormat="1" applyFont="1" applyFill="1" applyAlignment="1">
      <alignment horizontal="left" vertical="center"/>
    </xf>
    <xf numFmtId="1" fontId="21" fillId="0" borderId="0" xfId="0" applyNumberFormat="1" applyFont="1" applyFill="1" applyAlignment="1">
      <alignment horizontal="right" vertical="center"/>
    </xf>
    <xf numFmtId="1" fontId="24" fillId="0" borderId="0" xfId="0" applyNumberFormat="1" applyFont="1" applyFill="1" applyAlignment="1">
      <alignment horizontal="center" vertical="center"/>
    </xf>
    <xf numFmtId="1" fontId="0" fillId="0" borderId="11" xfId="42" applyNumberFormat="1" applyFont="1" applyFill="1" applyBorder="1" applyAlignment="1">
      <alignment horizontal="center" vertical="center"/>
    </xf>
    <xf numFmtId="165" fontId="21" fillId="0" borderId="0" xfId="0" applyNumberFormat="1" applyFont="1" applyFill="1" applyAlignment="1">
      <alignment horizontal="center" vertical="center"/>
    </xf>
    <xf numFmtId="1" fontId="0" fillId="0" borderId="13" xfId="0" applyNumberFormat="1" applyFont="1" applyFill="1" applyBorder="1" applyAlignment="1">
      <alignment horizontal="center" vertical="center"/>
    </xf>
    <xf numFmtId="1" fontId="25" fillId="0" borderId="13" xfId="42" applyNumberFormat="1" applyFont="1" applyFill="1" applyBorder="1" applyAlignment="1">
      <alignment horizontal="center" vertical="center"/>
    </xf>
    <xf numFmtId="0" fontId="0" fillId="0" borderId="13" xfId="0" applyNumberFormat="1" applyFont="1" applyFill="1" applyBorder="1" applyAlignment="1">
      <alignment horizontal="center" vertical="center"/>
    </xf>
    <xf numFmtId="0" fontId="1" fillId="0" borderId="13" xfId="42" applyNumberFormat="1" applyFont="1" applyFill="1" applyBorder="1" applyAlignment="1">
      <alignment horizontal="center" vertical="center"/>
    </xf>
    <xf numFmtId="1" fontId="1" fillId="0" borderId="13" xfId="42" applyNumberFormat="1" applyFont="1" applyFill="1" applyBorder="1" applyAlignment="1">
      <alignment horizontal="center" vertical="center"/>
    </xf>
    <xf numFmtId="0" fontId="0" fillId="0" borderId="0" xfId="0"/>
    <xf numFmtId="2" fontId="0" fillId="0" borderId="0" xfId="0" applyNumberFormat="1" applyFont="1" applyFill="1"/>
    <xf numFmtId="2" fontId="21" fillId="0" borderId="0" xfId="0" applyNumberFormat="1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 wrapText="1"/>
    </xf>
    <xf numFmtId="1" fontId="25" fillId="0" borderId="11" xfId="42" applyNumberFormat="1" applyFont="1" applyFill="1" applyBorder="1" applyAlignment="1">
      <alignment horizontal="center" vertical="center"/>
    </xf>
    <xf numFmtId="49" fontId="16" fillId="0" borderId="11" xfId="0" applyNumberFormat="1" applyFont="1" applyFill="1" applyBorder="1" applyAlignment="1">
      <alignment horizontal="center" vertical="center" wrapText="1"/>
    </xf>
    <xf numFmtId="1" fontId="1" fillId="0" borderId="11" xfId="42" applyNumberFormat="1" applyFont="1" applyFill="1" applyBorder="1" applyAlignment="1">
      <alignment horizontal="center" vertical="center"/>
    </xf>
    <xf numFmtId="0" fontId="1" fillId="0" borderId="11" xfId="42" applyNumberFormat="1" applyFont="1" applyFill="1" applyBorder="1" applyAlignment="1">
      <alignment horizontal="center" vertical="center"/>
    </xf>
    <xf numFmtId="49" fontId="1" fillId="0" borderId="11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horizontal="center" vertical="center"/>
    </xf>
    <xf numFmtId="49" fontId="26" fillId="0" borderId="11" xfId="0" applyNumberFormat="1" applyFont="1" applyFill="1" applyBorder="1" applyAlignment="1">
      <alignment horizontal="center" vertical="center"/>
    </xf>
    <xf numFmtId="49" fontId="0" fillId="0" borderId="11" xfId="0" applyNumberFormat="1" applyFont="1" applyFill="1" applyBorder="1"/>
    <xf numFmtId="49" fontId="0" fillId="0" borderId="11" xfId="0" applyNumberFormat="1" applyFont="1" applyFill="1" applyBorder="1" applyAlignment="1">
      <alignment horizontal="center" vertical="center"/>
    </xf>
    <xf numFmtId="49" fontId="0" fillId="0" borderId="11" xfId="0" applyNumberFormat="1" applyFont="1" applyFill="1" applyBorder="1" applyAlignment="1">
      <alignment horizontal="center"/>
    </xf>
    <xf numFmtId="0" fontId="0" fillId="0" borderId="11" xfId="0" applyNumberFormat="1" applyFont="1" applyFill="1" applyBorder="1" applyAlignment="1">
      <alignment horizontal="center" vertical="center"/>
    </xf>
    <xf numFmtId="49" fontId="1" fillId="0" borderId="12" xfId="0" applyNumberFormat="1" applyFont="1" applyFill="1" applyBorder="1" applyAlignment="1">
      <alignment horizontal="center" vertical="center"/>
    </xf>
    <xf numFmtId="1" fontId="1" fillId="0" borderId="0" xfId="42" applyNumberFormat="1" applyFont="1" applyFill="1" applyBorder="1" applyAlignment="1">
      <alignment horizontal="center" vertical="center"/>
    </xf>
    <xf numFmtId="49" fontId="1" fillId="34" borderId="11" xfId="0" applyNumberFormat="1" applyFont="1" applyFill="1" applyBorder="1" applyAlignment="1">
      <alignment horizontal="center" vertical="center"/>
    </xf>
    <xf numFmtId="49" fontId="22" fillId="0" borderId="10" xfId="0" applyNumberFormat="1" applyFont="1" applyFill="1" applyBorder="1" applyAlignment="1">
      <alignment horizontal="center" vertical="center" wrapText="1"/>
    </xf>
    <xf numFmtId="49" fontId="1" fillId="0" borderId="11" xfId="42" applyNumberFormat="1" applyFont="1" applyFill="1" applyBorder="1" applyAlignment="1">
      <alignment horizontal="center" vertical="center"/>
    </xf>
    <xf numFmtId="49" fontId="0" fillId="0" borderId="11" xfId="42" quotePrefix="1" applyNumberFormat="1" applyFont="1" applyFill="1" applyBorder="1" applyAlignment="1">
      <alignment horizontal="center" vertical="center"/>
    </xf>
    <xf numFmtId="49" fontId="0" fillId="0" borderId="11" xfId="42" applyNumberFormat="1" applyFont="1" applyFill="1" applyBorder="1" applyAlignment="1">
      <alignment horizontal="center" vertical="center"/>
    </xf>
    <xf numFmtId="49" fontId="1" fillId="0" borderId="12" xfId="42" applyNumberFormat="1" applyFont="1" applyFill="1" applyBorder="1" applyAlignment="1">
      <alignment horizontal="center" vertical="center"/>
    </xf>
    <xf numFmtId="49" fontId="21" fillId="0" borderId="0" xfId="0" applyNumberFormat="1" applyFont="1" applyFill="1" applyAlignment="1">
      <alignment horizontal="center" vertical="center"/>
    </xf>
    <xf numFmtId="1" fontId="21" fillId="0" borderId="11" xfId="0" applyNumberFormat="1" applyFont="1" applyFill="1" applyBorder="1" applyAlignment="1">
      <alignment horizontal="center" vertical="center"/>
    </xf>
    <xf numFmtId="49" fontId="21" fillId="0" borderId="11" xfId="0" applyNumberFormat="1" applyFont="1" applyFill="1" applyBorder="1" applyAlignment="1">
      <alignment horizontal="center" vertical="center"/>
    </xf>
    <xf numFmtId="0" fontId="0" fillId="0" borderId="0" xfId="0"/>
    <xf numFmtId="1" fontId="22" fillId="0" borderId="0" xfId="0" applyNumberFormat="1" applyFont="1" applyFill="1" applyAlignment="1">
      <alignment horizontal="center" vertical="center"/>
    </xf>
    <xf numFmtId="1" fontId="22" fillId="0" borderId="10" xfId="42" applyNumberFormat="1" applyFont="1" applyFill="1" applyBorder="1" applyAlignment="1">
      <alignment horizontal="center" vertical="center" wrapText="1"/>
    </xf>
    <xf numFmtId="1" fontId="22" fillId="0" borderId="10" xfId="0" applyNumberFormat="1" applyFont="1" applyFill="1" applyBorder="1" applyAlignment="1">
      <alignment horizontal="center" vertical="center" wrapText="1"/>
    </xf>
    <xf numFmtId="1" fontId="21" fillId="0" borderId="0" xfId="0" applyNumberFormat="1" applyFont="1" applyFill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1" fontId="21" fillId="0" borderId="0" xfId="0" applyNumberFormat="1" applyFont="1" applyFill="1" applyAlignment="1">
      <alignment horizontal="left" vertical="center"/>
    </xf>
    <xf numFmtId="1" fontId="24" fillId="0" borderId="0" xfId="0" applyNumberFormat="1" applyFont="1" applyFill="1" applyAlignment="1">
      <alignment horizontal="center" vertical="center"/>
    </xf>
    <xf numFmtId="0" fontId="1" fillId="0" borderId="11" xfId="42" applyNumberFormat="1" applyFont="1" applyFill="1" applyBorder="1" applyAlignment="1">
      <alignment horizontal="center" vertical="center"/>
    </xf>
    <xf numFmtId="49" fontId="0" fillId="33" borderId="11" xfId="0" applyNumberFormat="1" applyFont="1" applyFill="1" applyBorder="1" applyAlignment="1">
      <alignment horizontal="center" vertical="center"/>
    </xf>
    <xf numFmtId="49" fontId="1" fillId="0" borderId="11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horizontal="center" vertical="center"/>
    </xf>
    <xf numFmtId="49" fontId="0" fillId="0" borderId="11" xfId="0" applyNumberFormat="1" applyFont="1" applyFill="1" applyBorder="1"/>
    <xf numFmtId="49" fontId="0" fillId="0" borderId="11" xfId="0" applyNumberFormat="1" applyFont="1" applyFill="1" applyBorder="1" applyAlignment="1">
      <alignment horizontal="center" vertical="center"/>
    </xf>
    <xf numFmtId="49" fontId="1" fillId="0" borderId="12" xfId="0" applyNumberFormat="1" applyFont="1" applyFill="1" applyBorder="1" applyAlignment="1">
      <alignment horizontal="center" vertical="center"/>
    </xf>
    <xf numFmtId="1" fontId="25" fillId="0" borderId="11" xfId="42" applyNumberFormat="1" applyFont="1" applyFill="1" applyBorder="1" applyAlignment="1">
      <alignment horizontal="center" vertical="center"/>
    </xf>
    <xf numFmtId="1" fontId="1" fillId="0" borderId="11" xfId="42" applyNumberFormat="1" applyFont="1" applyFill="1" applyBorder="1" applyAlignment="1">
      <alignment horizontal="center" vertical="center"/>
    </xf>
    <xf numFmtId="1" fontId="0" fillId="0" borderId="1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horizontal="center" vertical="center"/>
    </xf>
    <xf numFmtId="1" fontId="1" fillId="0" borderId="0" xfId="42" applyNumberFormat="1" applyFont="1" applyFill="1" applyBorder="1" applyAlignment="1">
      <alignment horizontal="center" vertical="center"/>
    </xf>
    <xf numFmtId="49" fontId="26" fillId="0" borderId="11" xfId="0" applyNumberFormat="1" applyFont="1" applyFill="1" applyBorder="1" applyAlignment="1">
      <alignment horizontal="center" vertical="center"/>
    </xf>
    <xf numFmtId="49" fontId="0" fillId="0" borderId="11" xfId="0" applyNumberFormat="1" applyFont="1" applyFill="1" applyBorder="1" applyAlignment="1">
      <alignment horizontal="center"/>
    </xf>
    <xf numFmtId="49" fontId="1" fillId="33" borderId="11" xfId="0" applyNumberFormat="1" applyFont="1" applyFill="1" applyBorder="1" applyAlignment="1">
      <alignment horizontal="center" vertical="center"/>
    </xf>
    <xf numFmtId="164" fontId="21" fillId="0" borderId="0" xfId="0" applyNumberFormat="1" applyFont="1" applyFill="1" applyAlignment="1">
      <alignment horizontal="center" vertical="center"/>
    </xf>
    <xf numFmtId="49" fontId="1" fillId="34" borderId="11" xfId="0" applyNumberFormat="1" applyFont="1" applyFill="1" applyBorder="1" applyAlignment="1">
      <alignment horizontal="center" vertical="center"/>
    </xf>
    <xf numFmtId="49" fontId="0" fillId="33" borderId="11" xfId="0" applyNumberFormat="1" applyFont="1" applyFill="1" applyBorder="1" applyAlignment="1">
      <alignment horizontal="center" vertical="center"/>
    </xf>
    <xf numFmtId="1" fontId="21" fillId="0" borderId="0" xfId="0" applyNumberFormat="1" applyFont="1" applyFill="1" applyAlignment="1">
      <alignment horizontal="left" vertical="center"/>
    </xf>
    <xf numFmtId="0" fontId="1" fillId="0" borderId="11" xfId="42" applyNumberFormat="1" applyFont="1" applyFill="1" applyBorder="1" applyAlignment="1">
      <alignment horizontal="center" vertical="center"/>
    </xf>
    <xf numFmtId="49" fontId="0" fillId="33" borderId="11" xfId="0" applyNumberFormat="1" applyFont="1" applyFill="1" applyBorder="1" applyAlignment="1">
      <alignment horizontal="center" vertical="center"/>
    </xf>
    <xf numFmtId="49" fontId="0" fillId="33" borderId="11" xfId="0" quotePrefix="1" applyNumberFormat="1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Border="1"/>
    <xf numFmtId="0" fontId="1" fillId="0" borderId="0" xfId="42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34" borderId="12" xfId="0" applyNumberFormat="1" applyFont="1" applyFill="1" applyBorder="1" applyAlignment="1">
      <alignment horizontal="center" vertical="center"/>
    </xf>
    <xf numFmtId="49" fontId="0" fillId="34" borderId="11" xfId="0" applyNumberFormat="1" applyFont="1" applyFill="1" applyBorder="1" applyAlignment="1">
      <alignment horizontal="center" vertical="center"/>
    </xf>
    <xf numFmtId="49" fontId="0" fillId="0" borderId="11" xfId="0" quotePrefix="1" applyNumberFormat="1" applyFont="1" applyFill="1" applyBorder="1" applyAlignment="1">
      <alignment horizontal="center" vertical="center"/>
    </xf>
    <xf numFmtId="49" fontId="0" fillId="0" borderId="11" xfId="0" applyNumberFormat="1" applyFont="1" applyFill="1" applyBorder="1" applyAlignment="1">
      <alignment horizontal="center" vertical="center"/>
    </xf>
    <xf numFmtId="49" fontId="1" fillId="34" borderId="11" xfId="0" applyNumberFormat="1" applyFont="1" applyFill="1" applyBorder="1" applyAlignment="1">
      <alignment horizontal="center" vertical="center"/>
    </xf>
    <xf numFmtId="49" fontId="0" fillId="33" borderId="11" xfId="0" applyNumberFormat="1" applyFont="1" applyFill="1" applyBorder="1" applyAlignment="1">
      <alignment horizontal="center" vertical="center"/>
    </xf>
    <xf numFmtId="49" fontId="1" fillId="33" borderId="11" xfId="0" applyNumberFormat="1" applyFont="1" applyFill="1" applyBorder="1" applyAlignment="1">
      <alignment horizontal="center" vertical="center"/>
    </xf>
    <xf numFmtId="0" fontId="1" fillId="0" borderId="11" xfId="42" applyNumberFormat="1" applyFont="1" applyFill="1" applyBorder="1" applyAlignment="1">
      <alignment horizontal="center" vertical="center"/>
    </xf>
    <xf numFmtId="49" fontId="1" fillId="33" borderId="11" xfId="0" applyNumberFormat="1" applyFont="1" applyFill="1" applyBorder="1" applyAlignment="1">
      <alignment horizontal="center" vertical="center"/>
    </xf>
    <xf numFmtId="49" fontId="1" fillId="0" borderId="11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49" fontId="0" fillId="0" borderId="11" xfId="0" applyNumberFormat="1" applyFont="1" applyFill="1" applyBorder="1" applyAlignment="1">
      <alignment horizontal="center" vertical="center"/>
    </xf>
    <xf numFmtId="0" fontId="1" fillId="0" borderId="11" xfId="42" applyNumberFormat="1" applyFont="1" applyFill="1" applyBorder="1" applyAlignment="1">
      <alignment horizontal="center" vertical="center"/>
    </xf>
    <xf numFmtId="49" fontId="0" fillId="0" borderId="11" xfId="0" applyNumberFormat="1" applyFont="1" applyFill="1" applyBorder="1"/>
    <xf numFmtId="165" fontId="21" fillId="34" borderId="0" xfId="0" applyNumberFormat="1" applyFont="1" applyFill="1" applyAlignment="1">
      <alignment horizontal="center" vertical="center"/>
    </xf>
    <xf numFmtId="166" fontId="0" fillId="0" borderId="0" xfId="42" applyNumberFormat="1" applyFont="1"/>
    <xf numFmtId="0" fontId="22" fillId="0" borderId="10" xfId="42" applyNumberFormat="1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35" borderId="11" xfId="0" applyFont="1" applyFill="1" applyBorder="1" applyAlignment="1">
      <alignment horizontal="center" vertical="center"/>
    </xf>
    <xf numFmtId="49" fontId="1" fillId="35" borderId="11" xfId="0" applyNumberFormat="1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right" vertical="center"/>
    </xf>
    <xf numFmtId="168" fontId="21" fillId="0" borderId="0" xfId="42" applyNumberFormat="1" applyFont="1" applyFill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21" fillId="0" borderId="11" xfId="0" applyNumberFormat="1" applyFont="1" applyFill="1" applyBorder="1" applyAlignment="1">
      <alignment horizontal="center" vertical="center"/>
    </xf>
    <xf numFmtId="43" fontId="21" fillId="0" borderId="0" xfId="42" applyNumberFormat="1" applyFont="1" applyFill="1" applyAlignment="1">
      <alignment horizontal="right" vertical="center"/>
    </xf>
    <xf numFmtId="1" fontId="21" fillId="33" borderId="0" xfId="0" applyNumberFormat="1" applyFont="1" applyFill="1" applyAlignment="1">
      <alignment horizontal="center" vertical="center"/>
    </xf>
  </cellXfs>
  <cellStyles count="6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Estilo 1" xfId="44"/>
    <cellStyle name="Incorreto" xfId="7" builtinId="27" customBuiltin="1"/>
    <cellStyle name="Neutra" xfId="8" builtinId="28" customBuiltin="1"/>
    <cellStyle name="Normal" xfId="0" builtinId="0"/>
    <cellStyle name="Normal 2" xfId="45"/>
    <cellStyle name="Normal 2 2" xfId="53"/>
    <cellStyle name="Normal 3" xfId="46"/>
    <cellStyle name="Normal 3 2" xfId="47"/>
    <cellStyle name="Normal 3 2 2" xfId="55"/>
    <cellStyle name="Normal 3 3" xfId="54"/>
    <cellStyle name="Normal 4" xfId="52"/>
    <cellStyle name="Normal 5" xfId="48"/>
    <cellStyle name="Normal 6" xfId="43"/>
    <cellStyle name="Normal 7" xfId="59"/>
    <cellStyle name="Normal 7 2" xfId="60"/>
    <cellStyle name="Nota" xfId="15" builtinId="10" customBuiltin="1"/>
    <cellStyle name="Saída" xfId="10" builtinId="21" customBuiltin="1"/>
    <cellStyle name="Separador de milhares 2" xfId="49"/>
    <cellStyle name="Separador de milhares 2 2" xfId="50"/>
    <cellStyle name="Separador de milhares 2 2 2" xfId="57"/>
    <cellStyle name="Separador de milhares 2 3" xfId="56"/>
    <cellStyle name="Separador de milhares 3" xfId="51"/>
    <cellStyle name="Separador de milhares 3 2" xfId="58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  <cellStyle name="Vírgula 2" xfId="61"/>
    <cellStyle name="Vírgula 3" xfId="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82"/>
  <sheetViews>
    <sheetView zoomScaleNormal="100" workbookViewId="0">
      <pane ySplit="1" topLeftCell="A64" activePane="bottomLeft" state="frozen"/>
      <selection pane="bottomLeft" activeCell="F75" sqref="F75:F82"/>
    </sheetView>
  </sheetViews>
  <sheetFormatPr defaultColWidth="8.7109375" defaultRowHeight="15" customHeight="1" x14ac:dyDescent="0.25"/>
  <cols>
    <col min="1" max="1" width="10.85546875" style="4" bestFit="1" customWidth="1"/>
    <col min="2" max="2" width="14.140625" style="4" bestFit="1" customWidth="1"/>
    <col min="3" max="3" width="15.140625" style="4" bestFit="1" customWidth="1"/>
    <col min="4" max="4" width="15.28515625" style="4" bestFit="1" customWidth="1"/>
    <col min="5" max="5" width="21.7109375" style="40" bestFit="1" customWidth="1"/>
    <col min="6" max="6" width="44.5703125" style="6" bestFit="1" customWidth="1"/>
    <col min="7" max="7" width="133.140625" style="4" bestFit="1" customWidth="1"/>
    <col min="8" max="8" width="19.28515625" style="4" bestFit="1" customWidth="1"/>
    <col min="9" max="9" width="13.7109375" style="4" bestFit="1" customWidth="1"/>
    <col min="10" max="10" width="14.42578125" style="4" bestFit="1" customWidth="1"/>
    <col min="11" max="11" width="13.85546875" style="4" bestFit="1" customWidth="1"/>
    <col min="12" max="12" width="14.28515625" style="4" bestFit="1" customWidth="1"/>
    <col min="13" max="13" width="13.7109375" style="4" bestFit="1" customWidth="1"/>
    <col min="14" max="14" width="13.140625" style="4" bestFit="1" customWidth="1"/>
    <col min="15" max="15" width="14.28515625" style="4" bestFit="1" customWidth="1"/>
    <col min="16" max="16" width="13.5703125" style="4" bestFit="1" customWidth="1"/>
    <col min="17" max="17" width="13.85546875" style="4" bestFit="1" customWidth="1"/>
    <col min="18" max="18" width="14.28515625" style="4" bestFit="1" customWidth="1"/>
    <col min="19" max="19" width="13.85546875" style="4" bestFit="1" customWidth="1"/>
    <col min="20" max="16384" width="8.7109375" style="4"/>
  </cols>
  <sheetData>
    <row r="1" spans="1:19" ht="30" customHeight="1" x14ac:dyDescent="0.25">
      <c r="A1" s="2" t="s">
        <v>1206</v>
      </c>
      <c r="B1" s="2" t="s">
        <v>189</v>
      </c>
      <c r="C1" s="3" t="s">
        <v>224</v>
      </c>
      <c r="D1" s="3" t="s">
        <v>223</v>
      </c>
      <c r="E1" s="35" t="s">
        <v>222</v>
      </c>
      <c r="F1" s="3" t="s">
        <v>138</v>
      </c>
      <c r="G1" s="1" t="s">
        <v>209</v>
      </c>
      <c r="H1" s="1" t="s">
        <v>210</v>
      </c>
      <c r="I1" s="1" t="s">
        <v>211</v>
      </c>
      <c r="J1" s="1" t="s">
        <v>212</v>
      </c>
      <c r="K1" s="1" t="s">
        <v>213</v>
      </c>
      <c r="L1" s="1" t="s">
        <v>214</v>
      </c>
      <c r="M1" s="1" t="s">
        <v>215</v>
      </c>
      <c r="N1" s="1" t="s">
        <v>216</v>
      </c>
      <c r="O1" s="1" t="s">
        <v>217</v>
      </c>
      <c r="P1" s="1" t="s">
        <v>218</v>
      </c>
      <c r="Q1" s="1" t="s">
        <v>219</v>
      </c>
      <c r="R1" s="1" t="s">
        <v>220</v>
      </c>
      <c r="S1" s="1" t="s">
        <v>221</v>
      </c>
    </row>
    <row r="2" spans="1:19" ht="15" customHeight="1" x14ac:dyDescent="0.25">
      <c r="A2" s="29" t="s">
        <v>233</v>
      </c>
      <c r="B2" s="29" t="s">
        <v>190</v>
      </c>
      <c r="C2" s="15">
        <v>3012991722</v>
      </c>
      <c r="D2" s="9" t="s">
        <v>76</v>
      </c>
      <c r="E2" s="36" t="s">
        <v>77</v>
      </c>
      <c r="F2" s="29" t="s">
        <v>139</v>
      </c>
      <c r="G2" s="6" t="str">
        <f>VLOOKUP(C2,curvaPU!B:AC,28,0)</f>
        <v>(0.988 0.983 0.982 0.983 0.983 0.987 0.986 0.99 0.996 1.001 1.006 1.009 1.012 1.015 1.017 1.017 1.015 1.01 1.003 1.009 1.009 1.005 0.999 0.994)</v>
      </c>
      <c r="H2" s="10">
        <v>989</v>
      </c>
      <c r="I2" s="10">
        <v>857.7</v>
      </c>
      <c r="J2" s="10">
        <v>862.8</v>
      </c>
      <c r="K2" s="10">
        <v>887.3</v>
      </c>
      <c r="L2" s="10">
        <v>888.8</v>
      </c>
      <c r="M2" s="10">
        <v>784.4</v>
      </c>
      <c r="N2" s="10">
        <v>927.2</v>
      </c>
      <c r="O2" s="10">
        <v>989.2</v>
      </c>
      <c r="P2" s="10">
        <v>834.8</v>
      </c>
      <c r="Q2" s="10">
        <v>952.1</v>
      </c>
      <c r="R2" s="10">
        <v>936.7</v>
      </c>
      <c r="S2" s="10">
        <v>858</v>
      </c>
    </row>
    <row r="3" spans="1:19" ht="15" customHeight="1" x14ac:dyDescent="0.25">
      <c r="A3" s="24" t="s">
        <v>235</v>
      </c>
      <c r="B3" s="29" t="s">
        <v>190</v>
      </c>
      <c r="C3" s="15">
        <v>3009900168</v>
      </c>
      <c r="D3" s="9" t="s">
        <v>76</v>
      </c>
      <c r="E3" s="36" t="s">
        <v>78</v>
      </c>
      <c r="F3" s="24" t="s">
        <v>168</v>
      </c>
      <c r="G3" s="49" t="str">
        <f>VLOOKUP(C3,curvaPU!B:AC,28,0)</f>
        <v>(1.002 1.002 1.002 1.002 1.004 1.003 1.003 0.977 0.974 1.002 1.005 1.006 1.011 0.993 0.987 1.004 1 1.008 1.006 1.003 1.004 1.004 1 0.998)</v>
      </c>
      <c r="H3" s="10">
        <v>412.3</v>
      </c>
      <c r="I3" s="10">
        <v>381.7</v>
      </c>
      <c r="J3" s="10">
        <v>381.4</v>
      </c>
      <c r="K3" s="10">
        <v>414.9</v>
      </c>
      <c r="L3" s="10">
        <v>356.5</v>
      </c>
      <c r="M3" s="10">
        <v>372.1</v>
      </c>
      <c r="N3" s="10">
        <v>298.39999999999998</v>
      </c>
      <c r="O3" s="10">
        <v>326.8</v>
      </c>
      <c r="P3" s="10">
        <v>160.4</v>
      </c>
      <c r="Q3" s="10">
        <v>297.89999999999998</v>
      </c>
      <c r="R3" s="10">
        <v>344.9</v>
      </c>
      <c r="S3" s="10">
        <v>278.89999999999998</v>
      </c>
    </row>
    <row r="4" spans="1:19" ht="15" customHeight="1" x14ac:dyDescent="0.25">
      <c r="A4" s="80" t="s">
        <v>237</v>
      </c>
      <c r="B4" s="29" t="s">
        <v>190</v>
      </c>
      <c r="C4" s="15">
        <v>3011033690</v>
      </c>
      <c r="D4" s="9" t="s">
        <v>76</v>
      </c>
      <c r="E4" s="36" t="s">
        <v>79</v>
      </c>
      <c r="F4" s="24" t="s">
        <v>22</v>
      </c>
      <c r="G4" s="49" t="str">
        <f>VLOOKUP(C4,curvaPU!B:AC,28,0)</f>
        <v>(0.257 0.253 0.248 0.248 0.247 0.246 0.249 0.247 0.217 0.126 1.477 2.439 2.47 2.462 2.428 1.353 1.432 2.282 2.341 2.517 0.159 -0.006 0.098 0.208)</v>
      </c>
      <c r="H4" s="10">
        <v>-591</v>
      </c>
      <c r="I4" s="10">
        <v>71.2</v>
      </c>
      <c r="J4" s="10">
        <v>109.4</v>
      </c>
      <c r="K4" s="10">
        <v>-56.2</v>
      </c>
      <c r="L4" s="10">
        <v>177.6</v>
      </c>
      <c r="M4" s="10">
        <v>237.1</v>
      </c>
      <c r="N4" s="10">
        <v>-49.8</v>
      </c>
      <c r="O4" s="10">
        <v>-328.8</v>
      </c>
      <c r="P4" s="10">
        <v>-587.20000000000005</v>
      </c>
      <c r="Q4" s="10">
        <v>-681.4</v>
      </c>
      <c r="R4" s="10">
        <v>-681.6</v>
      </c>
      <c r="S4" s="10">
        <v>-333.3</v>
      </c>
    </row>
    <row r="5" spans="1:19" ht="15" customHeight="1" x14ac:dyDescent="0.25">
      <c r="A5" s="24" t="s">
        <v>239</v>
      </c>
      <c r="B5" s="29" t="s">
        <v>190</v>
      </c>
      <c r="C5" s="15">
        <v>3012214083</v>
      </c>
      <c r="D5" s="22" t="s">
        <v>74</v>
      </c>
      <c r="E5" s="36" t="s">
        <v>80</v>
      </c>
      <c r="F5" s="25" t="s">
        <v>140</v>
      </c>
      <c r="G5" s="49" t="str">
        <f>VLOOKUP(C5,curvaPU!B:AC,28,0)</f>
        <v>(1.002 1.027 1.033 1.033 1.032 1.032 1.019 0.965 0.947 0.993 1.001 1.02 1.009 1.019 1.025 1.022 1.023 1 0.897 0.929 0.957 0.994 1.004 1.016)</v>
      </c>
      <c r="H5" s="10">
        <v>955.9</v>
      </c>
      <c r="I5" s="10">
        <v>938.7</v>
      </c>
      <c r="J5" s="10">
        <v>903</v>
      </c>
      <c r="K5" s="10">
        <v>1005.3</v>
      </c>
      <c r="L5" s="10">
        <v>951.9</v>
      </c>
      <c r="M5" s="10">
        <v>857.9</v>
      </c>
      <c r="N5" s="10">
        <v>839.6</v>
      </c>
      <c r="O5" s="10">
        <v>958.2</v>
      </c>
      <c r="P5" s="10">
        <v>894.5</v>
      </c>
      <c r="Q5" s="10">
        <v>784.1</v>
      </c>
      <c r="R5" s="10">
        <v>689</v>
      </c>
      <c r="S5" s="10">
        <v>843.1</v>
      </c>
    </row>
    <row r="6" spans="1:19" ht="15" customHeight="1" x14ac:dyDescent="0.25">
      <c r="A6" s="24" t="s">
        <v>241</v>
      </c>
      <c r="B6" s="29" t="s">
        <v>190</v>
      </c>
      <c r="C6" s="15">
        <v>3012803555</v>
      </c>
      <c r="D6" s="22" t="s">
        <v>74</v>
      </c>
      <c r="E6" s="36" t="s">
        <v>81</v>
      </c>
      <c r="F6" s="29" t="s">
        <v>141</v>
      </c>
      <c r="G6" s="49" t="str">
        <f>VLOOKUP(C6,curvaPU!B:AC,28,0)</f>
        <v>(1.024 1.024 1.024 1.024 1.024 1.024 1.025 1.02 1.015 1.014 0.99 0.991 0.943 0.944 0.935 0.985 1.011 1.003 0.993 0.999 0.997 0.996 0.997 0.999)</v>
      </c>
      <c r="H6" s="10">
        <v>629.79999999999995</v>
      </c>
      <c r="I6" s="10">
        <v>743.3</v>
      </c>
      <c r="J6" s="10">
        <v>599.29999999999995</v>
      </c>
      <c r="K6" s="10">
        <v>485.6</v>
      </c>
      <c r="L6" s="10">
        <v>406.4</v>
      </c>
      <c r="M6" s="10">
        <v>421.9</v>
      </c>
      <c r="N6" s="10">
        <v>323.8</v>
      </c>
      <c r="O6" s="10">
        <v>250.8</v>
      </c>
      <c r="P6" s="10">
        <v>230.5</v>
      </c>
      <c r="Q6" s="10">
        <v>329</v>
      </c>
      <c r="R6" s="10">
        <v>616.6</v>
      </c>
      <c r="S6" s="10">
        <v>665.5</v>
      </c>
    </row>
    <row r="7" spans="1:19" ht="15" customHeight="1" x14ac:dyDescent="0.25">
      <c r="A7" s="24" t="s">
        <v>243</v>
      </c>
      <c r="B7" s="29" t="s">
        <v>190</v>
      </c>
      <c r="C7" s="15">
        <v>3011070649</v>
      </c>
      <c r="D7" s="9" t="s">
        <v>76</v>
      </c>
      <c r="E7" s="36" t="s">
        <v>82</v>
      </c>
      <c r="F7" s="24" t="s">
        <v>142</v>
      </c>
      <c r="G7" s="49" t="str">
        <f>VLOOKUP(C7,curvaPU!B:AC,28,0)</f>
        <v>(0.998 0.99 0.976 0.972 0.967 0.965 0.978 1.005 1.012 1.013 1.016 1.023 1.022 1.006 0.995 0.97 0.989 1.022 1.02 1.018 1.017 1.014 1.012 1.002)</v>
      </c>
      <c r="H7" s="10">
        <v>2401.1999999999998</v>
      </c>
      <c r="I7" s="10">
        <v>2674</v>
      </c>
      <c r="J7" s="10">
        <v>2823</v>
      </c>
      <c r="K7" s="10">
        <v>2699</v>
      </c>
      <c r="L7" s="10">
        <v>2586.4</v>
      </c>
      <c r="M7" s="10">
        <v>2542.4</v>
      </c>
      <c r="N7" s="10">
        <v>2015.4</v>
      </c>
      <c r="O7" s="10">
        <v>1667.6</v>
      </c>
      <c r="P7" s="10">
        <v>1726.5</v>
      </c>
      <c r="Q7" s="10">
        <v>1269.5</v>
      </c>
      <c r="R7" s="10">
        <v>2199.1999999999998</v>
      </c>
      <c r="S7" s="10">
        <v>2634.9</v>
      </c>
    </row>
    <row r="8" spans="1:19" ht="15" customHeight="1" x14ac:dyDescent="0.25">
      <c r="A8" s="29" t="s">
        <v>245</v>
      </c>
      <c r="B8" s="29" t="s">
        <v>190</v>
      </c>
      <c r="C8" s="15">
        <v>3011003474</v>
      </c>
      <c r="D8" s="9" t="s">
        <v>75</v>
      </c>
      <c r="E8" s="37" t="s">
        <v>83</v>
      </c>
      <c r="F8" s="24" t="s">
        <v>10</v>
      </c>
      <c r="G8" s="49" t="str">
        <f>VLOOKUP(C8,curvaPU!B:AC,28,0)</f>
        <v>(1.018 1.018 1.018 1.018 1.019 1.019 1.019 1.018 1.019 1.018 1.018 1.017 0.977 0.977 0.98 0.979 0.976 1.001 0.989 0.982 0.961 0.96 0.984 1.015)</v>
      </c>
      <c r="H8" s="10">
        <v>1039.4000000000001</v>
      </c>
      <c r="I8" s="10">
        <v>1150.3</v>
      </c>
      <c r="J8" s="10">
        <v>1105.5</v>
      </c>
      <c r="K8" s="10">
        <v>1208.7</v>
      </c>
      <c r="L8" s="10">
        <v>1167.7</v>
      </c>
      <c r="M8" s="10">
        <v>1161.8</v>
      </c>
      <c r="N8" s="10">
        <v>910</v>
      </c>
      <c r="O8" s="10">
        <v>770.1</v>
      </c>
      <c r="P8" s="10">
        <v>560.79999999999995</v>
      </c>
      <c r="Q8" s="10">
        <v>771.2</v>
      </c>
      <c r="R8" s="10">
        <v>1015.4</v>
      </c>
      <c r="S8" s="10">
        <v>1075.3</v>
      </c>
    </row>
    <row r="9" spans="1:19" ht="15" customHeight="1" x14ac:dyDescent="0.25">
      <c r="A9" s="24" t="s">
        <v>245</v>
      </c>
      <c r="B9" s="29" t="s">
        <v>190</v>
      </c>
      <c r="C9" s="15">
        <v>3011701511</v>
      </c>
      <c r="D9" s="22" t="s">
        <v>74</v>
      </c>
      <c r="E9" s="36" t="s">
        <v>84</v>
      </c>
      <c r="F9" s="24" t="s">
        <v>143</v>
      </c>
      <c r="G9" s="49" t="str">
        <f>VLOOKUP(C9,curvaPU!B:AC,28,0)</f>
        <v>(0.965 0.94 0.949 1.013 1.001 0.974 0.97 1.014 0.997 0.991 1.05 1.059 1.024 1.029 1.003 1.008 1.024 1.035 1.008 1.021 0.994 0.978 0.998 0.955)</v>
      </c>
      <c r="H9" s="10">
        <v>782.2</v>
      </c>
      <c r="I9" s="10">
        <v>870.3</v>
      </c>
      <c r="J9" s="10">
        <v>762.5</v>
      </c>
      <c r="K9" s="10">
        <v>730</v>
      </c>
      <c r="L9" s="10">
        <v>657.3</v>
      </c>
      <c r="M9" s="10">
        <v>718.9</v>
      </c>
      <c r="N9" s="10">
        <v>430.9</v>
      </c>
      <c r="O9" s="10">
        <v>371.8</v>
      </c>
      <c r="P9" s="10">
        <v>250</v>
      </c>
      <c r="Q9" s="10">
        <v>427.6</v>
      </c>
      <c r="R9" s="10">
        <v>648.20000000000005</v>
      </c>
      <c r="S9" s="10">
        <v>658.1</v>
      </c>
    </row>
    <row r="10" spans="1:19" ht="15" customHeight="1" x14ac:dyDescent="0.25">
      <c r="A10" s="24" t="s">
        <v>248</v>
      </c>
      <c r="B10" s="29" t="s">
        <v>190</v>
      </c>
      <c r="C10" s="15">
        <v>3009900233</v>
      </c>
      <c r="D10" s="9" t="s">
        <v>76</v>
      </c>
      <c r="E10" s="36" t="s">
        <v>85</v>
      </c>
      <c r="F10" s="24" t="s">
        <v>169</v>
      </c>
      <c r="G10" s="49" t="str">
        <f>VLOOKUP(C10,curvaPU!B:AC,28,0)</f>
        <v>(1.029 1.027 1.026 1.024 1.023 1.02 1.008 1.002 1.014 0.97 0.968 0.97 0.971 0.971 0.981 0.98 0.976 0.995 1.019 1.011 1.009 1.005 1.001 1)</v>
      </c>
      <c r="H10" s="10">
        <v>816.7</v>
      </c>
      <c r="I10" s="10">
        <v>1114.9000000000001</v>
      </c>
      <c r="J10" s="10">
        <v>1096</v>
      </c>
      <c r="K10" s="10">
        <v>697.3</v>
      </c>
      <c r="L10" s="10">
        <v>468.8</v>
      </c>
      <c r="M10" s="10">
        <v>573</v>
      </c>
      <c r="N10" s="10">
        <v>334.2</v>
      </c>
      <c r="O10" s="10">
        <v>190.9</v>
      </c>
      <c r="P10" s="10">
        <v>68.099999999999994</v>
      </c>
      <c r="Q10" s="10">
        <v>173</v>
      </c>
      <c r="R10" s="10">
        <v>608</v>
      </c>
      <c r="S10" s="10">
        <v>928.6</v>
      </c>
    </row>
    <row r="11" spans="1:19" ht="15" customHeight="1" x14ac:dyDescent="0.25">
      <c r="A11" s="24" t="s">
        <v>250</v>
      </c>
      <c r="B11" s="29" t="s">
        <v>190</v>
      </c>
      <c r="C11" s="15">
        <v>3010801359</v>
      </c>
      <c r="D11" s="9" t="s">
        <v>76</v>
      </c>
      <c r="E11" s="36" t="s">
        <v>86</v>
      </c>
      <c r="F11" s="24" t="s">
        <v>15</v>
      </c>
      <c r="G11" s="49" t="str">
        <f>VLOOKUP(C11,curvaPU!B:AC,28,0)</f>
        <v>(1.056 1.053 1.045 1.06 1.054 1.034 0.993 0.96 0.923 0.923 0.932 0.945 0.95 0.955 0.95 0.969 0.967 0.98 1.039 1.04 1.031 1.046 1.051 1.044)</v>
      </c>
      <c r="H11" s="10">
        <v>2846.2</v>
      </c>
      <c r="I11" s="10">
        <v>2210.8000000000002</v>
      </c>
      <c r="J11" s="10">
        <v>865.4</v>
      </c>
      <c r="K11" s="10">
        <v>-3327.2</v>
      </c>
      <c r="L11" s="10">
        <v>-3379.2</v>
      </c>
      <c r="M11" s="10">
        <v>2708.2</v>
      </c>
      <c r="N11" s="10">
        <v>2733.7</v>
      </c>
      <c r="O11" s="10">
        <v>2998</v>
      </c>
      <c r="P11" s="10">
        <v>1288.4000000000001</v>
      </c>
      <c r="Q11" s="10">
        <v>3073.5</v>
      </c>
      <c r="R11" s="10">
        <v>3760.2</v>
      </c>
      <c r="S11" s="10">
        <v>3562.4</v>
      </c>
    </row>
    <row r="12" spans="1:19" ht="15" customHeight="1" x14ac:dyDescent="0.25">
      <c r="A12" s="24" t="s">
        <v>252</v>
      </c>
      <c r="B12" s="29" t="s">
        <v>190</v>
      </c>
      <c r="C12" s="14">
        <v>3012175724</v>
      </c>
      <c r="D12" s="9" t="s">
        <v>76</v>
      </c>
      <c r="E12" s="36" t="s">
        <v>87</v>
      </c>
      <c r="F12" s="24" t="s">
        <v>30</v>
      </c>
      <c r="G12" s="49" t="str">
        <f>VLOOKUP(C12,curvaPU!B:AC,28,0)</f>
        <v>(0.977 0.975 0.977 0.977 0.976 0.977 0.979 0.992 0.975 0.981 0.996 1.051 1.053 1.04 1.018 1.045 1.016 1.048 1.03 1.018 1.016 0.989 0.95 0.945)</v>
      </c>
      <c r="H12" s="10">
        <v>346.6</v>
      </c>
      <c r="I12" s="10">
        <v>254.8</v>
      </c>
      <c r="J12" s="10">
        <v>222.9</v>
      </c>
      <c r="K12" s="10">
        <v>98.4</v>
      </c>
      <c r="L12" s="10">
        <v>81</v>
      </c>
      <c r="M12" s="10">
        <v>122.7</v>
      </c>
      <c r="N12" s="10">
        <v>48.6</v>
      </c>
      <c r="O12" s="10">
        <v>28.6</v>
      </c>
      <c r="P12" s="10">
        <v>26.3</v>
      </c>
      <c r="Q12" s="10">
        <v>30.7</v>
      </c>
      <c r="R12" s="10">
        <v>131.19999999999999</v>
      </c>
      <c r="S12" s="10">
        <v>104</v>
      </c>
    </row>
    <row r="13" spans="1:19" ht="15" customHeight="1" x14ac:dyDescent="0.25">
      <c r="A13" s="24" t="s">
        <v>254</v>
      </c>
      <c r="B13" s="29" t="s">
        <v>190</v>
      </c>
      <c r="C13" s="15">
        <v>3012340197</v>
      </c>
      <c r="D13" s="9" t="s">
        <v>76</v>
      </c>
      <c r="E13" s="36" t="s">
        <v>88</v>
      </c>
      <c r="F13" s="24" t="s">
        <v>170</v>
      </c>
      <c r="G13" s="49" t="str">
        <f>VLOOKUP(C13,curvaPU!B:AC,28,0)</f>
        <v>(-0.052 -0.053 -0.052 -0.051 -0.05 -0.049 0.004 0.5 1.624 2.916 3.603 3.871 3.804 3.377 2.591 1.617 0.66 0.064 -0.055 -0.054 -0.053 -0.053 -0.053 -0.053)</v>
      </c>
      <c r="H13" s="10">
        <v>196.9</v>
      </c>
      <c r="I13" s="10">
        <v>238.7</v>
      </c>
      <c r="J13" s="10">
        <v>205.2</v>
      </c>
      <c r="K13" s="10">
        <v>194</v>
      </c>
      <c r="L13" s="10">
        <v>160.1</v>
      </c>
      <c r="M13" s="10">
        <v>131.80000000000001</v>
      </c>
      <c r="N13" s="10">
        <v>140.1</v>
      </c>
      <c r="O13" s="10">
        <v>162.9</v>
      </c>
      <c r="P13" s="10">
        <v>222.1</v>
      </c>
      <c r="Q13" s="10">
        <v>228.8</v>
      </c>
      <c r="R13" s="10">
        <v>216.9</v>
      </c>
      <c r="S13" s="10">
        <v>252</v>
      </c>
    </row>
    <row r="14" spans="1:19" ht="15" customHeight="1" x14ac:dyDescent="0.25">
      <c r="A14" s="29" t="s">
        <v>256</v>
      </c>
      <c r="B14" s="29" t="s">
        <v>190</v>
      </c>
      <c r="C14" s="13">
        <v>3009900245</v>
      </c>
      <c r="D14" s="9" t="s">
        <v>76</v>
      </c>
      <c r="E14" s="37" t="s">
        <v>227</v>
      </c>
      <c r="F14" s="29" t="s">
        <v>144</v>
      </c>
      <c r="G14" s="49" t="str">
        <f>VLOOKUP(C14,curvaPU!B:AC,28,0)</f>
        <v>(0.98 0.981 0.978 0.976 0.975 0.977 0.995 0.996 1.058 1.02 1.014 1.038 1.032 0.988 0.988 1.029 1.026 1.006 0.987 0.995 0.995 0.992 0.99 0.985)</v>
      </c>
      <c r="H14" s="10">
        <v>613.20000000000005</v>
      </c>
      <c r="I14" s="10">
        <v>700.1</v>
      </c>
      <c r="J14" s="10">
        <v>741.5</v>
      </c>
      <c r="K14" s="10">
        <v>449.6</v>
      </c>
      <c r="L14" s="10">
        <v>385.3</v>
      </c>
      <c r="M14" s="10">
        <v>391.2</v>
      </c>
      <c r="N14" s="10">
        <v>236.6</v>
      </c>
      <c r="O14" s="10">
        <v>194.5</v>
      </c>
      <c r="P14" s="10">
        <v>188.5</v>
      </c>
      <c r="Q14" s="10">
        <v>69</v>
      </c>
      <c r="R14" s="10">
        <v>439.8</v>
      </c>
      <c r="S14" s="10">
        <v>497.4</v>
      </c>
    </row>
    <row r="15" spans="1:19" ht="15" customHeight="1" x14ac:dyDescent="0.25">
      <c r="A15" s="24" t="s">
        <v>258</v>
      </c>
      <c r="B15" s="29" t="s">
        <v>190</v>
      </c>
      <c r="C15" s="15">
        <v>3009900020</v>
      </c>
      <c r="D15" s="9" t="s">
        <v>76</v>
      </c>
      <c r="E15" s="36" t="s">
        <v>89</v>
      </c>
      <c r="F15" s="24" t="s">
        <v>17</v>
      </c>
      <c r="G15" s="49" t="str">
        <f>VLOOKUP(C15,curvaPU!B:AC,28,0)</f>
        <v>(1.012 1.012 1.011 1.011 1.011 1.009 1.007 1.003 0.984 0.95 0.939 0.969 1.009 1.009 1.007 1.01 1.01 1.006 1.001 1.002 1.003 1.006 1.008 1.011)</v>
      </c>
      <c r="H15" s="10">
        <v>318.89999999999998</v>
      </c>
      <c r="I15" s="10">
        <v>274.10000000000002</v>
      </c>
      <c r="J15" s="10">
        <v>388.2</v>
      </c>
      <c r="K15" s="10">
        <v>253.2</v>
      </c>
      <c r="L15" s="10">
        <v>244.4</v>
      </c>
      <c r="M15" s="10">
        <v>259.39999999999998</v>
      </c>
      <c r="N15" s="10">
        <v>247.9</v>
      </c>
      <c r="O15" s="10">
        <v>214.2</v>
      </c>
      <c r="P15" s="10">
        <v>174</v>
      </c>
      <c r="Q15" s="10">
        <v>210.3</v>
      </c>
      <c r="R15" s="10">
        <v>254.5</v>
      </c>
      <c r="S15" s="10">
        <v>258.39999999999998</v>
      </c>
    </row>
    <row r="16" spans="1:19" ht="15" customHeight="1" x14ac:dyDescent="0.25">
      <c r="A16" s="24" t="s">
        <v>260</v>
      </c>
      <c r="B16" s="29" t="s">
        <v>190</v>
      </c>
      <c r="C16" s="15">
        <v>3009900021</v>
      </c>
      <c r="D16" s="9" t="s">
        <v>76</v>
      </c>
      <c r="E16" s="37" t="s">
        <v>371</v>
      </c>
      <c r="F16" s="24" t="s">
        <v>171</v>
      </c>
      <c r="G16" s="49" t="str">
        <f>VLOOKUP(C16,curvaPU!B:AC,28,0)</f>
        <v>(1.004 1.004 1.004 1.004 1.003 1.002 1.003 1.009 1.011 0.979 0.989 1.023 1.022 1.016 1.005 1.014 1.004 0.969 0.965 0.998 1.001 0.994 0.98 0.997)</v>
      </c>
      <c r="H16" s="10">
        <v>86.6</v>
      </c>
      <c r="I16" s="10">
        <v>124.9</v>
      </c>
      <c r="J16" s="10">
        <v>158.6</v>
      </c>
      <c r="K16" s="10">
        <v>145.6</v>
      </c>
      <c r="L16" s="10">
        <v>133.4</v>
      </c>
      <c r="M16" s="10">
        <v>137.30000000000001</v>
      </c>
      <c r="N16" s="10">
        <v>113.1</v>
      </c>
      <c r="O16" s="10">
        <v>95.4</v>
      </c>
      <c r="P16" s="10">
        <v>80.400000000000006</v>
      </c>
      <c r="Q16" s="10">
        <v>104.3</v>
      </c>
      <c r="R16" s="10">
        <v>122</v>
      </c>
      <c r="S16" s="10">
        <v>141.5</v>
      </c>
    </row>
    <row r="17" spans="1:19" ht="15" customHeight="1" x14ac:dyDescent="0.25">
      <c r="A17" s="24" t="s">
        <v>262</v>
      </c>
      <c r="B17" s="29" t="s">
        <v>190</v>
      </c>
      <c r="C17" s="15">
        <v>3009900230</v>
      </c>
      <c r="D17" s="9" t="s">
        <v>76</v>
      </c>
      <c r="E17" s="36" t="s">
        <v>90</v>
      </c>
      <c r="F17" s="24" t="s">
        <v>6</v>
      </c>
      <c r="G17" s="49" t="str">
        <f>VLOOKUP(C17,curvaPU!B:AC,28,0)</f>
        <v>(1 0.999 1 1 1.001 0.999 1.001 1.002 1.002 0.993 0.998 1.005 1.003 1.003 1.001 1 0.998 1.002 1.001 1 0.999 0.998 0.999 0.999)</v>
      </c>
      <c r="H17" s="10">
        <v>1133</v>
      </c>
      <c r="I17" s="10">
        <v>1201.4000000000001</v>
      </c>
      <c r="J17" s="10">
        <v>1224.0999999999999</v>
      </c>
      <c r="K17" s="10">
        <v>1231.5</v>
      </c>
      <c r="L17" s="10">
        <v>1138.8</v>
      </c>
      <c r="M17" s="10">
        <v>1131</v>
      </c>
      <c r="N17" s="10">
        <v>935.2</v>
      </c>
      <c r="O17" s="10">
        <v>714.9</v>
      </c>
      <c r="P17" s="10">
        <v>630.4</v>
      </c>
      <c r="Q17" s="10">
        <v>754.3</v>
      </c>
      <c r="R17" s="10">
        <v>815.4</v>
      </c>
      <c r="S17" s="10">
        <v>935.4</v>
      </c>
    </row>
    <row r="18" spans="1:19" s="8" customFormat="1" ht="15" customHeight="1" x14ac:dyDescent="0.25">
      <c r="A18" s="24" t="s">
        <v>262</v>
      </c>
      <c r="B18" s="29" t="s">
        <v>190</v>
      </c>
      <c r="C18" s="15">
        <v>3009900046</v>
      </c>
      <c r="D18" s="9" t="s">
        <v>76</v>
      </c>
      <c r="E18" s="36" t="s">
        <v>90</v>
      </c>
      <c r="F18" s="24" t="s">
        <v>7</v>
      </c>
      <c r="G18" s="49" t="str">
        <f>VLOOKUP(C18,curvaPU!B:AC,28,0)</f>
        <v>(1.008 0.998 0.985 0.994 1.011 1.007 1.01 1.013 1.012 0.994 0.991 0.992 0.998 0.997 0.981 0.982 0.99 1.004 1.003 1.004 1.004 1.004 1.009 1.01)</v>
      </c>
      <c r="H18" s="10">
        <v>172.4</v>
      </c>
      <c r="I18" s="10">
        <v>298</v>
      </c>
      <c r="J18" s="10">
        <v>312.8</v>
      </c>
      <c r="K18" s="10">
        <v>326.3</v>
      </c>
      <c r="L18" s="10">
        <v>295.7</v>
      </c>
      <c r="M18" s="10">
        <v>250</v>
      </c>
      <c r="N18" s="10">
        <v>204.2</v>
      </c>
      <c r="O18" s="10">
        <v>156.80000000000001</v>
      </c>
      <c r="P18" s="10">
        <v>132.9</v>
      </c>
      <c r="Q18" s="10">
        <v>158.9</v>
      </c>
      <c r="R18" s="10">
        <v>169.5</v>
      </c>
      <c r="S18" s="10">
        <v>199.5</v>
      </c>
    </row>
    <row r="19" spans="1:19" ht="15" customHeight="1" x14ac:dyDescent="0.25">
      <c r="A19" s="24" t="s">
        <v>265</v>
      </c>
      <c r="B19" s="29" t="s">
        <v>190</v>
      </c>
      <c r="C19" s="15">
        <v>3010889411</v>
      </c>
      <c r="D19" s="9" t="s">
        <v>76</v>
      </c>
      <c r="E19" s="36" t="s">
        <v>91</v>
      </c>
      <c r="F19" s="24" t="s">
        <v>3</v>
      </c>
      <c r="G19" s="49" t="str">
        <f>VLOOKUP(C19,curvaPU!B:AC,28,0)</f>
        <v>(0.986 1.009 1.011 1.011 1.002 1.01 0.954 0.941 0.968 0.994 1.003 1.025 1.009 0.998 1.008 1.017 1.008 1.027 1.024 1.028 1.003 0.962 1.002 0.998)</v>
      </c>
      <c r="H19" s="10">
        <v>1754.1</v>
      </c>
      <c r="I19" s="10">
        <v>1725.2</v>
      </c>
      <c r="J19" s="10">
        <v>1722.8</v>
      </c>
      <c r="K19" s="10">
        <v>1629.1</v>
      </c>
      <c r="L19" s="10">
        <v>1612.9</v>
      </c>
      <c r="M19" s="10">
        <v>1563.9</v>
      </c>
      <c r="N19" s="10">
        <v>1539.5</v>
      </c>
      <c r="O19" s="10">
        <v>1490.9</v>
      </c>
      <c r="P19" s="10">
        <v>1446.5</v>
      </c>
      <c r="Q19" s="10">
        <v>1388.4</v>
      </c>
      <c r="R19" s="10">
        <v>1472.9</v>
      </c>
      <c r="S19" s="10">
        <v>1412.2</v>
      </c>
    </row>
    <row r="20" spans="1:19" ht="15" customHeight="1" x14ac:dyDescent="0.25">
      <c r="A20" s="29" t="s">
        <v>267</v>
      </c>
      <c r="B20" s="29" t="s">
        <v>190</v>
      </c>
      <c r="C20" s="15" t="s">
        <v>60</v>
      </c>
      <c r="D20" s="22" t="s">
        <v>74</v>
      </c>
      <c r="E20" s="36" t="s">
        <v>92</v>
      </c>
      <c r="F20" s="24" t="s">
        <v>145</v>
      </c>
      <c r="G20" s="49" t="str">
        <f>VLOOKUP(C20,curvaPU!B:AC,28,0)</f>
        <v>(1.014 1.03 1.016 0.991 0.938 0.943 0.969 1.023 1.018 1.054 1.054 1.084 1.013 0.994 0.972 0.96 0.944 0.918 0.898 0.901 1.012 1.083 1.125 1.047)</v>
      </c>
      <c r="H20" s="10">
        <v>825.2</v>
      </c>
      <c r="I20" s="10">
        <v>660.2</v>
      </c>
      <c r="J20" s="10">
        <v>581.29999999999995</v>
      </c>
      <c r="K20" s="10">
        <v>236</v>
      </c>
      <c r="L20" s="10">
        <v>257.89999999999998</v>
      </c>
      <c r="M20" s="10">
        <v>221.1</v>
      </c>
      <c r="N20" s="10">
        <v>63.7</v>
      </c>
      <c r="O20" s="10">
        <v>-15</v>
      </c>
      <c r="P20" s="10">
        <v>112</v>
      </c>
      <c r="Q20" s="10">
        <v>62.1</v>
      </c>
      <c r="R20" s="10">
        <v>668.3</v>
      </c>
      <c r="S20" s="10">
        <v>1455.8</v>
      </c>
    </row>
    <row r="21" spans="1:19" ht="15" customHeight="1" x14ac:dyDescent="0.25">
      <c r="A21" s="24" t="s">
        <v>269</v>
      </c>
      <c r="B21" s="29" t="s">
        <v>190</v>
      </c>
      <c r="C21" s="15">
        <v>3009900176</v>
      </c>
      <c r="D21" s="9" t="s">
        <v>76</v>
      </c>
      <c r="E21" s="37" t="s">
        <v>228</v>
      </c>
      <c r="F21" s="24" t="s">
        <v>23</v>
      </c>
      <c r="G21" s="49" t="str">
        <f>VLOOKUP(C21,curvaPU!B:AC,28,0)</f>
        <v>(0.998 0.998 0.998 0.998 0.999 1 1.001 1.002 1.011 0.99 0.98 0.986 1.008 1.009 1.018 1.012 1.005 1.002 1.002 0.999 0.998 0.997 0.994 0.993)</v>
      </c>
      <c r="H21" s="10">
        <v>907.5</v>
      </c>
      <c r="I21" s="10">
        <v>788.9</v>
      </c>
      <c r="J21" s="10">
        <v>654.4</v>
      </c>
      <c r="K21" s="10">
        <v>333.4</v>
      </c>
      <c r="L21" s="10">
        <v>333.8</v>
      </c>
      <c r="M21" s="10">
        <v>317.10000000000002</v>
      </c>
      <c r="N21" s="10">
        <v>189.2</v>
      </c>
      <c r="O21" s="10">
        <v>34.5</v>
      </c>
      <c r="P21" s="10">
        <v>166.7</v>
      </c>
      <c r="Q21" s="10">
        <v>217.3</v>
      </c>
      <c r="R21" s="10">
        <v>653.4</v>
      </c>
      <c r="S21" s="10">
        <v>1293.4000000000001</v>
      </c>
    </row>
    <row r="22" spans="1:19" ht="15" customHeight="1" x14ac:dyDescent="0.25">
      <c r="A22" s="24" t="s">
        <v>271</v>
      </c>
      <c r="B22" s="29" t="s">
        <v>190</v>
      </c>
      <c r="C22" s="15">
        <v>3009900173</v>
      </c>
      <c r="D22" s="9" t="s">
        <v>76</v>
      </c>
      <c r="E22" s="36" t="s">
        <v>93</v>
      </c>
      <c r="F22" s="24" t="s">
        <v>146</v>
      </c>
      <c r="G22" s="49" t="str">
        <f>VLOOKUP(C22,curvaPU!B:AC,28,0)</f>
        <v>(0.987 0.987 0.988 0.989 0.989 0.988 0.989 0.991 0.99 0.988 0.978 1.017 0.951 1.026 1.083 1.062 1.033 1.005 1 0.998 0.997 0.99 0.988 0.985)</v>
      </c>
      <c r="H22" s="10">
        <v>379.7</v>
      </c>
      <c r="I22" s="10">
        <v>336.9</v>
      </c>
      <c r="J22" s="10">
        <v>332.3</v>
      </c>
      <c r="K22" s="10">
        <v>241.4</v>
      </c>
      <c r="L22" s="10">
        <v>333.7</v>
      </c>
      <c r="M22" s="10">
        <v>330.8</v>
      </c>
      <c r="N22" s="10">
        <v>254.9</v>
      </c>
      <c r="O22" s="10">
        <v>336.4</v>
      </c>
      <c r="P22" s="10">
        <v>238.2</v>
      </c>
      <c r="Q22" s="10">
        <v>261.10000000000002</v>
      </c>
      <c r="R22" s="10">
        <v>294.3</v>
      </c>
      <c r="S22" s="10">
        <v>85.6</v>
      </c>
    </row>
    <row r="23" spans="1:19" ht="15" customHeight="1" x14ac:dyDescent="0.25">
      <c r="A23" s="24" t="s">
        <v>273</v>
      </c>
      <c r="B23" s="29" t="s">
        <v>190</v>
      </c>
      <c r="C23" s="14">
        <v>3011648974</v>
      </c>
      <c r="D23" s="22" t="s">
        <v>74</v>
      </c>
      <c r="E23" s="36" t="s">
        <v>94</v>
      </c>
      <c r="F23" s="24" t="s">
        <v>175</v>
      </c>
      <c r="G23" s="49" t="str">
        <f>VLOOKUP(C23,curvaPU!B:AC,28,0)</f>
        <v>(0.932 0.948 0.969 0.99 1.013 1.028 1.003 1.012 0.95 1.009 1.039 1.047 1.041 1.022 1.001 0.992 0.973 0.942 0.934 1.012 1.031 1.053 1.049 1.011)</v>
      </c>
      <c r="H23" s="10">
        <v>777.1</v>
      </c>
      <c r="I23" s="10">
        <v>911.1</v>
      </c>
      <c r="J23" s="10">
        <v>774.2</v>
      </c>
      <c r="K23" s="10">
        <v>454.9</v>
      </c>
      <c r="L23" s="10">
        <v>552.5</v>
      </c>
      <c r="M23" s="10">
        <v>442.6</v>
      </c>
      <c r="N23" s="10">
        <v>320.2</v>
      </c>
      <c r="O23" s="10">
        <v>237</v>
      </c>
      <c r="P23" s="10">
        <v>241.3</v>
      </c>
      <c r="Q23" s="10">
        <v>267.5</v>
      </c>
      <c r="R23" s="10">
        <v>610.4</v>
      </c>
      <c r="S23" s="10">
        <v>1119</v>
      </c>
    </row>
    <row r="24" spans="1:19" s="8" customFormat="1" ht="15" customHeight="1" x14ac:dyDescent="0.25">
      <c r="A24" s="24" t="s">
        <v>275</v>
      </c>
      <c r="B24" s="29" t="s">
        <v>190</v>
      </c>
      <c r="C24" s="14">
        <v>3013153116</v>
      </c>
      <c r="D24" s="22" t="s">
        <v>74</v>
      </c>
      <c r="E24" s="36" t="s">
        <v>95</v>
      </c>
      <c r="F24" s="29" t="s">
        <v>147</v>
      </c>
      <c r="G24" s="49" t="str">
        <f>VLOOKUP(C24,curvaPU!B:AC,28,0)</f>
        <v>(0.978 0.992 1.023 1.023 1.032 1.025 1.048 1.019 1.039 1.014 0.994 0.944 0.994 0.965 0.987 0.969 0.979 0.974 0.965 0.974 0.999 0.979 1.028 1.057)</v>
      </c>
      <c r="H24" s="10">
        <v>738</v>
      </c>
      <c r="I24" s="10">
        <v>665.4</v>
      </c>
      <c r="J24" s="10">
        <v>486</v>
      </c>
      <c r="K24" s="10">
        <v>262</v>
      </c>
      <c r="L24" s="10">
        <v>271.7</v>
      </c>
      <c r="M24" s="10">
        <v>361.7</v>
      </c>
      <c r="N24" s="10">
        <v>117.6</v>
      </c>
      <c r="O24" s="10">
        <v>5.0999999999999996</v>
      </c>
      <c r="P24" s="10">
        <v>44.4</v>
      </c>
      <c r="Q24" s="10">
        <v>151.19999999999999</v>
      </c>
      <c r="R24" s="10">
        <v>657.7</v>
      </c>
      <c r="S24" s="10">
        <v>1014.3</v>
      </c>
    </row>
    <row r="25" spans="1:19" ht="15" customHeight="1" x14ac:dyDescent="0.25">
      <c r="A25" s="24" t="s">
        <v>277</v>
      </c>
      <c r="B25" s="29" t="s">
        <v>190</v>
      </c>
      <c r="C25" s="15">
        <v>3011437232</v>
      </c>
      <c r="D25" s="22" t="s">
        <v>74</v>
      </c>
      <c r="E25" s="36" t="s">
        <v>96</v>
      </c>
      <c r="F25" s="24" t="s">
        <v>172</v>
      </c>
      <c r="G25" s="49" t="str">
        <f>VLOOKUP(C25,curvaPU!B:AC,28,0)</f>
        <v>(0.997 0.995 1.07 1.044 0.998 1.024 1.042 1.019 0.978 0.932 0.907 0.956 0.958 0.935 0.998 0.997 1.025 0.983 1.04 1.053 1.015 1.015 1.006 1.011)</v>
      </c>
      <c r="H25" s="10">
        <v>880.2</v>
      </c>
      <c r="I25" s="10">
        <v>849.3</v>
      </c>
      <c r="J25" s="10">
        <v>912.6</v>
      </c>
      <c r="K25" s="10">
        <v>518.1</v>
      </c>
      <c r="L25" s="10">
        <v>471.4</v>
      </c>
      <c r="M25" s="10">
        <v>575.70000000000005</v>
      </c>
      <c r="N25" s="10">
        <v>326.8</v>
      </c>
      <c r="O25" s="10">
        <v>230.1</v>
      </c>
      <c r="P25" s="10">
        <v>250.9</v>
      </c>
      <c r="Q25" s="10">
        <v>456.2</v>
      </c>
      <c r="R25" s="10">
        <v>867.7</v>
      </c>
      <c r="S25" s="10">
        <v>1008.5</v>
      </c>
    </row>
    <row r="26" spans="1:19" ht="15" customHeight="1" x14ac:dyDescent="0.25">
      <c r="A26" s="24" t="s">
        <v>277</v>
      </c>
      <c r="B26" s="29" t="s">
        <v>190</v>
      </c>
      <c r="C26" s="15">
        <v>3011701462</v>
      </c>
      <c r="D26" s="22" t="s">
        <v>74</v>
      </c>
      <c r="E26" s="36" t="s">
        <v>97</v>
      </c>
      <c r="F26" s="24" t="s">
        <v>148</v>
      </c>
      <c r="G26" s="49" t="str">
        <f>VLOOKUP(C26,curvaPU!B:AC,28,0)</f>
        <v>(0.933 0.922 0.913 0.905 0.876 0.951 0.985 0.965 1.041 1.077 1.112 1.058 1.045 0.97 1.037 0.968 1.052 0.98 0.986 1.009 1.049 1.081 1.046 1.039)</v>
      </c>
      <c r="H26" s="10">
        <v>722.7</v>
      </c>
      <c r="I26" s="10">
        <v>539.20000000000005</v>
      </c>
      <c r="J26" s="10">
        <v>569.9</v>
      </c>
      <c r="K26" s="10">
        <v>267.10000000000002</v>
      </c>
      <c r="L26" s="10">
        <v>275.39999999999998</v>
      </c>
      <c r="M26" s="10">
        <v>330.3</v>
      </c>
      <c r="N26" s="10">
        <v>130</v>
      </c>
      <c r="O26" s="10">
        <v>-7.8</v>
      </c>
      <c r="P26" s="10">
        <v>20.8</v>
      </c>
      <c r="Q26" s="10">
        <v>118.8</v>
      </c>
      <c r="R26" s="10">
        <v>619.4</v>
      </c>
      <c r="S26" s="10">
        <v>897.2</v>
      </c>
    </row>
    <row r="27" spans="1:19" ht="15" customHeight="1" x14ac:dyDescent="0.25">
      <c r="A27" s="80" t="s">
        <v>280</v>
      </c>
      <c r="B27" s="29" t="s">
        <v>190</v>
      </c>
      <c r="C27" s="12">
        <v>3012808304</v>
      </c>
      <c r="D27" s="22" t="s">
        <v>74</v>
      </c>
      <c r="E27" s="36" t="s">
        <v>98</v>
      </c>
      <c r="F27" s="29" t="s">
        <v>149</v>
      </c>
      <c r="G27" s="49" t="str">
        <f>VLOOKUP(C27,curvaPU!B:AC,28,0)</f>
        <v>(1.427 1.625 1.42 1.742 1.579 1.249 1.607 1.543 0.862 0.861 1.15 0.959 0.298 -0.394 -0.545 -0.196 0.251 0.883 2.271 1.089 1.555 0.879 1.196 0.689)</v>
      </c>
      <c r="H27" s="10">
        <v>-116.5</v>
      </c>
      <c r="I27" s="10">
        <v>-75</v>
      </c>
      <c r="J27" s="10">
        <v>-72.400000000000006</v>
      </c>
      <c r="K27" s="10">
        <v>-47.2</v>
      </c>
      <c r="L27" s="10">
        <v>-170</v>
      </c>
      <c r="M27" s="10">
        <v>-76</v>
      </c>
      <c r="N27" s="10">
        <v>-40.200000000000003</v>
      </c>
      <c r="O27" s="10">
        <v>-94.4</v>
      </c>
      <c r="P27" s="10">
        <v>-11.5</v>
      </c>
      <c r="Q27" s="10">
        <v>-36.4</v>
      </c>
      <c r="R27" s="10">
        <v>-11.8</v>
      </c>
      <c r="S27" s="10">
        <v>-41</v>
      </c>
    </row>
    <row r="28" spans="1:19" ht="15" customHeight="1" x14ac:dyDescent="0.25">
      <c r="A28" s="87" t="s">
        <v>284</v>
      </c>
      <c r="B28" s="29" t="s">
        <v>190</v>
      </c>
      <c r="C28" s="15">
        <v>3010648927</v>
      </c>
      <c r="D28" s="9" t="s">
        <v>75</v>
      </c>
      <c r="E28" s="38" t="s">
        <v>99</v>
      </c>
      <c r="F28" s="24" t="s">
        <v>11</v>
      </c>
      <c r="G28" s="49" t="str">
        <f>VLOOKUP(C28,curvaPU!B:AC,28,0)</f>
        <v>(1.029 1.008 0.955 0.95 0.998 0.994 0.952 1.017 1.006 0.959 1.014 1.092 1.097 1.096 1.1 0.976 0.942 0.933 0.92 0.952 0.923 1.013 1.036 1.039)</v>
      </c>
      <c r="H28" s="10">
        <v>-293.7</v>
      </c>
      <c r="I28" s="10">
        <v>-314.2</v>
      </c>
      <c r="J28" s="10">
        <v>1786.9</v>
      </c>
      <c r="K28" s="10">
        <v>4718.8</v>
      </c>
      <c r="L28" s="10">
        <v>6273.6</v>
      </c>
      <c r="M28" s="10">
        <v>6262.6</v>
      </c>
      <c r="N28" s="10">
        <v>6199.8</v>
      </c>
      <c r="O28" s="10">
        <v>6008.1</v>
      </c>
      <c r="P28" s="10">
        <v>5771.5</v>
      </c>
      <c r="Q28" s="10">
        <v>4780.1000000000004</v>
      </c>
      <c r="R28" s="10">
        <v>3885.1</v>
      </c>
      <c r="S28" s="10">
        <v>4512.8999999999996</v>
      </c>
    </row>
    <row r="29" spans="1:19" ht="15" customHeight="1" x14ac:dyDescent="0.25">
      <c r="A29" s="24" t="s">
        <v>282</v>
      </c>
      <c r="B29" s="29" t="s">
        <v>190</v>
      </c>
      <c r="C29" s="15">
        <v>3010073471</v>
      </c>
      <c r="D29" s="9" t="s">
        <v>76</v>
      </c>
      <c r="E29" s="38" t="s">
        <v>230</v>
      </c>
      <c r="F29" s="24" t="s">
        <v>184</v>
      </c>
      <c r="G29" s="49" t="str">
        <f>VLOOKUP(C29,curvaPU!B:AC,28,0)</f>
        <v>(1.002 1.011 1.01 1.009 1.009 1.009 1.01 0.994 0.971 0.932 1.009 1.012 1.011 0.991 1.01 0.998 1.007 1.005 0.977 1.007 1.003 1.008 1.006 1)</v>
      </c>
      <c r="H29" s="10">
        <v>961.9</v>
      </c>
      <c r="I29" s="10">
        <v>1034.5</v>
      </c>
      <c r="J29" s="10">
        <v>1031.4000000000001</v>
      </c>
      <c r="K29" s="10">
        <v>899.4</v>
      </c>
      <c r="L29" s="10">
        <v>965.2</v>
      </c>
      <c r="M29" s="10">
        <v>993</v>
      </c>
      <c r="N29" s="10">
        <v>926</v>
      </c>
      <c r="O29" s="10">
        <v>295.8</v>
      </c>
      <c r="P29" s="10">
        <v>261.3</v>
      </c>
      <c r="Q29" s="10">
        <v>265.3</v>
      </c>
      <c r="R29" s="10">
        <v>677.8</v>
      </c>
      <c r="S29" s="10">
        <v>927.2</v>
      </c>
    </row>
    <row r="30" spans="1:19" ht="15" customHeight="1" x14ac:dyDescent="0.25">
      <c r="A30" s="24" t="s">
        <v>286</v>
      </c>
      <c r="B30" s="29" t="s">
        <v>190</v>
      </c>
      <c r="C30" s="14">
        <v>3011405670</v>
      </c>
      <c r="D30" s="9" t="s">
        <v>76</v>
      </c>
      <c r="E30" s="36" t="s">
        <v>100</v>
      </c>
      <c r="F30" s="24" t="s">
        <v>150</v>
      </c>
      <c r="G30" s="49" t="str">
        <f>VLOOKUP(C30,curvaPU!B:AC,28,0)</f>
        <v>(0.957 0.958 0.961 0.961 0.977 0.968 0.976 1.004 1.019 1.022 1.006 1.028 1.017 0.984 0.988 0.956 1.027 1.021 1.037 1.038 1.026 1.02 1.021 1.028)</v>
      </c>
      <c r="H30" s="10">
        <v>459.7</v>
      </c>
      <c r="I30" s="10">
        <v>727.1</v>
      </c>
      <c r="J30" s="10">
        <v>820.2</v>
      </c>
      <c r="K30" s="10">
        <v>268.8</v>
      </c>
      <c r="L30" s="10">
        <v>719.3</v>
      </c>
      <c r="M30" s="10">
        <v>327.2</v>
      </c>
      <c r="N30" s="10">
        <v>166.1</v>
      </c>
      <c r="O30" s="10">
        <v>78.8</v>
      </c>
      <c r="P30" s="10">
        <v>36.200000000000003</v>
      </c>
      <c r="Q30" s="10">
        <v>105.8</v>
      </c>
      <c r="R30" s="10">
        <v>526.6</v>
      </c>
      <c r="S30" s="10">
        <v>901.6</v>
      </c>
    </row>
    <row r="31" spans="1:19" ht="15" customHeight="1" x14ac:dyDescent="0.25">
      <c r="A31" s="25" t="s">
        <v>288</v>
      </c>
      <c r="B31" s="29" t="s">
        <v>190</v>
      </c>
      <c r="C31" s="15">
        <v>3013092097</v>
      </c>
      <c r="D31" s="9" t="s">
        <v>76</v>
      </c>
      <c r="E31" s="36" t="s">
        <v>101</v>
      </c>
      <c r="F31" s="25" t="s">
        <v>151</v>
      </c>
      <c r="G31" s="49" t="str">
        <f>VLOOKUP(C31,curvaPU!B:AC,28,0)</f>
        <v>(1.021 1.031 1.033 1.035 1.028 1.01 1.006 0.982 1.003 0.964 0.979 0.989 0.957 0.976 0.98 0.967 1.023 1 1.002 1.018 0.992 1.013 0.995 0.996)</v>
      </c>
      <c r="H31" s="10">
        <v>344.9</v>
      </c>
      <c r="I31" s="10">
        <v>325.8</v>
      </c>
      <c r="J31" s="10">
        <v>362.2</v>
      </c>
      <c r="K31" s="10">
        <v>330.2</v>
      </c>
      <c r="L31" s="10">
        <v>324</v>
      </c>
      <c r="M31" s="10">
        <v>323.7</v>
      </c>
      <c r="N31" s="10">
        <v>280.5</v>
      </c>
      <c r="O31" s="10">
        <v>241.4</v>
      </c>
      <c r="P31" s="10">
        <v>167.8</v>
      </c>
      <c r="Q31" s="10">
        <v>225.5</v>
      </c>
      <c r="R31" s="10">
        <v>254.8</v>
      </c>
      <c r="S31" s="10">
        <v>263.8</v>
      </c>
    </row>
    <row r="32" spans="1:19" ht="15" customHeight="1" x14ac:dyDescent="0.25">
      <c r="A32" s="89" t="s">
        <v>290</v>
      </c>
      <c r="B32" s="29" t="s">
        <v>190</v>
      </c>
      <c r="C32" s="15">
        <v>3012936394</v>
      </c>
      <c r="D32" s="22" t="s">
        <v>74</v>
      </c>
      <c r="E32" s="36" t="s">
        <v>102</v>
      </c>
      <c r="F32" s="29" t="s">
        <v>152</v>
      </c>
      <c r="G32" s="49" t="str">
        <f>VLOOKUP(C32,curvaPU!B:AC,28,0)</f>
        <v>(1.147 1.15 1.171 1.116 1.038 1.105 1.136 1.225 1.194 1.18 1.163 1.082 0.885 0.772 0.691 0.648 0.755 0.811 0.882 0.939 1.012 0.923 0.931 1.043)</v>
      </c>
      <c r="H32" s="10">
        <v>-511.1</v>
      </c>
      <c r="I32" s="10">
        <v>-929.8</v>
      </c>
      <c r="J32" s="10">
        <v>-738.6</v>
      </c>
      <c r="K32" s="10">
        <v>-782.7</v>
      </c>
      <c r="L32" s="10">
        <v>-564.29999999999995</v>
      </c>
      <c r="M32" s="10">
        <v>-468.8</v>
      </c>
      <c r="N32" s="10">
        <v>-504.4</v>
      </c>
      <c r="O32" s="10">
        <v>-399.5</v>
      </c>
      <c r="P32" s="10">
        <v>-607.70000000000005</v>
      </c>
      <c r="Q32" s="10">
        <v>-489.7</v>
      </c>
      <c r="R32" s="10">
        <v>-411.5</v>
      </c>
      <c r="S32" s="10">
        <v>-371.5</v>
      </c>
    </row>
    <row r="33" spans="1:19" ht="15" customHeight="1" x14ac:dyDescent="0.25">
      <c r="A33" s="29" t="s">
        <v>292</v>
      </c>
      <c r="B33" s="29" t="s">
        <v>190</v>
      </c>
      <c r="C33" s="13">
        <v>3010586245</v>
      </c>
      <c r="D33" s="22" t="s">
        <v>74</v>
      </c>
      <c r="E33" s="36" t="s">
        <v>103</v>
      </c>
      <c r="F33" s="29" t="s">
        <v>179</v>
      </c>
      <c r="G33" s="49" t="str">
        <f>VLOOKUP(C33,curvaPU!B:AC,28,0)</f>
        <v>(1.108 1.142 1.176 1.189 1.186 1.176 1.132 0.769 0.691 0.709 0.687 0.76 0.849 0.763 0.769 0.805 1.052 1.186 1.146 1.128 1.127 1.148 1.153 1.148)</v>
      </c>
      <c r="H33" s="10">
        <v>1626.9</v>
      </c>
      <c r="I33" s="10">
        <v>1636.8</v>
      </c>
      <c r="J33" s="10">
        <v>1540.1</v>
      </c>
      <c r="K33" s="10">
        <v>1547.5</v>
      </c>
      <c r="L33" s="10">
        <v>1279.5999999999999</v>
      </c>
      <c r="M33" s="10">
        <v>1348.4</v>
      </c>
      <c r="N33" s="10">
        <v>1153.3</v>
      </c>
      <c r="O33" s="10">
        <v>839.1</v>
      </c>
      <c r="P33" s="10">
        <v>531.20000000000005</v>
      </c>
      <c r="Q33" s="10">
        <v>498.6</v>
      </c>
      <c r="R33" s="10">
        <v>799.3</v>
      </c>
      <c r="S33" s="10">
        <v>1159.5999999999999</v>
      </c>
    </row>
    <row r="34" spans="1:19" ht="15" customHeight="1" x14ac:dyDescent="0.25">
      <c r="A34" s="25" t="s">
        <v>294</v>
      </c>
      <c r="B34" s="29" t="s">
        <v>190</v>
      </c>
      <c r="C34" s="15">
        <v>3012602723</v>
      </c>
      <c r="D34" s="22" t="s">
        <v>74</v>
      </c>
      <c r="E34" s="36" t="s">
        <v>104</v>
      </c>
      <c r="F34" s="24" t="s">
        <v>185</v>
      </c>
      <c r="G34" s="49" t="str">
        <f>VLOOKUP(C34,curvaPU!B:AC,28,0)</f>
        <v>(0.935 0.816 0.69 0.81 0.867 1.125 1.123 1.022 1.451 1.469 1.167 0.812 0.901 1.17 1.387 1.417 0.991 0.752 0.735 0.909 1.222 0.787 0.674 0.767)</v>
      </c>
      <c r="H34" s="10">
        <v>2346.4</v>
      </c>
      <c r="I34" s="10">
        <v>674.7</v>
      </c>
      <c r="J34" s="10">
        <v>965.8</v>
      </c>
      <c r="K34" s="10">
        <v>200.9</v>
      </c>
      <c r="L34" s="10">
        <v>322.60000000000002</v>
      </c>
      <c r="M34" s="10">
        <v>418.7</v>
      </c>
      <c r="N34" s="10">
        <v>140.69999999999999</v>
      </c>
      <c r="O34" s="10">
        <v>8.5</v>
      </c>
      <c r="P34" s="10">
        <v>479.8</v>
      </c>
      <c r="Q34" s="10">
        <v>204.8</v>
      </c>
      <c r="R34" s="10">
        <v>2144.3000000000002</v>
      </c>
      <c r="S34" s="10">
        <v>3230.5</v>
      </c>
    </row>
    <row r="35" spans="1:19" ht="15" customHeight="1" x14ac:dyDescent="0.25">
      <c r="A35" s="24" t="s">
        <v>302</v>
      </c>
      <c r="B35" s="29" t="s">
        <v>190</v>
      </c>
      <c r="C35" s="14">
        <v>3012029480</v>
      </c>
      <c r="D35" s="9" t="s">
        <v>76</v>
      </c>
      <c r="E35" s="36" t="s">
        <v>105</v>
      </c>
      <c r="F35" s="24" t="s">
        <v>153</v>
      </c>
      <c r="G35" s="49" t="str">
        <f>VLOOKUP(C35,curvaPU!B:AC,28,0)</f>
        <v>(1.042 1.002 0.995 0.954 1.001 1.005 1.044 0.995 1.008 0.975 1.005 1.01 1.004 1.032 1.04 1.014 0.998 0.968 0.942 0.958 1 1.006 0.997 1.005)</v>
      </c>
      <c r="H35" s="10">
        <v>1075.5999999999999</v>
      </c>
      <c r="I35" s="10">
        <v>1015.9</v>
      </c>
      <c r="J35" s="10">
        <v>1089.5999999999999</v>
      </c>
      <c r="K35" s="10">
        <v>1064.5</v>
      </c>
      <c r="L35" s="10">
        <v>923.8</v>
      </c>
      <c r="M35" s="10">
        <v>959.6</v>
      </c>
      <c r="N35" s="10">
        <v>720.9</v>
      </c>
      <c r="O35" s="10">
        <v>546.70000000000005</v>
      </c>
      <c r="P35" s="10">
        <v>549.9</v>
      </c>
      <c r="Q35" s="10">
        <v>674.6</v>
      </c>
      <c r="R35" s="10">
        <v>968.7</v>
      </c>
      <c r="S35" s="10">
        <v>1060.9000000000001</v>
      </c>
    </row>
    <row r="36" spans="1:19" ht="15" customHeight="1" x14ac:dyDescent="0.25">
      <c r="A36" s="25" t="s">
        <v>304</v>
      </c>
      <c r="B36" s="29" t="s">
        <v>190</v>
      </c>
      <c r="C36" s="15">
        <v>3012047890</v>
      </c>
      <c r="D36" s="9" t="s">
        <v>76</v>
      </c>
      <c r="E36" s="36" t="s">
        <v>106</v>
      </c>
      <c r="F36" s="24" t="s">
        <v>154</v>
      </c>
      <c r="G36" s="49" t="str">
        <f>VLOOKUP(C36,curvaPU!B:AC,28,0)</f>
        <v>(1.019 1.019 1.018 1.017 1.009 1.012 1.009 1.012 1.012 0.989 0.965 0.985 1.001 1.012 1.013 0.982 0.973 0.978 0.954 1.012 1.014 0.999 0.985 1.012)</v>
      </c>
      <c r="H36" s="10">
        <v>2795.9</v>
      </c>
      <c r="I36" s="10">
        <v>2679.4</v>
      </c>
      <c r="J36" s="10">
        <v>2803.5</v>
      </c>
      <c r="K36" s="10">
        <v>2760.6</v>
      </c>
      <c r="L36" s="10">
        <v>2362.3000000000002</v>
      </c>
      <c r="M36" s="10">
        <v>2606.1999999999998</v>
      </c>
      <c r="N36" s="10">
        <v>2426.1999999999998</v>
      </c>
      <c r="O36" s="10">
        <v>2744.4</v>
      </c>
      <c r="P36" s="10">
        <v>2786.9</v>
      </c>
      <c r="Q36" s="10">
        <v>2025.2</v>
      </c>
      <c r="R36" s="10">
        <v>2870.2</v>
      </c>
      <c r="S36" s="10">
        <v>3690.5</v>
      </c>
    </row>
    <row r="37" spans="1:19" s="5" customFormat="1" ht="15" customHeight="1" x14ac:dyDescent="0.25">
      <c r="A37" s="24" t="s">
        <v>308</v>
      </c>
      <c r="B37" s="29" t="s">
        <v>190</v>
      </c>
      <c r="C37" s="15">
        <v>3009900157</v>
      </c>
      <c r="D37" s="9" t="s">
        <v>76</v>
      </c>
      <c r="E37" s="36" t="s">
        <v>107</v>
      </c>
      <c r="F37" s="24" t="s">
        <v>13</v>
      </c>
      <c r="G37" s="49" t="str">
        <f>VLOOKUP(C37,curvaPU!B:AC,28,0)</f>
        <v>(0.944 0.945 0.945 0.945 0.945 0.945 0.944 0.918 0.903 0.905 0.905 0.964 1.029 1.055 1.107 1.11 1.111 1.111 1.113 1.093 1.065 1.028 0.986 0.986)</v>
      </c>
      <c r="H37" s="10">
        <v>677</v>
      </c>
      <c r="I37" s="10">
        <v>579.4</v>
      </c>
      <c r="J37" s="10">
        <v>520.70000000000005</v>
      </c>
      <c r="K37" s="10">
        <v>637.20000000000005</v>
      </c>
      <c r="L37" s="10">
        <v>769.9</v>
      </c>
      <c r="M37" s="10">
        <v>813.4</v>
      </c>
      <c r="N37" s="10">
        <v>123</v>
      </c>
      <c r="O37" s="10">
        <v>633.5</v>
      </c>
      <c r="P37" s="10">
        <v>664.3</v>
      </c>
      <c r="Q37" s="10">
        <v>578.5</v>
      </c>
      <c r="R37" s="10">
        <v>534</v>
      </c>
      <c r="S37" s="10">
        <v>202.4</v>
      </c>
    </row>
    <row r="38" spans="1:19" s="5" customFormat="1" ht="15" customHeight="1" x14ac:dyDescent="0.25">
      <c r="A38" s="24" t="s">
        <v>310</v>
      </c>
      <c r="B38" s="29" t="s">
        <v>190</v>
      </c>
      <c r="C38" s="15">
        <v>3009900022</v>
      </c>
      <c r="D38" s="9" t="s">
        <v>76</v>
      </c>
      <c r="E38" s="36" t="s">
        <v>108</v>
      </c>
      <c r="F38" s="24" t="s">
        <v>155</v>
      </c>
      <c r="G38" s="49" t="str">
        <f>VLOOKUP(C38,curvaPU!B:AC,28,0)</f>
        <v>(1.002 1 0.975 0.996 0.995 0.994 0.997 0.999 0.998 0.991 1.002 1.003 1.001 0.997 0.995 1.013 1.027 0.994 0.988 0.985 0.984 1.017 1.022 1.027)</v>
      </c>
      <c r="H38" s="10">
        <v>649.20000000000005</v>
      </c>
      <c r="I38" s="10">
        <v>727.9</v>
      </c>
      <c r="J38" s="10">
        <v>750.4</v>
      </c>
      <c r="K38" s="10">
        <v>669.2</v>
      </c>
      <c r="L38" s="10">
        <v>494.3</v>
      </c>
      <c r="M38" s="10">
        <v>416.4</v>
      </c>
      <c r="N38" s="10">
        <v>243.9</v>
      </c>
      <c r="O38" s="10">
        <v>168.6</v>
      </c>
      <c r="P38" s="10">
        <v>152.5</v>
      </c>
      <c r="Q38" s="10">
        <v>213.7</v>
      </c>
      <c r="R38" s="10">
        <v>564.4</v>
      </c>
      <c r="S38" s="10">
        <v>677.7</v>
      </c>
    </row>
    <row r="39" spans="1:19" s="5" customFormat="1" ht="15" customHeight="1" x14ac:dyDescent="0.25">
      <c r="A39" s="29" t="s">
        <v>312</v>
      </c>
      <c r="B39" s="29" t="s">
        <v>190</v>
      </c>
      <c r="C39" s="15">
        <v>3009900231</v>
      </c>
      <c r="D39" s="9" t="s">
        <v>76</v>
      </c>
      <c r="E39" s="36" t="s">
        <v>109</v>
      </c>
      <c r="F39" s="24" t="s">
        <v>156</v>
      </c>
      <c r="G39" s="49" t="str">
        <f>VLOOKUP(C39,curvaPU!B:AC,28,0)</f>
        <v>(1.006 1.007 1.007 1.004 0.994 0.999 0.999 1.006 1.007 1.007 0.992 0.974 0.978 1 0.983 1.002 0.995 1.005 1.006 1.005 1.006 1.006 1.006 1.006)</v>
      </c>
      <c r="H39" s="10">
        <v>1425.5</v>
      </c>
      <c r="I39" s="10">
        <v>1185.8</v>
      </c>
      <c r="J39" s="10">
        <v>1198.7</v>
      </c>
      <c r="K39" s="10">
        <v>1198.5</v>
      </c>
      <c r="L39" s="10">
        <v>1267.5</v>
      </c>
      <c r="M39" s="10">
        <v>1353.2</v>
      </c>
      <c r="N39" s="10">
        <v>1069.7</v>
      </c>
      <c r="O39" s="10">
        <v>970</v>
      </c>
      <c r="P39" s="10">
        <v>764.3</v>
      </c>
      <c r="Q39" s="10">
        <v>867.1</v>
      </c>
      <c r="R39" s="10">
        <v>1233</v>
      </c>
      <c r="S39" s="10">
        <v>1383</v>
      </c>
    </row>
    <row r="40" spans="1:19" s="5" customFormat="1" ht="15" customHeight="1" x14ac:dyDescent="0.25">
      <c r="A40" s="25" t="s">
        <v>314</v>
      </c>
      <c r="B40" s="29" t="s">
        <v>190</v>
      </c>
      <c r="C40" s="15">
        <v>3011623758</v>
      </c>
      <c r="D40" s="22" t="s">
        <v>74</v>
      </c>
      <c r="E40" s="36" t="s">
        <v>110</v>
      </c>
      <c r="F40" s="29" t="s">
        <v>186</v>
      </c>
      <c r="G40" s="49" t="str">
        <f>VLOOKUP(C40,curvaPU!B:AC,28,0)</f>
        <v>(0.982 0.98 0.975 0.97 0.976 0.973 0.981 0.997 1.009 1.014 1.021 1.026 1.035 1.025 1.02 1.024 1.026 1.007 0.998 1.016 0.993 0.997 0.983 0.973)</v>
      </c>
      <c r="H40" s="10">
        <v>258.10000000000002</v>
      </c>
      <c r="I40" s="10">
        <v>232.5</v>
      </c>
      <c r="J40" s="10">
        <v>279.39999999999998</v>
      </c>
      <c r="K40" s="10">
        <v>171.4</v>
      </c>
      <c r="L40" s="10">
        <v>122.4</v>
      </c>
      <c r="M40" s="10">
        <v>123.7</v>
      </c>
      <c r="N40" s="10">
        <v>76.900000000000006</v>
      </c>
      <c r="O40" s="10">
        <v>79</v>
      </c>
      <c r="P40" s="10">
        <v>69.8</v>
      </c>
      <c r="Q40" s="10">
        <v>95.6</v>
      </c>
      <c r="R40" s="10">
        <v>196.4</v>
      </c>
      <c r="S40" s="10">
        <v>193.7</v>
      </c>
    </row>
    <row r="41" spans="1:19" s="5" customFormat="1" ht="15" customHeight="1" x14ac:dyDescent="0.25">
      <c r="A41" s="24" t="s">
        <v>314</v>
      </c>
      <c r="B41" s="29" t="s">
        <v>190</v>
      </c>
      <c r="C41" s="14">
        <v>3012344482</v>
      </c>
      <c r="D41" s="22" t="s">
        <v>74</v>
      </c>
      <c r="E41" s="36" t="s">
        <v>111</v>
      </c>
      <c r="F41" s="24" t="s">
        <v>157</v>
      </c>
      <c r="G41" s="49" t="str">
        <f>VLOOKUP(C41,curvaPU!B:AC,28,0)</f>
        <v>(1.211 1.026 1.621 0.569 1.178 0.804 1.487 0.472 0.803 1.221 0.894 1.241 1.159 1.379 0.646 0.975 1.035 1.171 0.818 0.877 1.01 0.307 1.239 0.856)</v>
      </c>
      <c r="H41" s="10">
        <v>320.60000000000002</v>
      </c>
      <c r="I41" s="10">
        <v>264.7</v>
      </c>
      <c r="J41" s="10">
        <v>240.3</v>
      </c>
      <c r="K41" s="10">
        <v>61.5</v>
      </c>
      <c r="L41" s="10">
        <v>155.4</v>
      </c>
      <c r="M41" s="10">
        <v>214.8</v>
      </c>
      <c r="N41" s="10">
        <v>182.4</v>
      </c>
      <c r="O41" s="10">
        <v>108.3</v>
      </c>
      <c r="P41" s="10">
        <v>194.8</v>
      </c>
      <c r="Q41" s="10">
        <v>148.30000000000001</v>
      </c>
      <c r="R41" s="10">
        <v>238.6</v>
      </c>
      <c r="S41" s="10">
        <v>326.3</v>
      </c>
    </row>
    <row r="42" spans="1:19" s="5" customFormat="1" ht="15" customHeight="1" x14ac:dyDescent="0.25">
      <c r="A42" s="24" t="s">
        <v>314</v>
      </c>
      <c r="B42" s="29" t="s">
        <v>190</v>
      </c>
      <c r="C42" s="14">
        <v>3012344228</v>
      </c>
      <c r="D42" s="9" t="s">
        <v>75</v>
      </c>
      <c r="E42" s="38" t="s">
        <v>112</v>
      </c>
      <c r="F42" s="24" t="s">
        <v>40</v>
      </c>
      <c r="G42" s="49" t="str">
        <f>VLOOKUP(C42,curvaPU!B:AC,28,0)</f>
        <v>(1.015 1.008 1.009 1.005 0.994 0.989 1.002 1 1.005 1.008 1.008 1.011 0.977 0.973 0.982 0.993 0.994 0.993 0.989 0.985 1.017 1.016 1.015 1.012)</v>
      </c>
      <c r="H42" s="10">
        <v>240.3</v>
      </c>
      <c r="I42" s="10">
        <v>275.2</v>
      </c>
      <c r="J42" s="10">
        <v>311</v>
      </c>
      <c r="K42" s="10">
        <v>268.3</v>
      </c>
      <c r="L42" s="10">
        <v>201.2</v>
      </c>
      <c r="M42" s="10">
        <v>206.4</v>
      </c>
      <c r="N42" s="10">
        <v>151.19999999999999</v>
      </c>
      <c r="O42" s="10">
        <v>129</v>
      </c>
      <c r="P42" s="10">
        <v>133</v>
      </c>
      <c r="Q42" s="10">
        <v>128.4</v>
      </c>
      <c r="R42" s="10">
        <v>219.6</v>
      </c>
      <c r="S42" s="10">
        <v>151.19999999999999</v>
      </c>
    </row>
    <row r="43" spans="1:19" s="5" customFormat="1" ht="15" customHeight="1" x14ac:dyDescent="0.25">
      <c r="A43" s="24" t="s">
        <v>318</v>
      </c>
      <c r="B43" s="29" t="s">
        <v>190</v>
      </c>
      <c r="C43" s="14">
        <v>3012034985</v>
      </c>
      <c r="D43" s="22" t="s">
        <v>74</v>
      </c>
      <c r="E43" s="36" t="s">
        <v>113</v>
      </c>
      <c r="F43" s="24" t="s">
        <v>176</v>
      </c>
      <c r="G43" s="49" t="str">
        <f>VLOOKUP(C43,curvaPU!B:AC,28,0)</f>
        <v>(1.098 1.067 1.043 1.016 1.011 1.03 0.752 0.867 0.917 0.93 0.887 0.955 0.967 0.954 0.955 0.901 0.908 0.908 1.183 1.192 1.159 1.131 1.07 1.099)</v>
      </c>
      <c r="H43" s="10">
        <v>832.2</v>
      </c>
      <c r="I43" s="10">
        <v>1033.9000000000001</v>
      </c>
      <c r="J43" s="10">
        <v>793.8</v>
      </c>
      <c r="K43" s="10">
        <v>495.6</v>
      </c>
      <c r="L43" s="10">
        <v>499.1</v>
      </c>
      <c r="M43" s="10">
        <v>547.5</v>
      </c>
      <c r="N43" s="10">
        <v>300.39999999999998</v>
      </c>
      <c r="O43" s="10">
        <v>146.6</v>
      </c>
      <c r="P43" s="10">
        <v>-48.8</v>
      </c>
      <c r="Q43" s="10">
        <v>117.8</v>
      </c>
      <c r="R43" s="10">
        <v>872.8</v>
      </c>
      <c r="S43" s="10">
        <v>1801.6</v>
      </c>
    </row>
    <row r="44" spans="1:19" s="5" customFormat="1" ht="15" customHeight="1" x14ac:dyDescent="0.25">
      <c r="A44" s="24" t="s">
        <v>320</v>
      </c>
      <c r="B44" s="29" t="s">
        <v>190</v>
      </c>
      <c r="C44" s="15">
        <v>3011218680</v>
      </c>
      <c r="D44" s="22" t="s">
        <v>74</v>
      </c>
      <c r="E44" s="36" t="s">
        <v>114</v>
      </c>
      <c r="F44" s="24" t="s">
        <v>8</v>
      </c>
      <c r="G44" s="49" t="str">
        <f>VLOOKUP(C44,curvaPU!B:AC,28,0)</f>
        <v>(0.976 0.986 0.983 0.986 0.934 0.943 0.945 0.941 1.01 1.031 0.988 0.994 0.999 0.966 1.04 1.099 1.03 0.895 1.013 1.071 1.038 1.069 1.034 1.029)</v>
      </c>
      <c r="H44" s="10">
        <v>1076.0999999999999</v>
      </c>
      <c r="I44" s="10">
        <v>147.30000000000001</v>
      </c>
      <c r="J44" s="10">
        <v>2437.5</v>
      </c>
      <c r="K44" s="10">
        <v>1541</v>
      </c>
      <c r="L44" s="10">
        <v>1161.3</v>
      </c>
      <c r="M44" s="10">
        <v>1655.8</v>
      </c>
      <c r="N44" s="10">
        <v>913.1</v>
      </c>
      <c r="O44" s="10">
        <v>809.3</v>
      </c>
      <c r="P44" s="10">
        <v>600.20000000000005</v>
      </c>
      <c r="Q44" s="10">
        <v>1037.5999999999999</v>
      </c>
      <c r="R44" s="10">
        <v>1049.3</v>
      </c>
      <c r="S44" s="10">
        <v>870.7</v>
      </c>
    </row>
    <row r="45" spans="1:19" s="5" customFormat="1" ht="15" customHeight="1" x14ac:dyDescent="0.25">
      <c r="A45" s="24" t="s">
        <v>322</v>
      </c>
      <c r="B45" s="29" t="s">
        <v>190</v>
      </c>
      <c r="C45" s="15">
        <v>3010950855</v>
      </c>
      <c r="D45" s="9" t="s">
        <v>76</v>
      </c>
      <c r="E45" s="36" t="s">
        <v>115</v>
      </c>
      <c r="F45" s="24" t="s">
        <v>187</v>
      </c>
      <c r="G45" s="49" t="str">
        <f>VLOOKUP(C45,curvaPU!B:AC,28,0)</f>
        <v>(0.995 1.018 1.016 1.082 1.093 0.981 1.019 1.03 0.987 0.961 0.943 1.005 0.921 0.98 0.998 0.949 0.942 1.072 1.072 0.953 1 1.057 0.969 0.958)</v>
      </c>
      <c r="H45" s="10">
        <v>975.1</v>
      </c>
      <c r="I45" s="10">
        <v>1163</v>
      </c>
      <c r="J45" s="10">
        <v>1112.5999999999999</v>
      </c>
      <c r="K45" s="10">
        <v>473.5</v>
      </c>
      <c r="L45" s="10">
        <v>380.4</v>
      </c>
      <c r="M45" s="10">
        <v>617.79999999999995</v>
      </c>
      <c r="N45" s="10">
        <v>202.9</v>
      </c>
      <c r="O45" s="10">
        <v>99</v>
      </c>
      <c r="P45" s="10">
        <v>-0.8</v>
      </c>
      <c r="Q45" s="10">
        <v>-0.2</v>
      </c>
      <c r="R45" s="10">
        <v>821.3</v>
      </c>
      <c r="S45" s="10">
        <v>1147.8</v>
      </c>
    </row>
    <row r="46" spans="1:19" s="5" customFormat="1" ht="15" customHeight="1" x14ac:dyDescent="0.25">
      <c r="A46" s="26" t="s">
        <v>324</v>
      </c>
      <c r="B46" s="29" t="s">
        <v>190</v>
      </c>
      <c r="C46" s="15">
        <v>3012773181</v>
      </c>
      <c r="D46" s="22" t="s">
        <v>74</v>
      </c>
      <c r="E46" s="36" t="s">
        <v>116</v>
      </c>
      <c r="F46" s="29" t="s">
        <v>158</v>
      </c>
      <c r="G46" s="49" t="str">
        <f>VLOOKUP(C46,curvaPU!B:AC,28,0)</f>
        <v>(0.978 0.966 0.967 0.968 0.969 0.969 0.948 0.959 1.048 1.099 1.09 1.096 1.1 1.068 1.069 1.025 1.027 1.042 0.949 0.933 0.934 0.934 0.922 0.94)</v>
      </c>
      <c r="H46" s="10">
        <v>186.7</v>
      </c>
      <c r="I46" s="10">
        <v>185.4</v>
      </c>
      <c r="J46" s="10">
        <v>278.89999999999998</v>
      </c>
      <c r="K46" s="10">
        <v>287.2</v>
      </c>
      <c r="L46" s="10">
        <v>205.4</v>
      </c>
      <c r="M46" s="10">
        <v>329.9</v>
      </c>
      <c r="N46" s="10">
        <v>166</v>
      </c>
      <c r="O46" s="10">
        <v>107.3</v>
      </c>
      <c r="P46" s="10">
        <v>54.7</v>
      </c>
      <c r="Q46" s="10">
        <v>95.5</v>
      </c>
      <c r="R46" s="10">
        <v>344.4</v>
      </c>
      <c r="S46" s="10">
        <v>200.6</v>
      </c>
    </row>
    <row r="47" spans="1:19" s="5" customFormat="1" ht="15" customHeight="1" x14ac:dyDescent="0.25">
      <c r="A47" s="24" t="s">
        <v>326</v>
      </c>
      <c r="B47" s="29" t="s">
        <v>190</v>
      </c>
      <c r="C47" s="15">
        <v>3013009731</v>
      </c>
      <c r="D47" s="9" t="s">
        <v>76</v>
      </c>
      <c r="E47" s="36" t="s">
        <v>117</v>
      </c>
      <c r="F47" s="29" t="s">
        <v>183</v>
      </c>
      <c r="G47" s="49" t="str">
        <f>VLOOKUP(C47,curvaPU!B:AC,28,0)</f>
        <v>(1.085 1.104 1.11 1.093 1.086 1.114 1.073 1.042 0.976 0.937 0.89 0.869 0.889 0.93 0.941 0.923 0.941 0.903 0.981 0.938 0.986 1.068 1.051 1.07)</v>
      </c>
      <c r="H47" s="10">
        <v>0</v>
      </c>
      <c r="I47" s="10">
        <v>0</v>
      </c>
      <c r="J47" s="10">
        <v>0</v>
      </c>
      <c r="K47" s="10">
        <v>2674.5</v>
      </c>
      <c r="L47" s="10">
        <v>2984.8</v>
      </c>
      <c r="M47" s="10">
        <v>2612.1999999999998</v>
      </c>
      <c r="N47" s="10">
        <v>2911.3</v>
      </c>
      <c r="O47" s="10">
        <v>3127.8</v>
      </c>
      <c r="P47" s="10">
        <v>3790</v>
      </c>
      <c r="Q47" s="10">
        <v>3928.9</v>
      </c>
      <c r="R47" s="10">
        <v>3643.7</v>
      </c>
      <c r="S47" s="10">
        <v>3758.8</v>
      </c>
    </row>
    <row r="48" spans="1:19" s="5" customFormat="1" ht="15" customHeight="1" x14ac:dyDescent="0.25">
      <c r="A48" s="24" t="s">
        <v>327</v>
      </c>
      <c r="B48" s="29" t="s">
        <v>190</v>
      </c>
      <c r="C48" s="15">
        <v>3009900159</v>
      </c>
      <c r="D48" s="9" t="s">
        <v>76</v>
      </c>
      <c r="E48" s="36" t="s">
        <v>118</v>
      </c>
      <c r="F48" s="24" t="s">
        <v>14</v>
      </c>
      <c r="G48" s="49" t="str">
        <f>VLOOKUP(C48,curvaPU!B:AC,28,0)</f>
        <v>(0.888 0.833 0.813 0.814 0.814 0.815 0.811 0.911 1.095 1.171 1.148 1.148 1.126 1.186 1.183 1.179 1.123 1.057 1.048 1.025 0.968 0.955 0.947 0.943)</v>
      </c>
      <c r="H48" s="10">
        <v>98.6</v>
      </c>
      <c r="I48" s="10">
        <v>80.400000000000006</v>
      </c>
      <c r="J48" s="10">
        <v>362.9</v>
      </c>
      <c r="K48" s="10">
        <v>363.6</v>
      </c>
      <c r="L48" s="10">
        <v>459.4</v>
      </c>
      <c r="M48" s="10">
        <v>416.7</v>
      </c>
      <c r="N48" s="10">
        <v>364.3</v>
      </c>
      <c r="O48" s="10">
        <v>126.1</v>
      </c>
      <c r="P48" s="10">
        <v>67.900000000000006</v>
      </c>
      <c r="Q48" s="10">
        <v>-2.7</v>
      </c>
      <c r="R48" s="10">
        <v>98.1</v>
      </c>
      <c r="S48" s="10">
        <v>79</v>
      </c>
    </row>
    <row r="49" spans="1:19" s="5" customFormat="1" ht="15" customHeight="1" x14ac:dyDescent="0.25">
      <c r="A49" s="24" t="s">
        <v>329</v>
      </c>
      <c r="B49" s="29" t="s">
        <v>190</v>
      </c>
      <c r="C49" s="14">
        <v>3011642909</v>
      </c>
      <c r="D49" s="22" t="s">
        <v>74</v>
      </c>
      <c r="E49" s="36" t="s">
        <v>119</v>
      </c>
      <c r="F49" s="24" t="s">
        <v>159</v>
      </c>
      <c r="G49" s="49" t="str">
        <f>VLOOKUP(C49,curvaPU!B:AC,28,0)</f>
        <v>(-0.049 -0.05 -0.05 -0.049 -0.049 -0.05 -0.025 3.47 4.448 4.245 4.239 2.55 1.605 1.325 1.231 0.723 0.708 0.068 -0.047 -0.047 -0.048 -0.049 -0.049 -0.049)</v>
      </c>
      <c r="H49" s="10">
        <v>243.3</v>
      </c>
      <c r="I49" s="10">
        <v>45.5</v>
      </c>
      <c r="J49" s="10">
        <v>290.3</v>
      </c>
      <c r="K49" s="10">
        <v>57</v>
      </c>
      <c r="L49" s="10">
        <v>42.8</v>
      </c>
      <c r="M49" s="10">
        <v>82.1</v>
      </c>
      <c r="N49" s="10">
        <v>31.5</v>
      </c>
      <c r="O49" s="10">
        <v>1.3</v>
      </c>
      <c r="P49" s="10">
        <v>-2.4</v>
      </c>
      <c r="Q49" s="10">
        <v>38.5</v>
      </c>
      <c r="R49" s="10">
        <v>119.7</v>
      </c>
      <c r="S49" s="10">
        <v>367.1</v>
      </c>
    </row>
    <row r="50" spans="1:19" s="5" customFormat="1" ht="15" customHeight="1" x14ac:dyDescent="0.25">
      <c r="A50" s="24" t="s">
        <v>331</v>
      </c>
      <c r="B50" s="29" t="s">
        <v>190</v>
      </c>
      <c r="C50" s="15">
        <v>3010351603</v>
      </c>
      <c r="D50" s="22" t="s">
        <v>74</v>
      </c>
      <c r="E50" s="36" t="s">
        <v>120</v>
      </c>
      <c r="F50" s="24" t="s">
        <v>2</v>
      </c>
      <c r="G50" s="49" t="str">
        <f>VLOOKUP(C50,curvaPU!B:AC,28,0)</f>
        <v>(2.792 5.726 5.247 4.2 1.38 2.307 5.991 1.616 -7.078 -7.057 -4.124 -1.136 -3.466 -3.253 2.717 3.373 4.595 5.744 4.374 2.999 -1.858 -2.901 0.103 1.708)</v>
      </c>
      <c r="H50" s="10">
        <v>1090</v>
      </c>
      <c r="I50" s="10">
        <v>828.6</v>
      </c>
      <c r="J50" s="10">
        <v>349.5</v>
      </c>
      <c r="K50" s="10">
        <v>33.1</v>
      </c>
      <c r="L50" s="10">
        <v>579.9</v>
      </c>
      <c r="M50" s="10">
        <v>287.10000000000002</v>
      </c>
      <c r="N50" s="10">
        <v>421.7</v>
      </c>
      <c r="O50" s="10">
        <v>891.4</v>
      </c>
      <c r="P50" s="10">
        <v>456.7</v>
      </c>
      <c r="Q50" s="10">
        <v>249.5</v>
      </c>
      <c r="R50" s="10">
        <v>786.2</v>
      </c>
      <c r="S50" s="10">
        <v>564.20000000000005</v>
      </c>
    </row>
    <row r="51" spans="1:19" s="5" customFormat="1" ht="15" customHeight="1" x14ac:dyDescent="0.25">
      <c r="A51" s="24" t="s">
        <v>333</v>
      </c>
      <c r="B51" s="29" t="s">
        <v>190</v>
      </c>
      <c r="C51" s="15">
        <v>3010458302</v>
      </c>
      <c r="D51" s="9" t="s">
        <v>76</v>
      </c>
      <c r="E51" s="36" t="s">
        <v>121</v>
      </c>
      <c r="F51" s="24" t="s">
        <v>180</v>
      </c>
      <c r="G51" s="49" t="str">
        <f>VLOOKUP(C51,curvaPU!B:AC,28,0)</f>
        <v>(0.996 0.995 0.993 0.99 0.988 0.986 0.983 0.978 0.976 0.982 0.982 0.984 1.003 1.009 1.007 1.005 0.998 1.023 1.02 1.018 1.019 1.022 1.022 1.021)</v>
      </c>
      <c r="H51" s="10">
        <v>179.5</v>
      </c>
      <c r="I51" s="10">
        <v>309.8</v>
      </c>
      <c r="J51" s="10">
        <v>304.8</v>
      </c>
      <c r="K51" s="10">
        <v>371.9</v>
      </c>
      <c r="L51" s="10">
        <v>426</v>
      </c>
      <c r="M51" s="10">
        <v>222.5</v>
      </c>
      <c r="N51" s="10">
        <v>350.6</v>
      </c>
      <c r="O51" s="10">
        <v>361.8</v>
      </c>
      <c r="P51" s="10">
        <v>253.7</v>
      </c>
      <c r="Q51" s="10">
        <v>231.2</v>
      </c>
      <c r="R51" s="10">
        <v>78.5</v>
      </c>
      <c r="S51" s="10">
        <v>239.6</v>
      </c>
    </row>
    <row r="52" spans="1:19" ht="15" customHeight="1" x14ac:dyDescent="0.25">
      <c r="A52" s="25" t="s">
        <v>335</v>
      </c>
      <c r="B52" s="29" t="s">
        <v>190</v>
      </c>
      <c r="C52" s="15">
        <v>3010586791</v>
      </c>
      <c r="D52" s="9" t="s">
        <v>76</v>
      </c>
      <c r="E52" s="36" t="s">
        <v>122</v>
      </c>
      <c r="F52" s="25" t="s">
        <v>160</v>
      </c>
      <c r="G52" s="49" t="str">
        <f>VLOOKUP(C52,curvaPU!B:AC,28,0)</f>
        <v>(1 1.047 0.988 1.112 0.998 0.918 1.148 1.311 1.206 1.065 1.113 1.065 1.12 0.875 1.025 0.877 0.873 1.067 0.857 0.711 0.744 0.902 1.057 0.92)</v>
      </c>
      <c r="H52" s="10">
        <v>-23.5</v>
      </c>
      <c r="I52" s="10">
        <v>352.9</v>
      </c>
      <c r="J52" s="10">
        <v>258.10000000000002</v>
      </c>
      <c r="K52" s="10">
        <v>173.9</v>
      </c>
      <c r="L52" s="10">
        <v>98.6</v>
      </c>
      <c r="M52" s="10">
        <v>140.5</v>
      </c>
      <c r="N52" s="10">
        <v>65.8</v>
      </c>
      <c r="O52" s="10">
        <v>58.6</v>
      </c>
      <c r="P52" s="10">
        <v>169.1</v>
      </c>
      <c r="Q52" s="10">
        <v>71.900000000000006</v>
      </c>
      <c r="R52" s="10">
        <v>107.4</v>
      </c>
      <c r="S52" s="10">
        <v>88.2</v>
      </c>
    </row>
    <row r="53" spans="1:19" ht="15" customHeight="1" x14ac:dyDescent="0.25">
      <c r="A53" s="29" t="s">
        <v>337</v>
      </c>
      <c r="B53" s="29" t="s">
        <v>190</v>
      </c>
      <c r="C53" s="15" t="s">
        <v>61</v>
      </c>
      <c r="D53" s="9" t="s">
        <v>76</v>
      </c>
      <c r="E53" s="36" t="s">
        <v>123</v>
      </c>
      <c r="F53" s="27" t="s">
        <v>161</v>
      </c>
      <c r="G53" s="49" t="str">
        <f>VLOOKUP(C53,curvaPU!B:AC,28,0)</f>
        <v>(1.026 1.012 1.016 1.017 1.019 1.018 1.021 1.022 1.018 1.011 1.016 0.99 0.979 0.949 0.972 0.975 0.988 0.988 0.985 0.979 0.989 0.997 1 1.011)</v>
      </c>
      <c r="H53" s="10">
        <v>820.8</v>
      </c>
      <c r="I53" s="10">
        <v>767</v>
      </c>
      <c r="J53" s="10">
        <v>628.4</v>
      </c>
      <c r="K53" s="10">
        <v>398.1</v>
      </c>
      <c r="L53" s="10">
        <v>368.6</v>
      </c>
      <c r="M53" s="10">
        <v>509.5</v>
      </c>
      <c r="N53" s="10">
        <v>314.7</v>
      </c>
      <c r="O53" s="10">
        <v>225</v>
      </c>
      <c r="P53" s="10">
        <v>194.9</v>
      </c>
      <c r="Q53" s="10">
        <v>338.4</v>
      </c>
      <c r="R53" s="10">
        <v>781.2</v>
      </c>
      <c r="S53" s="10">
        <v>920.6</v>
      </c>
    </row>
    <row r="54" spans="1:19" ht="15" customHeight="1" x14ac:dyDescent="0.25">
      <c r="A54" s="29" t="s">
        <v>339</v>
      </c>
      <c r="B54" s="29" t="s">
        <v>190</v>
      </c>
      <c r="C54" s="14">
        <v>3012510547</v>
      </c>
      <c r="D54" s="9" t="s">
        <v>76</v>
      </c>
      <c r="E54" s="36" t="s">
        <v>124</v>
      </c>
      <c r="F54" s="29" t="s">
        <v>162</v>
      </c>
      <c r="G54" s="49" t="str">
        <f>VLOOKUP(C54,curvaPU!B:AC,28,0)</f>
        <v>(1.044 1.054 1.026 1.076 0.99 1.022 1.014 0.987 0.998 0.996 0.969 0.993 0.986 1.009 1.049 1.003 1.029 0.888 0.928 0.958 1.012 0.999 0.993 0.976)</v>
      </c>
      <c r="H54" s="10">
        <v>492.3</v>
      </c>
      <c r="I54" s="10">
        <v>325</v>
      </c>
      <c r="J54" s="10">
        <v>338.2</v>
      </c>
      <c r="K54" s="10">
        <v>120.2</v>
      </c>
      <c r="L54" s="10">
        <v>98.6</v>
      </c>
      <c r="M54" s="10">
        <v>87.7</v>
      </c>
      <c r="N54" s="10">
        <v>8.6</v>
      </c>
      <c r="O54" s="10">
        <v>-2.8</v>
      </c>
      <c r="P54" s="10">
        <v>40.1</v>
      </c>
      <c r="Q54" s="10">
        <v>15.8</v>
      </c>
      <c r="R54" s="10">
        <v>416.6</v>
      </c>
      <c r="S54" s="10">
        <v>797.7</v>
      </c>
    </row>
    <row r="55" spans="1:19" ht="15" customHeight="1" x14ac:dyDescent="0.25">
      <c r="A55" s="28" t="s">
        <v>341</v>
      </c>
      <c r="B55" s="29" t="s">
        <v>190</v>
      </c>
      <c r="C55" s="11">
        <v>3010000990</v>
      </c>
      <c r="D55" s="9" t="s">
        <v>76</v>
      </c>
      <c r="E55" s="36" t="s">
        <v>125</v>
      </c>
      <c r="F55" s="30" t="s">
        <v>188</v>
      </c>
      <c r="G55" s="49" t="str">
        <f>VLOOKUP(C55,curvaPU!B:AC,28,0)</f>
        <v>(0.983 0.793 0.726 0.757 0.803 0.895 0.91 0.849 0.719 0.811 0.777 0.823 0.906 0.97 0.95 0.978 1.119 1.392 1.456 1.393 1.352 1.259 1.182 1.197)</v>
      </c>
      <c r="H55" s="10">
        <v>2089</v>
      </c>
      <c r="I55" s="10">
        <v>2234.6999999999998</v>
      </c>
      <c r="J55" s="10">
        <v>2451.9</v>
      </c>
      <c r="K55" s="10">
        <v>846.2</v>
      </c>
      <c r="L55" s="10">
        <v>433.6</v>
      </c>
      <c r="M55" s="10">
        <v>705.8</v>
      </c>
      <c r="N55" s="10">
        <v>328.9</v>
      </c>
      <c r="O55" s="10">
        <v>-265.8</v>
      </c>
      <c r="P55" s="10">
        <v>-599.20000000000005</v>
      </c>
      <c r="Q55" s="10">
        <v>-439.8</v>
      </c>
      <c r="R55" s="10">
        <v>929.3</v>
      </c>
      <c r="S55" s="10">
        <v>2144.5</v>
      </c>
    </row>
    <row r="56" spans="1:19" ht="15" customHeight="1" x14ac:dyDescent="0.25">
      <c r="A56" s="24" t="s">
        <v>343</v>
      </c>
      <c r="B56" s="29" t="s">
        <v>190</v>
      </c>
      <c r="C56" s="15">
        <v>3009900178</v>
      </c>
      <c r="D56" s="9" t="s">
        <v>75</v>
      </c>
      <c r="E56" s="38" t="s">
        <v>126</v>
      </c>
      <c r="F56" s="24" t="s">
        <v>173</v>
      </c>
      <c r="G56" s="49" t="str">
        <f>VLOOKUP(C56,curvaPU!B:AC,28,0)</f>
        <v>(0.989 0.989 0.989 0.989 0.989 0.99 0.99 0.99 0.991 0.992 0.996 0.994 1.01 1.013 1.01 1.01 1.01 1.009 1.009 1.008 1.009 1.008 1.008 1.008)</v>
      </c>
      <c r="H56" s="10">
        <v>1346.6</v>
      </c>
      <c r="I56" s="10">
        <v>1054.4000000000001</v>
      </c>
      <c r="J56" s="10">
        <v>860.4</v>
      </c>
      <c r="K56" s="10">
        <v>792.2</v>
      </c>
      <c r="L56" s="10">
        <v>676.8</v>
      </c>
      <c r="M56" s="10">
        <v>414.8</v>
      </c>
      <c r="N56" s="10">
        <v>-3.6</v>
      </c>
      <c r="O56" s="10">
        <v>-3.6</v>
      </c>
      <c r="P56" s="10">
        <v>-3.6</v>
      </c>
      <c r="Q56" s="10">
        <v>-3.6</v>
      </c>
      <c r="R56" s="10">
        <v>747.9</v>
      </c>
      <c r="S56" s="10">
        <v>992.7</v>
      </c>
    </row>
    <row r="57" spans="1:19" ht="15" customHeight="1" x14ac:dyDescent="0.25">
      <c r="A57" s="87" t="s">
        <v>345</v>
      </c>
      <c r="B57" s="29" t="s">
        <v>190</v>
      </c>
      <c r="C57" s="15">
        <v>3010992218</v>
      </c>
      <c r="D57" s="9" t="s">
        <v>76</v>
      </c>
      <c r="E57" s="36" t="s">
        <v>127</v>
      </c>
      <c r="F57" s="24" t="s">
        <v>18</v>
      </c>
      <c r="G57" s="49" t="str">
        <f>VLOOKUP(C57,curvaPU!B:AC,28,0)</f>
        <v>(0.725 0.657 0.725 0.714 1.142 1.268 1.079 0.831 0.897 0.653 0.417 0.689 0.846 0.627 0.773 0.904 1.164 1.7 1.704 1.748 1.698 1.382 0.816 0.839)</v>
      </c>
      <c r="H57" s="10">
        <v>419</v>
      </c>
      <c r="I57" s="10">
        <v>376.7</v>
      </c>
      <c r="J57" s="10">
        <v>357.3</v>
      </c>
      <c r="K57" s="10">
        <v>352.9</v>
      </c>
      <c r="L57" s="10">
        <v>496.9</v>
      </c>
      <c r="M57" s="10">
        <v>341.7</v>
      </c>
      <c r="N57" s="10">
        <v>129.30000000000001</v>
      </c>
      <c r="O57" s="10">
        <v>124.4</v>
      </c>
      <c r="P57" s="10">
        <v>30.9</v>
      </c>
      <c r="Q57" s="10">
        <v>53.1</v>
      </c>
      <c r="R57" s="10">
        <v>432.7</v>
      </c>
      <c r="S57" s="10">
        <v>130.9</v>
      </c>
    </row>
    <row r="58" spans="1:19" ht="15" customHeight="1" x14ac:dyDescent="0.25">
      <c r="A58" s="87" t="s">
        <v>347</v>
      </c>
      <c r="B58" s="29" t="s">
        <v>190</v>
      </c>
      <c r="C58" s="15">
        <v>3012568013</v>
      </c>
      <c r="D58" s="9" t="s">
        <v>76</v>
      </c>
      <c r="E58" s="36" t="s">
        <v>128</v>
      </c>
      <c r="F58" s="29" t="s">
        <v>163</v>
      </c>
      <c r="G58" s="49" t="str">
        <f>VLOOKUP(C58,curvaPU!B:AC,28,0)</f>
        <v>(1.036 1.027 1.025 1.007 1.025 1.05 1.021 0.996 0.975 0.977 0.974 0.964 0.96 0.952 0.958 0.915 0.907 0.96 1.013 1.026 1.056 1.055 1.062 1.058)</v>
      </c>
      <c r="H58" s="10">
        <v>-860.5</v>
      </c>
      <c r="I58" s="10">
        <v>-1691.2</v>
      </c>
      <c r="J58" s="10">
        <v>-1348.2</v>
      </c>
      <c r="K58" s="10">
        <v>-1661.2</v>
      </c>
      <c r="L58" s="10">
        <v>-1577.9</v>
      </c>
      <c r="M58" s="10">
        <v>-1364</v>
      </c>
      <c r="N58" s="10">
        <v>-1418.2</v>
      </c>
      <c r="O58" s="10">
        <v>-1436.6</v>
      </c>
      <c r="P58" s="10">
        <v>-722.6</v>
      </c>
      <c r="Q58" s="10">
        <v>-495.1</v>
      </c>
      <c r="R58" s="10">
        <v>-500.1</v>
      </c>
      <c r="S58" s="10">
        <v>-596.79999999999995</v>
      </c>
    </row>
    <row r="59" spans="1:19" ht="15" customHeight="1" x14ac:dyDescent="0.25">
      <c r="A59" s="24" t="s">
        <v>349</v>
      </c>
      <c r="B59" s="29" t="s">
        <v>190</v>
      </c>
      <c r="C59" s="15">
        <v>3009900252</v>
      </c>
      <c r="D59" s="9" t="s">
        <v>76</v>
      </c>
      <c r="E59" s="36" t="s">
        <v>129</v>
      </c>
      <c r="F59" s="24" t="s">
        <v>164</v>
      </c>
      <c r="G59" s="49" t="str">
        <f>VLOOKUP(C59,curvaPU!B:AC,28,0)</f>
        <v>(1.052 1.049 1.048 1.046 1.011 1.01 1.01 1.029 0.992 0.941 0.998 0.995 0.978 0.985 0.987 0.926 0.891 0.948 1.009 1.027 0.99 0.991 1.025 1.062)</v>
      </c>
      <c r="H59" s="10">
        <v>428.5</v>
      </c>
      <c r="I59" s="10">
        <v>492.6</v>
      </c>
      <c r="J59" s="10">
        <v>509.5</v>
      </c>
      <c r="K59" s="10">
        <v>492.4</v>
      </c>
      <c r="L59" s="10">
        <v>549.6</v>
      </c>
      <c r="M59" s="10">
        <v>512.6</v>
      </c>
      <c r="N59" s="10">
        <v>531.6</v>
      </c>
      <c r="O59" s="10">
        <v>449.8</v>
      </c>
      <c r="P59" s="10">
        <v>457</v>
      </c>
      <c r="Q59" s="10">
        <v>523.4</v>
      </c>
      <c r="R59" s="10">
        <v>479.7</v>
      </c>
      <c r="S59" s="10">
        <v>480.7</v>
      </c>
    </row>
    <row r="60" spans="1:19" ht="15" customHeight="1" x14ac:dyDescent="0.25">
      <c r="A60" s="24" t="s">
        <v>351</v>
      </c>
      <c r="B60" s="29" t="s">
        <v>190</v>
      </c>
      <c r="C60" s="14">
        <v>3013153307</v>
      </c>
      <c r="D60" s="9" t="s">
        <v>76</v>
      </c>
      <c r="E60" s="36" t="s">
        <v>130</v>
      </c>
      <c r="F60" s="24" t="s">
        <v>37</v>
      </c>
      <c r="G60" s="49" t="str">
        <f>VLOOKUP(C60,curvaPU!B:AC,28,0)</f>
        <v>(1 1.001 0.995 0.996 0.987 0.989 0.996 1.027 1.009 0.982 1.004 1.011 1.019 0.993 1.008 0.993 0.966 0.982 0.99 0.993 1.002 1.027 1.023 1.008)</v>
      </c>
      <c r="H60" s="10">
        <v>999.2</v>
      </c>
      <c r="I60" s="10">
        <v>966.3</v>
      </c>
      <c r="J60" s="10">
        <v>1032.9000000000001</v>
      </c>
      <c r="K60" s="10">
        <v>1035</v>
      </c>
      <c r="L60" s="10">
        <v>1038.5999999999999</v>
      </c>
      <c r="M60" s="10">
        <v>1045.3</v>
      </c>
      <c r="N60" s="10">
        <v>999.3</v>
      </c>
      <c r="O60" s="10">
        <v>791.5</v>
      </c>
      <c r="P60" s="10">
        <v>559</v>
      </c>
      <c r="Q60" s="10">
        <v>859.5</v>
      </c>
      <c r="R60" s="10">
        <v>965.6</v>
      </c>
      <c r="S60" s="10">
        <v>1021.3</v>
      </c>
    </row>
    <row r="61" spans="1:19" s="8" customFormat="1" ht="15" customHeight="1" x14ac:dyDescent="0.25">
      <c r="A61" s="24" t="s">
        <v>355</v>
      </c>
      <c r="B61" s="29" t="s">
        <v>190</v>
      </c>
      <c r="C61" s="15">
        <v>3012337646</v>
      </c>
      <c r="D61" s="22" t="s">
        <v>74</v>
      </c>
      <c r="E61" s="36" t="s">
        <v>131</v>
      </c>
      <c r="F61" s="24" t="s">
        <v>177</v>
      </c>
      <c r="G61" s="49" t="str">
        <f>VLOOKUP(C61,curvaPU!B:AC,28,0)</f>
        <v>(1.018 0.987 0.995 0.993 1.002 0.99 1.006 1.01 0.975 0.956 0.95 0.989 1.009 1.015 1.026 1.014 0.997 0.993 1.008 0.998 1.014 1.023 1.015 1.015)</v>
      </c>
      <c r="H61" s="10">
        <v>3757.3</v>
      </c>
      <c r="I61" s="10">
        <v>-241</v>
      </c>
      <c r="J61" s="10">
        <v>180.2</v>
      </c>
      <c r="K61" s="10">
        <v>4925.3999999999996</v>
      </c>
      <c r="L61" s="10">
        <v>5046.2</v>
      </c>
      <c r="M61" s="10">
        <v>4825.3</v>
      </c>
      <c r="N61" s="10">
        <v>5300.4</v>
      </c>
      <c r="O61" s="10">
        <v>5282.4</v>
      </c>
      <c r="P61" s="10">
        <v>5221</v>
      </c>
      <c r="Q61" s="10">
        <v>5047.1000000000004</v>
      </c>
      <c r="R61" s="10">
        <v>5224.5</v>
      </c>
      <c r="S61" s="10">
        <v>2730.6</v>
      </c>
    </row>
    <row r="62" spans="1:19" ht="15" customHeight="1" x14ac:dyDescent="0.25">
      <c r="A62" s="34" t="s">
        <v>357</v>
      </c>
      <c r="B62" s="29" t="s">
        <v>191</v>
      </c>
      <c r="C62" s="14">
        <v>3011863134</v>
      </c>
      <c r="D62" s="22" t="s">
        <v>74</v>
      </c>
      <c r="E62" s="36" t="s">
        <v>132</v>
      </c>
      <c r="F62" s="29" t="s">
        <v>178</v>
      </c>
      <c r="G62" s="49" t="str">
        <f>VLOOKUP(C62,curvaPU!B:AC,28,0)</f>
        <v>(0.749 0.726 0.643 0.52 0.521 0.522 0.521 0.527 1.152 1.432 1.433 1.388 1.184 1.116 1.281 1.509 1.548 1.451 1.128 1.054 0.965 0.941 0.868 0.819)</v>
      </c>
      <c r="H62" s="10">
        <v>138.1</v>
      </c>
      <c r="I62" s="10">
        <v>122.5</v>
      </c>
      <c r="J62" s="10">
        <v>92.2</v>
      </c>
      <c r="K62" s="10">
        <v>48.1</v>
      </c>
      <c r="L62" s="10">
        <v>51.3</v>
      </c>
      <c r="M62" s="10">
        <v>85.1</v>
      </c>
      <c r="N62" s="10">
        <v>24.1</v>
      </c>
      <c r="O62" s="10">
        <v>34.799999999999997</v>
      </c>
      <c r="P62" s="10">
        <v>25.1</v>
      </c>
      <c r="Q62" s="10">
        <v>24.5</v>
      </c>
      <c r="R62" s="10">
        <v>18.8</v>
      </c>
      <c r="S62" s="10">
        <v>10.1</v>
      </c>
    </row>
    <row r="63" spans="1:19" ht="15" customHeight="1" x14ac:dyDescent="0.25">
      <c r="A63" s="24" t="s">
        <v>359</v>
      </c>
      <c r="B63" s="29" t="s">
        <v>190</v>
      </c>
      <c r="C63" s="15">
        <v>3012736516</v>
      </c>
      <c r="D63" s="22" t="s">
        <v>74</v>
      </c>
      <c r="E63" s="37" t="s">
        <v>229</v>
      </c>
      <c r="F63" s="29" t="s">
        <v>174</v>
      </c>
      <c r="G63" s="49" t="str">
        <f>VLOOKUP(C63,curvaPU!B:AC,28,0)</f>
        <v>(1.019 1.009 0.981 0.979 0.988 1.011 1.01 1.008 0.944 0.955 0.965 1.016 1.016 1.021 1.022 0.983 0.946 0.975 1.028 1.031 1.029 1.026 1.016 1.022)</v>
      </c>
      <c r="H63" s="10">
        <v>250.8</v>
      </c>
      <c r="I63" s="10">
        <v>261.10000000000002</v>
      </c>
      <c r="J63" s="10">
        <v>272.2</v>
      </c>
      <c r="K63" s="10">
        <v>310.60000000000002</v>
      </c>
      <c r="L63" s="10">
        <v>288.89999999999998</v>
      </c>
      <c r="M63" s="10">
        <v>293.10000000000002</v>
      </c>
      <c r="N63" s="10">
        <v>314.39999999999998</v>
      </c>
      <c r="O63" s="10">
        <v>292.5</v>
      </c>
      <c r="P63" s="10">
        <v>216.3</v>
      </c>
      <c r="Q63" s="10">
        <v>269.3</v>
      </c>
      <c r="R63" s="10">
        <v>287.5</v>
      </c>
      <c r="S63" s="10">
        <v>347.2</v>
      </c>
    </row>
    <row r="64" spans="1:19" ht="15" customHeight="1" x14ac:dyDescent="0.25">
      <c r="A64" s="24" t="s">
        <v>361</v>
      </c>
      <c r="B64" s="29" t="s">
        <v>190</v>
      </c>
      <c r="C64" s="15">
        <v>3011760946</v>
      </c>
      <c r="D64" s="9" t="s">
        <v>76</v>
      </c>
      <c r="E64" s="36" t="s">
        <v>133</v>
      </c>
      <c r="F64" s="24" t="s">
        <v>165</v>
      </c>
      <c r="G64" s="49" t="str">
        <f>VLOOKUP(C64,curvaPU!B:AC,28,0)</f>
        <v>(0.982 0.944 0.936 0.925 0.957 0.942 0.952 0.992 1.037 1.052 1.051 1.045 1.049 1.047 0.999 1.029 1.011 1.045 1.033 1.022 0.998 1.018 0.976 0.961)</v>
      </c>
      <c r="H64" s="10">
        <v>778.4</v>
      </c>
      <c r="I64" s="10">
        <v>968</v>
      </c>
      <c r="J64" s="10">
        <v>981.5</v>
      </c>
      <c r="K64" s="10">
        <v>623.6</v>
      </c>
      <c r="L64" s="10">
        <v>757.9</v>
      </c>
      <c r="M64" s="10">
        <v>537.5</v>
      </c>
      <c r="N64" s="10">
        <v>433</v>
      </c>
      <c r="O64" s="10">
        <v>338.5</v>
      </c>
      <c r="P64" s="10">
        <v>307.10000000000002</v>
      </c>
      <c r="Q64" s="10">
        <v>367.5</v>
      </c>
      <c r="R64" s="10">
        <v>570.5</v>
      </c>
      <c r="S64" s="10">
        <v>1137.3</v>
      </c>
    </row>
    <row r="65" spans="1:19" ht="15" customHeight="1" x14ac:dyDescent="0.25">
      <c r="A65" s="24" t="s">
        <v>361</v>
      </c>
      <c r="B65" s="29" t="s">
        <v>190</v>
      </c>
      <c r="C65" s="15">
        <v>3010950130</v>
      </c>
      <c r="D65" s="22" t="s">
        <v>74</v>
      </c>
      <c r="E65" s="36" t="s">
        <v>134</v>
      </c>
      <c r="F65" s="24" t="s">
        <v>39</v>
      </c>
      <c r="G65" s="49" t="str">
        <f>VLOOKUP(C65,curvaPU!B:AC,28,0)</f>
        <v>(0.979 0.989 0.993 0.987 0.941 0.952 0.933 1.01 1.028 1.028 1.012 1.015 1.013 1.018 1.027 1.008 1.037 0.996 1.004 1.004 0.999 1.001 1.008 1.016)</v>
      </c>
      <c r="H65" s="10">
        <v>556.29999999999995</v>
      </c>
      <c r="I65" s="10">
        <v>510.1</v>
      </c>
      <c r="J65" s="10">
        <v>625.29999999999995</v>
      </c>
      <c r="K65" s="10">
        <v>394.5</v>
      </c>
      <c r="L65" s="10">
        <v>504.9</v>
      </c>
      <c r="M65" s="10">
        <v>309.10000000000002</v>
      </c>
      <c r="N65" s="10">
        <v>275.60000000000002</v>
      </c>
      <c r="O65" s="10">
        <v>192.8</v>
      </c>
      <c r="P65" s="10">
        <v>207</v>
      </c>
      <c r="Q65" s="10">
        <v>181.4</v>
      </c>
      <c r="R65" s="10">
        <v>535</v>
      </c>
      <c r="S65" s="10">
        <v>989.3</v>
      </c>
    </row>
    <row r="66" spans="1:19" ht="15" customHeight="1" x14ac:dyDescent="0.25">
      <c r="A66" s="98" t="s">
        <v>362</v>
      </c>
      <c r="B66" s="29" t="s">
        <v>190</v>
      </c>
      <c r="C66" s="15">
        <v>3011171457</v>
      </c>
      <c r="D66" s="9" t="s">
        <v>76</v>
      </c>
      <c r="E66" s="36" t="s">
        <v>135</v>
      </c>
      <c r="F66" s="24" t="s">
        <v>182</v>
      </c>
      <c r="G66" s="49" t="str">
        <f>VLOOKUP(C66,curvaPU!B:AC,28,0)</f>
        <v>(1.01 0.939 0.959 1.008 1.039 1.026 0.973 0.974 0.98 1.027 1.029 1.016 1.017 0.97 0.977 0.984 0.944 0.994 0.93 1.021 1.066 1.052 1.052 1.012)</v>
      </c>
      <c r="H66" s="10">
        <v>1338.4</v>
      </c>
      <c r="I66" s="10">
        <v>1210.0999999999999</v>
      </c>
      <c r="J66" s="10">
        <v>939.4</v>
      </c>
      <c r="K66" s="10">
        <v>595.20000000000005</v>
      </c>
      <c r="L66" s="10">
        <v>730.2</v>
      </c>
      <c r="M66" s="10">
        <v>1138.5999999999999</v>
      </c>
      <c r="N66" s="10">
        <v>1088.3</v>
      </c>
      <c r="O66" s="10">
        <v>956.8</v>
      </c>
      <c r="P66" s="10">
        <v>844.7</v>
      </c>
      <c r="Q66" s="10">
        <v>946.8</v>
      </c>
      <c r="R66" s="10">
        <v>1441.4</v>
      </c>
      <c r="S66" s="10">
        <v>2015.8</v>
      </c>
    </row>
    <row r="67" spans="1:19" ht="15" customHeight="1" x14ac:dyDescent="0.25">
      <c r="A67" s="97" t="s">
        <v>362</v>
      </c>
      <c r="B67" s="29" t="s">
        <v>190</v>
      </c>
      <c r="C67" s="15">
        <v>3012537913</v>
      </c>
      <c r="D67" s="22" t="s">
        <v>74</v>
      </c>
      <c r="E67" s="36" t="s">
        <v>136</v>
      </c>
      <c r="F67" s="25" t="s">
        <v>166</v>
      </c>
      <c r="G67" s="49" t="str">
        <f>VLOOKUP(C67,curvaPU!B:AC,28,0)</f>
        <v>(1.01 1.009 1.007 0.993 0.997 1.01 0.988 0.989 0.99 0.968 0.976 0.98 1.01 1.011 1.002 1.016 0.979 0.964 0.963 1.025 1.034 1.031 1.027 1.023)</v>
      </c>
      <c r="H67" s="10">
        <v>380.1</v>
      </c>
      <c r="I67" s="10">
        <v>356</v>
      </c>
      <c r="J67" s="10">
        <v>354.7</v>
      </c>
      <c r="K67" s="10">
        <v>207.4</v>
      </c>
      <c r="L67" s="10">
        <v>268.10000000000002</v>
      </c>
      <c r="M67" s="10">
        <v>231.7</v>
      </c>
      <c r="N67" s="10">
        <v>211.7</v>
      </c>
      <c r="O67" s="10">
        <v>199.9</v>
      </c>
      <c r="P67" s="10">
        <v>203.4</v>
      </c>
      <c r="Q67" s="10">
        <v>213.9</v>
      </c>
      <c r="R67" s="10">
        <v>375.6</v>
      </c>
      <c r="S67" s="10">
        <v>476.3</v>
      </c>
    </row>
    <row r="68" spans="1:19" ht="15" customHeight="1" x14ac:dyDescent="0.25">
      <c r="A68" s="32" t="s">
        <v>363</v>
      </c>
      <c r="B68" s="29" t="s">
        <v>190</v>
      </c>
      <c r="C68" s="33">
        <v>3011303590</v>
      </c>
      <c r="D68" s="22" t="s">
        <v>74</v>
      </c>
      <c r="E68" s="39" t="s">
        <v>137</v>
      </c>
      <c r="F68" s="32" t="s">
        <v>181</v>
      </c>
      <c r="G68" s="49" t="str">
        <f>VLOOKUP(C68,curvaPU!B:AC,28,0)</f>
        <v>(1.054 1.054 1.04 1.027 1 1.013 1.03 1.029 0.994 0.952 0.963 0.991 0.985 0.963 0.95 0.945 0.963 0.986 1.007 0.984 1.001 1.006 1.026 1.036)</v>
      </c>
      <c r="H68" s="10">
        <v>1546.9</v>
      </c>
      <c r="I68" s="10">
        <v>1300.8</v>
      </c>
      <c r="J68" s="10">
        <v>1783.1</v>
      </c>
      <c r="K68" s="10">
        <v>1827.1</v>
      </c>
      <c r="L68" s="10">
        <v>1716.4</v>
      </c>
      <c r="M68" s="10">
        <v>1801.7</v>
      </c>
      <c r="N68" s="10">
        <v>1660.4</v>
      </c>
      <c r="O68" s="10">
        <v>2005.1</v>
      </c>
      <c r="P68" s="10">
        <v>1738.3</v>
      </c>
      <c r="Q68" s="10">
        <v>1606.8</v>
      </c>
      <c r="R68" s="10">
        <v>2447.6</v>
      </c>
      <c r="S68" s="10">
        <v>2349.8000000000002</v>
      </c>
    </row>
    <row r="69" spans="1:19" ht="15" customHeight="1" x14ac:dyDescent="0.25">
      <c r="A69" s="24" t="s">
        <v>364</v>
      </c>
      <c r="B69" s="29" t="s">
        <v>190</v>
      </c>
      <c r="C69" s="15">
        <v>3012296948</v>
      </c>
      <c r="D69" s="9" t="s">
        <v>76</v>
      </c>
      <c r="E69" s="37" t="s">
        <v>231</v>
      </c>
      <c r="F69" s="24" t="s">
        <v>167</v>
      </c>
      <c r="G69" s="49" t="str">
        <f>VLOOKUP(C69,curvaPU!B:AC,28,0)</f>
        <v>(0.986 1.01 0.943 0.991 1.009 0.977 1.08 1.007 1.067 1.093 1.067 1.05 1.004 0.999 1.062 1.038 0.962 0.869 0.937 0.972 0.972 0.927 0.953 1.024)</v>
      </c>
      <c r="H69" s="92">
        <f>VLOOKUP($C69,mediaInjHoraria_Mes_a_Mes!$A:$O,4,0)</f>
        <v>2506.7383333333328</v>
      </c>
      <c r="I69" s="92">
        <f>VLOOKUP($C69,mediaInjHoraria_Mes_a_Mes!$A:$O,5,0)</f>
        <v>2906.2470833333332</v>
      </c>
      <c r="J69" s="10">
        <f>VLOOKUP($C69,mediaInjHoraria_Mes_a_Mes!$A:$O,6,0)</f>
        <v>2612.8925000000004</v>
      </c>
      <c r="K69" s="10">
        <f>VLOOKUP($C69,mediaInjHoraria_Mes_a_Mes!$A:$O,7,0)</f>
        <v>744.13166666666655</v>
      </c>
      <c r="L69" s="10">
        <f>VLOOKUP($C69,mediaInjHoraria_Mes_a_Mes!$A:$O,8,0)</f>
        <v>877.9991666666665</v>
      </c>
      <c r="M69" s="10">
        <f>VLOOKUP($C69,mediaInjHoraria_Mes_a_Mes!$A:$O,9,0)</f>
        <v>537.04833333333329</v>
      </c>
      <c r="N69" s="10">
        <f>VLOOKUP($C69,mediaInjHoraria_Mes_a_Mes!$A:$O,10,0)</f>
        <v>425.54208333333327</v>
      </c>
      <c r="O69" s="10">
        <f>VLOOKUP($C69,mediaInjHoraria_Mes_a_Mes!$A:$O,11,0)</f>
        <v>320.0841666666667</v>
      </c>
      <c r="P69" s="10">
        <f>VLOOKUP($C69,mediaInjHoraria_Mes_a_Mes!$A:$O,12,0)</f>
        <v>189.69416666666666</v>
      </c>
      <c r="Q69" s="10">
        <f>VLOOKUP($C69,mediaInjHoraria_Mes_a_Mes!$A:$O,13,0)</f>
        <v>235.09624999999991</v>
      </c>
      <c r="R69" s="10">
        <f>VLOOKUP($C69,mediaInjHoraria_Mes_a_Mes!$A:$O,14,0)</f>
        <v>198.79666666666662</v>
      </c>
      <c r="S69" s="10">
        <f>VLOOKUP($C69,mediaInjHoraria_Mes_a_Mes!$A:$O,15,0)</f>
        <v>323.4895833333332</v>
      </c>
    </row>
    <row r="70" spans="1:19" ht="15" customHeight="1" x14ac:dyDescent="0.25">
      <c r="A70" s="69" t="s">
        <v>296</v>
      </c>
      <c r="B70" s="41">
        <v>1</v>
      </c>
      <c r="C70" s="71">
        <v>3013090504</v>
      </c>
      <c r="D70" s="41" t="s">
        <v>365</v>
      </c>
      <c r="E70" s="42" t="s">
        <v>1180</v>
      </c>
      <c r="F70" s="72" t="s">
        <v>193</v>
      </c>
      <c r="G70" s="70" t="str">
        <f>VLOOKUP(C70,curvaPU!B:AC,28,0)</f>
        <v>(0.94 0.937 0.936 0.936 0.935 0.935 0.935 0.943 0.965 1.012 1.06 1.062 1.053 1.03 1.047 1.005 1.027 1.045 1.041 1.034 1.033 1.031 1.029 1.028)</v>
      </c>
      <c r="H70" s="96">
        <v>2171.62</v>
      </c>
      <c r="I70" s="96">
        <v>2318.0100000000002</v>
      </c>
      <c r="J70" s="96">
        <v>2143.6999999999998</v>
      </c>
      <c r="K70" s="96">
        <v>428.82</v>
      </c>
      <c r="L70" s="96">
        <v>1239.8</v>
      </c>
      <c r="M70" s="96">
        <v>0</v>
      </c>
      <c r="N70" s="96">
        <v>884.99</v>
      </c>
      <c r="O70" s="96">
        <v>1575.8</v>
      </c>
      <c r="P70" s="96">
        <v>1781.55</v>
      </c>
      <c r="Q70" s="96">
        <v>1892.32</v>
      </c>
      <c r="R70" s="96">
        <v>1758.15</v>
      </c>
      <c r="S70" s="96">
        <v>1499.41</v>
      </c>
    </row>
    <row r="71" spans="1:19" ht="15" customHeight="1" x14ac:dyDescent="0.25">
      <c r="A71" s="73" t="s">
        <v>298</v>
      </c>
      <c r="B71" s="41">
        <v>1</v>
      </c>
      <c r="C71" s="71">
        <v>3013090236</v>
      </c>
      <c r="D71" s="41" t="s">
        <v>365</v>
      </c>
      <c r="E71" s="42" t="s">
        <v>1180</v>
      </c>
      <c r="F71" s="72" t="s">
        <v>194</v>
      </c>
      <c r="G71" s="70" t="str">
        <f>VLOOKUP(C71,curvaPU!B:AC,28,0)</f>
        <v>(1.007 1.007 1.01 1.01 1.011 1.015 1.002 1.002 1.003 0.995 0.99 0.988 0.973 0.978 0.98 0.981 0.998 1.009 1.008 0.992 1.007 1.013 1.009 1.012)</v>
      </c>
      <c r="H71" s="96">
        <v>5174.22</v>
      </c>
      <c r="I71" s="96">
        <v>5740.39</v>
      </c>
      <c r="J71" s="96">
        <v>6138.66</v>
      </c>
      <c r="K71" s="96">
        <v>4818.8900000000003</v>
      </c>
      <c r="L71" s="96">
        <v>2057.67</v>
      </c>
      <c r="M71" s="96">
        <v>4391.82</v>
      </c>
      <c r="N71" s="96">
        <v>4894.05</v>
      </c>
      <c r="O71" s="96">
        <v>4216.7700000000004</v>
      </c>
      <c r="P71" s="96">
        <v>4333.91</v>
      </c>
      <c r="Q71" s="96">
        <v>4613.93</v>
      </c>
      <c r="R71" s="96">
        <v>4729.1899999999996</v>
      </c>
      <c r="S71" s="96">
        <v>5186.74</v>
      </c>
    </row>
    <row r="72" spans="1:19" ht="15" customHeight="1" x14ac:dyDescent="0.25">
      <c r="A72" s="73" t="s">
        <v>300</v>
      </c>
      <c r="B72" s="41">
        <v>1</v>
      </c>
      <c r="C72" s="71">
        <v>3013090590</v>
      </c>
      <c r="D72" s="41" t="s">
        <v>365</v>
      </c>
      <c r="E72" s="42" t="s">
        <v>1181</v>
      </c>
      <c r="F72" s="72" t="s">
        <v>367</v>
      </c>
      <c r="G72" s="70" t="str">
        <f>VLOOKUP(C72,curvaPU!B:AC,28,0)</f>
        <v>(0.927 0.926 0.927 0.927 0.929 0.93 0.929 0.933 0.971 1.023 1.036 1.062 1.055 1.056 1.053 1.031 0.925 0.944 1.073 1.069 1.071 1.07 1.067 1.067)</v>
      </c>
      <c r="H72" s="96">
        <v>1883.82</v>
      </c>
      <c r="I72" s="96">
        <v>1884.22</v>
      </c>
      <c r="J72" s="96">
        <v>-14.1</v>
      </c>
      <c r="K72" s="96">
        <v>351.77</v>
      </c>
      <c r="L72" s="96">
        <v>1618.39</v>
      </c>
      <c r="M72" s="96">
        <v>1757.54</v>
      </c>
      <c r="N72" s="96">
        <v>1855.12</v>
      </c>
      <c r="O72" s="96">
        <v>1613.1</v>
      </c>
      <c r="P72" s="96">
        <v>927.33</v>
      </c>
      <c r="Q72" s="96">
        <v>1811.01</v>
      </c>
      <c r="R72" s="96">
        <v>2183.2399999999998</v>
      </c>
      <c r="S72" s="96">
        <v>2425.16</v>
      </c>
    </row>
    <row r="73" spans="1:19" ht="15" customHeight="1" x14ac:dyDescent="0.25">
      <c r="A73" s="69" t="s">
        <v>306</v>
      </c>
      <c r="B73" s="41">
        <v>1</v>
      </c>
      <c r="C73" s="71">
        <v>3010609287</v>
      </c>
      <c r="D73" s="41" t="s">
        <v>365</v>
      </c>
      <c r="E73" s="42" t="s">
        <v>1180</v>
      </c>
      <c r="F73" s="72" t="s">
        <v>366</v>
      </c>
      <c r="G73" s="70" t="str">
        <f>VLOOKUP(C73,curvaPU!B:AC,28,0)</f>
        <v>(1.017 1.013 1.012 0.995 1.011 1.006 0.999 0.999 0.989 0.995 0.945 0.975 0.967 0.996 1.002 1.007 1.005 1.013 1.007 1.008 1.008 1.005 1.015 1.011)</v>
      </c>
      <c r="H73" s="96">
        <v>1058.18</v>
      </c>
      <c r="I73" s="96">
        <v>1137.8499999999999</v>
      </c>
      <c r="J73" s="96">
        <v>1078.67</v>
      </c>
      <c r="K73" s="96">
        <v>710.22</v>
      </c>
      <c r="L73" s="96">
        <v>592.94000000000005</v>
      </c>
      <c r="M73" s="96">
        <v>605.79999999999995</v>
      </c>
      <c r="N73" s="96">
        <v>450.91</v>
      </c>
      <c r="O73" s="96">
        <v>378.17</v>
      </c>
      <c r="P73" s="96">
        <v>387.09</v>
      </c>
      <c r="Q73" s="96">
        <v>487.07</v>
      </c>
      <c r="R73" s="96">
        <v>924.71</v>
      </c>
      <c r="S73" s="96">
        <v>1100.01</v>
      </c>
    </row>
    <row r="74" spans="1:19" ht="15" customHeight="1" x14ac:dyDescent="0.25">
      <c r="A74" s="69" t="s">
        <v>353</v>
      </c>
      <c r="B74" s="41">
        <v>1</v>
      </c>
      <c r="C74" s="71">
        <v>3009900171</v>
      </c>
      <c r="D74" s="41" t="s">
        <v>365</v>
      </c>
      <c r="E74" s="42" t="s">
        <v>1181</v>
      </c>
      <c r="F74" s="72" t="s">
        <v>196</v>
      </c>
      <c r="G74" s="70" t="str">
        <f>VLOOKUP(C74,curvaPU!B:AC,28,0)</f>
        <v>(1.028 1.023 1.028 1.02 1.026 1.017 1.02 0.999 0.985 0.988 0.999 0.993 0.996 0.991 0.979 0.985 0.999 0.991 0.947 0.976 0.982 1.002 1.011 1.017)</v>
      </c>
      <c r="H74" s="96">
        <v>337.13</v>
      </c>
      <c r="I74" s="96">
        <v>92.46</v>
      </c>
      <c r="J74" s="96">
        <v>-3.37</v>
      </c>
      <c r="K74" s="96">
        <v>-3.42</v>
      </c>
      <c r="L74" s="96">
        <v>-3.44</v>
      </c>
      <c r="M74" s="96">
        <v>-3.39</v>
      </c>
      <c r="N74" s="96">
        <v>-3.4</v>
      </c>
      <c r="O74" s="96">
        <v>-3.43</v>
      </c>
      <c r="P74" s="96">
        <v>-3.39</v>
      </c>
      <c r="Q74" s="96">
        <v>-3.26</v>
      </c>
      <c r="R74" s="96">
        <v>23.73</v>
      </c>
      <c r="S74" s="96">
        <v>332.28</v>
      </c>
    </row>
    <row r="75" spans="1:19" ht="15" customHeight="1" x14ac:dyDescent="0.25">
      <c r="A75" s="4" t="s">
        <v>1207</v>
      </c>
      <c r="B75" s="4">
        <v>1</v>
      </c>
      <c r="C75" s="102">
        <v>3013091019</v>
      </c>
      <c r="D75" s="41" t="s">
        <v>365</v>
      </c>
      <c r="E75" s="40" t="s">
        <v>1191</v>
      </c>
      <c r="F75" s="101" t="s">
        <v>1194</v>
      </c>
      <c r="G75" s="70" t="s">
        <v>1200</v>
      </c>
      <c r="H75" s="4">
        <v>3585</v>
      </c>
      <c r="I75" s="4">
        <v>1553.31</v>
      </c>
      <c r="J75" s="4">
        <v>1131.47</v>
      </c>
      <c r="K75" s="4">
        <v>360.54</v>
      </c>
      <c r="L75" s="4">
        <v>1084.44</v>
      </c>
      <c r="M75" s="4">
        <v>739.34</v>
      </c>
      <c r="N75" s="4">
        <v>200.92</v>
      </c>
      <c r="O75" s="4">
        <v>84.62</v>
      </c>
      <c r="P75" s="4">
        <v>341.67</v>
      </c>
      <c r="Q75" s="4">
        <v>689.64</v>
      </c>
      <c r="R75" s="4">
        <v>2828.31</v>
      </c>
      <c r="S75" s="4">
        <v>2613.0500000000002</v>
      </c>
    </row>
    <row r="76" spans="1:19" s="47" customFormat="1" ht="15" customHeight="1" x14ac:dyDescent="0.25">
      <c r="A76" s="47" t="s">
        <v>1207</v>
      </c>
      <c r="B76" s="89" t="s">
        <v>190</v>
      </c>
      <c r="C76" s="15">
        <v>3011171457</v>
      </c>
      <c r="D76" s="9" t="s">
        <v>76</v>
      </c>
      <c r="E76" s="36" t="s">
        <v>135</v>
      </c>
      <c r="F76" s="87" t="s">
        <v>182</v>
      </c>
      <c r="G76" s="70" t="str">
        <f>VLOOKUP(C76,curvaPU!B:AC,28,0)</f>
        <v>(1.01 0.939 0.959 1.008 1.039 1.026 0.973 0.974 0.98 1.027 1.029 1.016 1.017 0.97 0.977 0.984 0.944 0.994 0.93 1.021 1.066 1.052 1.052 1.012)</v>
      </c>
      <c r="H76" s="10">
        <v>1338.4</v>
      </c>
      <c r="I76" s="10">
        <v>1210.0999999999999</v>
      </c>
      <c r="J76" s="10">
        <v>939.4</v>
      </c>
      <c r="K76" s="10">
        <v>595.20000000000005</v>
      </c>
      <c r="L76" s="10">
        <v>730.2</v>
      </c>
      <c r="M76" s="10">
        <v>1138.5999999999999</v>
      </c>
      <c r="N76" s="10">
        <v>1088.3</v>
      </c>
      <c r="O76" s="10">
        <v>956.8</v>
      </c>
      <c r="P76" s="10">
        <v>844.7</v>
      </c>
      <c r="Q76" s="10">
        <v>946.8</v>
      </c>
      <c r="R76" s="10">
        <v>1441.4</v>
      </c>
      <c r="S76" s="10">
        <v>2015.8</v>
      </c>
    </row>
    <row r="77" spans="1:19" s="47" customFormat="1" ht="15" customHeight="1" x14ac:dyDescent="0.25">
      <c r="A77" s="47" t="s">
        <v>1207</v>
      </c>
      <c r="B77" s="89" t="s">
        <v>190</v>
      </c>
      <c r="C77" s="15">
        <v>3012537913</v>
      </c>
      <c r="D77" s="60" t="s">
        <v>74</v>
      </c>
      <c r="E77" s="36" t="s">
        <v>136</v>
      </c>
      <c r="F77" s="88" t="s">
        <v>166</v>
      </c>
      <c r="G77" s="70" t="str">
        <f>VLOOKUP(C77,curvaPU!B:AC,28,0)</f>
        <v>(1.01 1.009 1.007 0.993 0.997 1.01 0.988 0.989 0.99 0.968 0.976 0.98 1.01 1.011 1.002 1.016 0.979 0.964 0.963 1.025 1.034 1.031 1.027 1.023)</v>
      </c>
      <c r="H77" s="10">
        <v>380.1</v>
      </c>
      <c r="I77" s="10">
        <v>356</v>
      </c>
      <c r="J77" s="10">
        <v>354.7</v>
      </c>
      <c r="K77" s="10">
        <v>207.4</v>
      </c>
      <c r="L77" s="10">
        <v>268.10000000000002</v>
      </c>
      <c r="M77" s="10">
        <v>231.7</v>
      </c>
      <c r="N77" s="10">
        <v>211.7</v>
      </c>
      <c r="O77" s="10">
        <v>199.9</v>
      </c>
      <c r="P77" s="10">
        <v>203.4</v>
      </c>
      <c r="Q77" s="10">
        <v>213.9</v>
      </c>
      <c r="R77" s="10">
        <v>375.6</v>
      </c>
      <c r="S77" s="10">
        <v>476.3</v>
      </c>
    </row>
    <row r="78" spans="1:19" ht="15" customHeight="1" x14ac:dyDescent="0.25">
      <c r="A78" s="104" t="s">
        <v>1192</v>
      </c>
      <c r="B78" s="4">
        <v>1</v>
      </c>
      <c r="C78" s="102">
        <v>3009900166</v>
      </c>
      <c r="D78" s="41" t="s">
        <v>365</v>
      </c>
      <c r="E78" s="40" t="s">
        <v>1193</v>
      </c>
      <c r="F78" s="101" t="s">
        <v>1195</v>
      </c>
      <c r="G78" s="70" t="s">
        <v>1201</v>
      </c>
      <c r="H78" s="4">
        <v>1163.58</v>
      </c>
      <c r="I78" s="4">
        <v>992.16</v>
      </c>
      <c r="J78" s="4">
        <v>1306.5899999999999</v>
      </c>
      <c r="K78" s="4">
        <v>1401.76</v>
      </c>
      <c r="L78" s="4">
        <v>1504.3</v>
      </c>
      <c r="M78" s="4">
        <v>1756.98</v>
      </c>
      <c r="N78" s="4">
        <v>1360.4</v>
      </c>
      <c r="O78" s="4">
        <v>1039.8599999999999</v>
      </c>
      <c r="P78" s="4">
        <v>624.73</v>
      </c>
      <c r="Q78" s="4">
        <v>1033.49</v>
      </c>
      <c r="R78" s="4">
        <v>1320.94</v>
      </c>
      <c r="S78" s="4">
        <v>833.49</v>
      </c>
    </row>
    <row r="79" spans="1:19" ht="15" customHeight="1" x14ac:dyDescent="0.25">
      <c r="A79" s="104" t="s">
        <v>1183</v>
      </c>
      <c r="B79" s="47">
        <v>1</v>
      </c>
      <c r="C79" s="102">
        <v>3009900155</v>
      </c>
      <c r="D79" s="41" t="s">
        <v>365</v>
      </c>
      <c r="E79" s="40" t="s">
        <v>1184</v>
      </c>
      <c r="F79" s="101" t="s">
        <v>1196</v>
      </c>
      <c r="G79" s="70" t="s">
        <v>1202</v>
      </c>
      <c r="H79" s="4">
        <v>1488.55</v>
      </c>
      <c r="I79" s="4">
        <v>1505.01</v>
      </c>
      <c r="J79" s="4">
        <v>1546.34</v>
      </c>
      <c r="K79" s="4">
        <v>1559.05</v>
      </c>
      <c r="L79" s="4">
        <v>1498.61</v>
      </c>
      <c r="M79" s="4">
        <v>936.8</v>
      </c>
      <c r="N79" s="4">
        <v>1151.92</v>
      </c>
      <c r="O79" s="4">
        <v>921.81</v>
      </c>
      <c r="P79" s="4">
        <v>837.07</v>
      </c>
      <c r="Q79" s="4">
        <v>1103.97</v>
      </c>
      <c r="R79" s="4">
        <v>1494.09</v>
      </c>
      <c r="S79" s="4">
        <v>1576.72</v>
      </c>
    </row>
    <row r="80" spans="1:19" ht="15" customHeight="1" x14ac:dyDescent="0.25">
      <c r="A80" s="104" t="s">
        <v>1186</v>
      </c>
      <c r="B80" s="47">
        <v>1</v>
      </c>
      <c r="C80" s="102">
        <v>3009900175</v>
      </c>
      <c r="D80" s="41" t="s">
        <v>365</v>
      </c>
      <c r="E80" s="40" t="s">
        <v>1185</v>
      </c>
      <c r="F80" s="101" t="s">
        <v>1199</v>
      </c>
      <c r="G80" s="70" t="s">
        <v>1203</v>
      </c>
      <c r="H80" s="4">
        <v>1660.36</v>
      </c>
      <c r="I80" s="4">
        <v>2023</v>
      </c>
      <c r="J80" s="4">
        <v>1995.06</v>
      </c>
      <c r="K80" s="4">
        <v>2125.27</v>
      </c>
      <c r="L80" s="4">
        <v>2049.54</v>
      </c>
      <c r="M80" s="4">
        <v>2197.79</v>
      </c>
      <c r="N80" s="4">
        <v>2089.44</v>
      </c>
      <c r="O80" s="4">
        <v>619.59</v>
      </c>
      <c r="P80" s="4">
        <v>27.97</v>
      </c>
      <c r="Q80" s="4">
        <v>1634.16</v>
      </c>
      <c r="R80" s="4">
        <v>2397.37</v>
      </c>
      <c r="S80" s="4">
        <v>2487.21</v>
      </c>
    </row>
    <row r="81" spans="1:19" ht="15" customHeight="1" x14ac:dyDescent="0.25">
      <c r="A81" s="104" t="s">
        <v>1188</v>
      </c>
      <c r="B81" s="47">
        <v>1</v>
      </c>
      <c r="C81" s="102">
        <v>3013091180</v>
      </c>
      <c r="D81" s="41" t="s">
        <v>365</v>
      </c>
      <c r="E81" s="40" t="s">
        <v>1187</v>
      </c>
      <c r="F81" s="101" t="s">
        <v>1197</v>
      </c>
      <c r="G81" s="70" t="s">
        <v>1204</v>
      </c>
      <c r="H81" s="4">
        <v>495.19</v>
      </c>
      <c r="I81" s="4">
        <v>1435.15</v>
      </c>
      <c r="J81" s="4">
        <v>1555.36</v>
      </c>
      <c r="K81" s="4">
        <v>2134.33</v>
      </c>
      <c r="L81" s="4">
        <v>2482.2399999999998</v>
      </c>
      <c r="M81" s="4">
        <v>2004</v>
      </c>
      <c r="N81" s="4">
        <v>2285.59</v>
      </c>
      <c r="O81" s="4">
        <v>1747.17</v>
      </c>
      <c r="P81" s="4">
        <v>1637.94</v>
      </c>
      <c r="Q81" s="4">
        <v>1556.29</v>
      </c>
      <c r="R81" s="4">
        <v>1437.56</v>
      </c>
      <c r="S81" s="4">
        <v>1242.1199999999999</v>
      </c>
    </row>
    <row r="82" spans="1:19" ht="15" customHeight="1" x14ac:dyDescent="0.25">
      <c r="A82" s="104" t="s">
        <v>1190</v>
      </c>
      <c r="B82" s="47">
        <v>1</v>
      </c>
      <c r="C82" s="102">
        <v>3009900172</v>
      </c>
      <c r="D82" s="41" t="s">
        <v>365</v>
      </c>
      <c r="E82" s="40" t="s">
        <v>1189</v>
      </c>
      <c r="F82" s="101" t="s">
        <v>1198</v>
      </c>
      <c r="G82" s="70" t="s">
        <v>1205</v>
      </c>
      <c r="H82" s="4">
        <v>1140.55</v>
      </c>
      <c r="I82" s="4">
        <v>1049.53</v>
      </c>
      <c r="J82" s="4">
        <v>1153.06</v>
      </c>
      <c r="K82" s="4">
        <v>1262.1400000000001</v>
      </c>
      <c r="L82" s="4">
        <v>1199.22</v>
      </c>
      <c r="M82" s="4">
        <v>1300.1300000000001</v>
      </c>
      <c r="N82" s="4">
        <v>415.52</v>
      </c>
      <c r="O82" s="4">
        <v>635.98</v>
      </c>
      <c r="P82" s="4">
        <v>616.03</v>
      </c>
      <c r="Q82" s="4">
        <v>683.97</v>
      </c>
      <c r="R82" s="4">
        <v>885.18</v>
      </c>
      <c r="S82" s="4">
        <v>924.82</v>
      </c>
    </row>
  </sheetData>
  <autoFilter ref="A1:H69"/>
  <pageMargins left="0.511811024" right="0.511811024" top="0.78740157499999996" bottom="0.78740157499999996" header="0.31496062000000002" footer="0.31496062000000002"/>
  <pageSetup paperSize="9" scale="45" fitToHeight="0" orientation="landscape" r:id="rId1"/>
  <ignoredErrors>
    <ignoredError sqref="B76:B77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81"/>
  <sheetViews>
    <sheetView zoomScaleNormal="100" workbookViewId="0">
      <pane ySplit="1" topLeftCell="A68" activePane="bottomLeft" state="frozen"/>
      <selection pane="bottomLeft" activeCell="B76" sqref="B76:B81"/>
    </sheetView>
  </sheetViews>
  <sheetFormatPr defaultColWidth="8.7109375" defaultRowHeight="15" customHeight="1" x14ac:dyDescent="0.25"/>
  <cols>
    <col min="1" max="1" width="12.5703125" style="4" bestFit="1" customWidth="1"/>
    <col min="2" max="3" width="10.7109375" style="7" customWidth="1"/>
    <col min="4" max="4" width="6.5703125" style="7" bestFit="1" customWidth="1"/>
    <col min="5" max="25" width="10.7109375" style="7" customWidth="1"/>
    <col min="26" max="27" width="8.7109375" style="4"/>
    <col min="28" max="28" width="9" style="4" bestFit="1" customWidth="1"/>
    <col min="29" max="29" width="125.140625" style="4" bestFit="1" customWidth="1"/>
    <col min="30" max="16384" width="8.7109375" style="4"/>
  </cols>
  <sheetData>
    <row r="1" spans="1:30" ht="30" customHeight="1" x14ac:dyDescent="0.25">
      <c r="A1" s="45" t="s">
        <v>1</v>
      </c>
      <c r="B1" s="46" t="s">
        <v>0</v>
      </c>
      <c r="C1" s="46" t="s">
        <v>4</v>
      </c>
      <c r="D1" s="44">
        <v>1</v>
      </c>
      <c r="E1" s="44">
        <v>2</v>
      </c>
      <c r="F1" s="44">
        <v>3</v>
      </c>
      <c r="G1" s="44">
        <v>4</v>
      </c>
      <c r="H1" s="44">
        <v>5</v>
      </c>
      <c r="I1" s="44">
        <v>6</v>
      </c>
      <c r="J1" s="44">
        <v>7</v>
      </c>
      <c r="K1" s="44">
        <v>8</v>
      </c>
      <c r="L1" s="44">
        <v>9</v>
      </c>
      <c r="M1" s="44">
        <v>10</v>
      </c>
      <c r="N1" s="44">
        <v>11</v>
      </c>
      <c r="O1" s="44">
        <v>12</v>
      </c>
      <c r="P1" s="44">
        <v>13</v>
      </c>
      <c r="Q1" s="44">
        <v>14</v>
      </c>
      <c r="R1" s="44">
        <v>15</v>
      </c>
      <c r="S1" s="44">
        <v>16</v>
      </c>
      <c r="T1" s="44">
        <v>17</v>
      </c>
      <c r="U1" s="44">
        <v>18</v>
      </c>
      <c r="V1" s="44">
        <v>19</v>
      </c>
      <c r="W1" s="44">
        <v>20</v>
      </c>
      <c r="X1" s="44">
        <v>21</v>
      </c>
      <c r="Y1" s="44">
        <v>22</v>
      </c>
      <c r="Z1" s="44">
        <v>23</v>
      </c>
      <c r="AA1" s="44">
        <v>24</v>
      </c>
      <c r="AB1" s="44" t="s">
        <v>232</v>
      </c>
      <c r="AC1" s="44" t="s">
        <v>73</v>
      </c>
      <c r="AD1" s="43"/>
    </row>
    <row r="2" spans="1:30" ht="15" customHeight="1" x14ac:dyDescent="0.25">
      <c r="A2" s="53" t="s">
        <v>233</v>
      </c>
      <c r="B2" s="60">
        <v>3012991722</v>
      </c>
      <c r="C2" s="57" t="s">
        <v>62</v>
      </c>
      <c r="D2" s="67">
        <v>0.98799999999999999</v>
      </c>
      <c r="E2" s="67">
        <v>0.98299999999999998</v>
      </c>
      <c r="F2" s="67">
        <v>0.98199999999999998</v>
      </c>
      <c r="G2" s="67">
        <v>0.98299999999999998</v>
      </c>
      <c r="H2" s="67">
        <v>0.98299999999999998</v>
      </c>
      <c r="I2" s="67">
        <v>0.98699999999999999</v>
      </c>
      <c r="J2" s="67">
        <v>0.98599999999999999</v>
      </c>
      <c r="K2" s="67">
        <v>0.99</v>
      </c>
      <c r="L2" s="67">
        <v>0.996</v>
      </c>
      <c r="M2" s="67">
        <v>1.0009999999999999</v>
      </c>
      <c r="N2" s="67">
        <v>1.006</v>
      </c>
      <c r="O2" s="67">
        <v>1.0089999999999999</v>
      </c>
      <c r="P2" s="67">
        <v>1.012</v>
      </c>
      <c r="Q2" s="67">
        <v>1.0149999999999999</v>
      </c>
      <c r="R2" s="67">
        <v>1.0169999999999999</v>
      </c>
      <c r="S2" s="67">
        <v>1.0169999999999999</v>
      </c>
      <c r="T2" s="67">
        <v>1.0149999999999999</v>
      </c>
      <c r="U2" s="67">
        <v>1.01</v>
      </c>
      <c r="V2" s="67">
        <v>1.0029999999999999</v>
      </c>
      <c r="W2" s="67">
        <v>1.0089999999999999</v>
      </c>
      <c r="X2" s="67">
        <v>1.0089999999999999</v>
      </c>
      <c r="Y2" s="67">
        <v>1.0049999999999999</v>
      </c>
      <c r="Z2" s="67">
        <v>0.999</v>
      </c>
      <c r="AA2" s="67">
        <v>0.99399999999999999</v>
      </c>
      <c r="AB2" s="47">
        <v>887.26208333333318</v>
      </c>
      <c r="AC2" s="49" t="s">
        <v>234</v>
      </c>
      <c r="AD2" s="43"/>
    </row>
    <row r="3" spans="1:30" ht="15" customHeight="1" x14ac:dyDescent="0.25">
      <c r="A3" s="53" t="s">
        <v>235</v>
      </c>
      <c r="B3" s="60">
        <v>3009900168</v>
      </c>
      <c r="C3" s="53" t="s">
        <v>28</v>
      </c>
      <c r="D3" s="67">
        <v>1.002</v>
      </c>
      <c r="E3" s="67">
        <v>1.002</v>
      </c>
      <c r="F3" s="67">
        <v>1.002</v>
      </c>
      <c r="G3" s="67">
        <v>1.002</v>
      </c>
      <c r="H3" s="67">
        <v>1.004</v>
      </c>
      <c r="I3" s="67">
        <v>1.0029999999999999</v>
      </c>
      <c r="J3" s="67">
        <v>1.0029999999999999</v>
      </c>
      <c r="K3" s="67">
        <v>0.97699999999999998</v>
      </c>
      <c r="L3" s="67">
        <v>0.97399999999999998</v>
      </c>
      <c r="M3" s="67">
        <v>1.002</v>
      </c>
      <c r="N3" s="67">
        <v>1.0049999999999999</v>
      </c>
      <c r="O3" s="67">
        <v>1.006</v>
      </c>
      <c r="P3" s="67">
        <v>1.0109999999999999</v>
      </c>
      <c r="Q3" s="67">
        <v>0.99299999999999999</v>
      </c>
      <c r="R3" s="67">
        <v>0.98699999999999999</v>
      </c>
      <c r="S3" s="67">
        <v>1.004</v>
      </c>
      <c r="T3" s="67">
        <v>1</v>
      </c>
      <c r="U3" s="67">
        <v>1.008</v>
      </c>
      <c r="V3" s="67">
        <v>1.006</v>
      </c>
      <c r="W3" s="67">
        <v>1.0029999999999999</v>
      </c>
      <c r="X3" s="67">
        <v>1.004</v>
      </c>
      <c r="Y3" s="67">
        <v>1.004</v>
      </c>
      <c r="Z3" s="67">
        <v>1</v>
      </c>
      <c r="AA3" s="67">
        <v>0.998</v>
      </c>
      <c r="AB3" s="47">
        <v>414.89291666666662</v>
      </c>
      <c r="AC3" s="49" t="s">
        <v>236</v>
      </c>
      <c r="AD3" s="43"/>
    </row>
    <row r="4" spans="1:30" ht="15" customHeight="1" x14ac:dyDescent="0.25">
      <c r="A4" s="53" t="s">
        <v>237</v>
      </c>
      <c r="B4" s="60">
        <v>3011033690</v>
      </c>
      <c r="C4" s="53" t="s">
        <v>22</v>
      </c>
      <c r="D4" s="67">
        <v>0.25700000000000001</v>
      </c>
      <c r="E4" s="67">
        <v>0.253</v>
      </c>
      <c r="F4" s="67">
        <v>0.248</v>
      </c>
      <c r="G4" s="67">
        <v>0.248</v>
      </c>
      <c r="H4" s="67">
        <v>0.247</v>
      </c>
      <c r="I4" s="67">
        <v>0.246</v>
      </c>
      <c r="J4" s="67">
        <v>0.249</v>
      </c>
      <c r="K4" s="67">
        <v>0.247</v>
      </c>
      <c r="L4" s="67">
        <v>0.217</v>
      </c>
      <c r="M4" s="67">
        <v>0.126</v>
      </c>
      <c r="N4" s="67">
        <v>1.4770000000000001</v>
      </c>
      <c r="O4" s="67">
        <v>2.4390000000000001</v>
      </c>
      <c r="P4" s="67">
        <v>2.4700000000000002</v>
      </c>
      <c r="Q4" s="67">
        <v>2.4620000000000002</v>
      </c>
      <c r="R4" s="67">
        <v>2.4279999999999999</v>
      </c>
      <c r="S4" s="67">
        <v>1.353</v>
      </c>
      <c r="T4" s="67">
        <v>1.4319999999999999</v>
      </c>
      <c r="U4" s="67">
        <v>2.282</v>
      </c>
      <c r="V4" s="67">
        <v>2.3410000000000002</v>
      </c>
      <c r="W4" s="67">
        <v>2.5169999999999999</v>
      </c>
      <c r="X4" s="67">
        <v>0.159</v>
      </c>
      <c r="Y4" s="67">
        <v>-6.0000000000000001E-3</v>
      </c>
      <c r="Z4" s="67">
        <v>9.8000000000000004E-2</v>
      </c>
      <c r="AA4" s="67">
        <v>0.20799999999999999</v>
      </c>
      <c r="AB4" s="47">
        <v>-56.185000000000009</v>
      </c>
      <c r="AC4" s="49" t="s">
        <v>238</v>
      </c>
      <c r="AD4" s="43"/>
    </row>
    <row r="5" spans="1:30" ht="15" customHeight="1" x14ac:dyDescent="0.25">
      <c r="A5" s="53" t="s">
        <v>239</v>
      </c>
      <c r="B5" s="60">
        <v>3012214083</v>
      </c>
      <c r="C5" s="54" t="s">
        <v>55</v>
      </c>
      <c r="D5" s="67">
        <v>1.002</v>
      </c>
      <c r="E5" s="67">
        <v>1.0269999999999999</v>
      </c>
      <c r="F5" s="67">
        <v>1.0329999999999999</v>
      </c>
      <c r="G5" s="67">
        <v>1.0329999999999999</v>
      </c>
      <c r="H5" s="67">
        <v>1.032</v>
      </c>
      <c r="I5" s="67">
        <v>1.032</v>
      </c>
      <c r="J5" s="67">
        <v>1.0189999999999999</v>
      </c>
      <c r="K5" s="67">
        <v>0.96499999999999997</v>
      </c>
      <c r="L5" s="67">
        <v>0.94699999999999995</v>
      </c>
      <c r="M5" s="67">
        <v>0.99299999999999999</v>
      </c>
      <c r="N5" s="67">
        <v>1.0009999999999999</v>
      </c>
      <c r="O5" s="67">
        <v>1.02</v>
      </c>
      <c r="P5" s="67">
        <v>1.0089999999999999</v>
      </c>
      <c r="Q5" s="67">
        <v>1.0189999999999999</v>
      </c>
      <c r="R5" s="67">
        <v>1.0249999999999999</v>
      </c>
      <c r="S5" s="67">
        <v>1.022</v>
      </c>
      <c r="T5" s="67">
        <v>1.0229999999999999</v>
      </c>
      <c r="U5" s="67">
        <v>1</v>
      </c>
      <c r="V5" s="67">
        <v>0.89700000000000002</v>
      </c>
      <c r="W5" s="67">
        <v>0.92900000000000005</v>
      </c>
      <c r="X5" s="67">
        <v>0.95699999999999996</v>
      </c>
      <c r="Y5" s="67">
        <v>0.99399999999999999</v>
      </c>
      <c r="Z5" s="67">
        <v>1.004</v>
      </c>
      <c r="AA5" s="67">
        <v>1.016</v>
      </c>
      <c r="AB5" s="47">
        <v>1005.2966666666666</v>
      </c>
      <c r="AC5" s="49" t="s">
        <v>240</v>
      </c>
      <c r="AD5" s="43"/>
    </row>
    <row r="6" spans="1:30" ht="15" customHeight="1" x14ac:dyDescent="0.25">
      <c r="A6" s="53" t="s">
        <v>241</v>
      </c>
      <c r="B6" s="60">
        <v>3012803555</v>
      </c>
      <c r="C6" s="57" t="s">
        <v>63</v>
      </c>
      <c r="D6" s="67">
        <v>1.024</v>
      </c>
      <c r="E6" s="67">
        <v>1.024</v>
      </c>
      <c r="F6" s="67">
        <v>1.024</v>
      </c>
      <c r="G6" s="67">
        <v>1.024</v>
      </c>
      <c r="H6" s="67">
        <v>1.024</v>
      </c>
      <c r="I6" s="67">
        <v>1.024</v>
      </c>
      <c r="J6" s="67">
        <v>1.0249999999999999</v>
      </c>
      <c r="K6" s="67">
        <v>1.02</v>
      </c>
      <c r="L6" s="67">
        <v>1.0149999999999999</v>
      </c>
      <c r="M6" s="67">
        <v>1.014</v>
      </c>
      <c r="N6" s="67">
        <v>0.99</v>
      </c>
      <c r="O6" s="67">
        <v>0.99099999999999999</v>
      </c>
      <c r="P6" s="67">
        <v>0.94299999999999995</v>
      </c>
      <c r="Q6" s="67">
        <v>0.94399999999999995</v>
      </c>
      <c r="R6" s="67">
        <v>0.93500000000000005</v>
      </c>
      <c r="S6" s="67">
        <v>0.98499999999999999</v>
      </c>
      <c r="T6" s="67">
        <v>1.0109999999999999</v>
      </c>
      <c r="U6" s="67">
        <v>1.0029999999999999</v>
      </c>
      <c r="V6" s="67">
        <v>0.99299999999999999</v>
      </c>
      <c r="W6" s="67">
        <v>0.999</v>
      </c>
      <c r="X6" s="67">
        <v>0.997</v>
      </c>
      <c r="Y6" s="67">
        <v>0.996</v>
      </c>
      <c r="Z6" s="67">
        <v>0.997</v>
      </c>
      <c r="AA6" s="67">
        <v>0.999</v>
      </c>
      <c r="AB6" s="47">
        <v>485.59041666666667</v>
      </c>
      <c r="AC6" s="49" t="s">
        <v>242</v>
      </c>
      <c r="AD6" s="43"/>
    </row>
    <row r="7" spans="1:30" ht="15" customHeight="1" x14ac:dyDescent="0.25">
      <c r="A7" s="53" t="s">
        <v>243</v>
      </c>
      <c r="B7" s="60">
        <v>3011070649</v>
      </c>
      <c r="C7" s="53" t="s">
        <v>43</v>
      </c>
      <c r="D7" s="67">
        <v>0.998</v>
      </c>
      <c r="E7" s="67">
        <v>0.99</v>
      </c>
      <c r="F7" s="67">
        <v>0.97599999999999998</v>
      </c>
      <c r="G7" s="67">
        <v>0.97199999999999998</v>
      </c>
      <c r="H7" s="67">
        <v>0.96699999999999997</v>
      </c>
      <c r="I7" s="67">
        <v>0.96499999999999997</v>
      </c>
      <c r="J7" s="67">
        <v>0.97799999999999998</v>
      </c>
      <c r="K7" s="67">
        <v>1.0049999999999999</v>
      </c>
      <c r="L7" s="67">
        <v>1.012</v>
      </c>
      <c r="M7" s="67">
        <v>1.0129999999999999</v>
      </c>
      <c r="N7" s="67">
        <v>1.016</v>
      </c>
      <c r="O7" s="67">
        <v>1.0229999999999999</v>
      </c>
      <c r="P7" s="67">
        <v>1.022</v>
      </c>
      <c r="Q7" s="67">
        <v>1.006</v>
      </c>
      <c r="R7" s="67">
        <v>0.995</v>
      </c>
      <c r="S7" s="67">
        <v>0.97</v>
      </c>
      <c r="T7" s="67">
        <v>0.98899999999999999</v>
      </c>
      <c r="U7" s="67">
        <v>1.022</v>
      </c>
      <c r="V7" s="67">
        <v>1.02</v>
      </c>
      <c r="W7" s="67">
        <v>1.018</v>
      </c>
      <c r="X7" s="67">
        <v>1.0169999999999999</v>
      </c>
      <c r="Y7" s="67">
        <v>1.014</v>
      </c>
      <c r="Z7" s="67">
        <v>1.012</v>
      </c>
      <c r="AA7" s="67">
        <v>1.002</v>
      </c>
      <c r="AB7" s="47">
        <v>2698.9995833333337</v>
      </c>
      <c r="AC7" s="49" t="s">
        <v>244</v>
      </c>
      <c r="AD7" s="43"/>
    </row>
    <row r="8" spans="1:30" ht="15" customHeight="1" x14ac:dyDescent="0.25">
      <c r="A8" s="53" t="s">
        <v>245</v>
      </c>
      <c r="B8" s="60">
        <v>3011003474</v>
      </c>
      <c r="C8" s="53" t="s">
        <v>10</v>
      </c>
      <c r="D8" s="67">
        <v>1.018</v>
      </c>
      <c r="E8" s="67">
        <v>1.018</v>
      </c>
      <c r="F8" s="67">
        <v>1.018</v>
      </c>
      <c r="G8" s="67">
        <v>1.018</v>
      </c>
      <c r="H8" s="67">
        <v>1.0189999999999999</v>
      </c>
      <c r="I8" s="67">
        <v>1.0189999999999999</v>
      </c>
      <c r="J8" s="67">
        <v>1.0189999999999999</v>
      </c>
      <c r="K8" s="67">
        <v>1.018</v>
      </c>
      <c r="L8" s="67">
        <v>1.0189999999999999</v>
      </c>
      <c r="M8" s="67">
        <v>1.018</v>
      </c>
      <c r="N8" s="67">
        <v>1.018</v>
      </c>
      <c r="O8" s="67">
        <v>1.0169999999999999</v>
      </c>
      <c r="P8" s="67">
        <v>0.97699999999999998</v>
      </c>
      <c r="Q8" s="67">
        <v>0.97699999999999998</v>
      </c>
      <c r="R8" s="67">
        <v>0.98</v>
      </c>
      <c r="S8" s="67">
        <v>0.97899999999999998</v>
      </c>
      <c r="T8" s="67">
        <v>0.97599999999999998</v>
      </c>
      <c r="U8" s="67">
        <v>1.0009999999999999</v>
      </c>
      <c r="V8" s="67">
        <v>0.98899999999999999</v>
      </c>
      <c r="W8" s="67">
        <v>0.98199999999999998</v>
      </c>
      <c r="X8" s="67">
        <v>0.96099999999999997</v>
      </c>
      <c r="Y8" s="67">
        <v>0.96</v>
      </c>
      <c r="Z8" s="67">
        <v>0.98399999999999999</v>
      </c>
      <c r="AA8" s="67">
        <v>1.0149999999999999</v>
      </c>
      <c r="AB8" s="47">
        <v>1208.675</v>
      </c>
      <c r="AC8" s="49" t="s">
        <v>246</v>
      </c>
      <c r="AD8" s="43"/>
    </row>
    <row r="9" spans="1:30" ht="15" customHeight="1" x14ac:dyDescent="0.25">
      <c r="A9" s="53" t="s">
        <v>245</v>
      </c>
      <c r="B9" s="60">
        <v>3011701511</v>
      </c>
      <c r="C9" s="53" t="s">
        <v>21</v>
      </c>
      <c r="D9" s="67">
        <v>0.96499999999999997</v>
      </c>
      <c r="E9" s="67">
        <v>0.94</v>
      </c>
      <c r="F9" s="67">
        <v>0.94899999999999995</v>
      </c>
      <c r="G9" s="67">
        <v>1.0129999999999999</v>
      </c>
      <c r="H9" s="67">
        <v>1.0009999999999999</v>
      </c>
      <c r="I9" s="67">
        <v>0.97399999999999998</v>
      </c>
      <c r="J9" s="67">
        <v>0.97</v>
      </c>
      <c r="K9" s="67">
        <v>1.014</v>
      </c>
      <c r="L9" s="67">
        <v>0.997</v>
      </c>
      <c r="M9" s="67">
        <v>0.99099999999999999</v>
      </c>
      <c r="N9" s="67">
        <v>1.05</v>
      </c>
      <c r="O9" s="67">
        <v>1.0589999999999999</v>
      </c>
      <c r="P9" s="67">
        <v>1.024</v>
      </c>
      <c r="Q9" s="67">
        <v>1.0289999999999999</v>
      </c>
      <c r="R9" s="67">
        <v>1.0029999999999999</v>
      </c>
      <c r="S9" s="67">
        <v>1.008</v>
      </c>
      <c r="T9" s="67">
        <v>1.024</v>
      </c>
      <c r="U9" s="67">
        <v>1.0349999999999999</v>
      </c>
      <c r="V9" s="67">
        <v>1.008</v>
      </c>
      <c r="W9" s="67">
        <v>1.0209999999999999</v>
      </c>
      <c r="X9" s="67">
        <v>0.99399999999999999</v>
      </c>
      <c r="Y9" s="67">
        <v>0.97799999999999998</v>
      </c>
      <c r="Z9" s="67">
        <v>0.998</v>
      </c>
      <c r="AA9" s="67">
        <v>0.95499999999999996</v>
      </c>
      <c r="AB9" s="47">
        <v>730.00166666666655</v>
      </c>
      <c r="AC9" s="49" t="s">
        <v>247</v>
      </c>
      <c r="AD9" s="43"/>
    </row>
    <row r="10" spans="1:30" ht="15" customHeight="1" x14ac:dyDescent="0.25">
      <c r="A10" s="53" t="s">
        <v>248</v>
      </c>
      <c r="B10" s="60">
        <v>3009900233</v>
      </c>
      <c r="C10" s="53" t="s">
        <v>24</v>
      </c>
      <c r="D10" s="67">
        <v>1.0289999999999999</v>
      </c>
      <c r="E10" s="67">
        <v>1.0269999999999999</v>
      </c>
      <c r="F10" s="67">
        <v>1.026</v>
      </c>
      <c r="G10" s="67">
        <v>1.024</v>
      </c>
      <c r="H10" s="67">
        <v>1.0229999999999999</v>
      </c>
      <c r="I10" s="67">
        <v>1.02</v>
      </c>
      <c r="J10" s="67">
        <v>1.008</v>
      </c>
      <c r="K10" s="67">
        <v>1.002</v>
      </c>
      <c r="L10" s="67">
        <v>1.014</v>
      </c>
      <c r="M10" s="67">
        <v>0.97</v>
      </c>
      <c r="N10" s="67">
        <v>0.96799999999999997</v>
      </c>
      <c r="O10" s="67">
        <v>0.97</v>
      </c>
      <c r="P10" s="67">
        <v>0.97099999999999997</v>
      </c>
      <c r="Q10" s="67">
        <v>0.97099999999999997</v>
      </c>
      <c r="R10" s="67">
        <v>0.98099999999999998</v>
      </c>
      <c r="S10" s="67">
        <v>0.98</v>
      </c>
      <c r="T10" s="67">
        <v>0.97599999999999998</v>
      </c>
      <c r="U10" s="67">
        <v>0.995</v>
      </c>
      <c r="V10" s="67">
        <v>1.0189999999999999</v>
      </c>
      <c r="W10" s="67">
        <v>1.0109999999999999</v>
      </c>
      <c r="X10" s="67">
        <v>1.0089999999999999</v>
      </c>
      <c r="Y10" s="67">
        <v>1.0049999999999999</v>
      </c>
      <c r="Z10" s="67">
        <v>1.0009999999999999</v>
      </c>
      <c r="AA10" s="67">
        <v>1</v>
      </c>
      <c r="AB10" s="47">
        <v>697.33541666666667</v>
      </c>
      <c r="AC10" s="49" t="s">
        <v>249</v>
      </c>
      <c r="AD10" s="43"/>
    </row>
    <row r="11" spans="1:30" ht="15" customHeight="1" x14ac:dyDescent="0.25">
      <c r="A11" s="53" t="s">
        <v>250</v>
      </c>
      <c r="B11" s="60">
        <v>3010801359</v>
      </c>
      <c r="C11" s="53" t="s">
        <v>15</v>
      </c>
      <c r="D11" s="67">
        <v>1.056</v>
      </c>
      <c r="E11" s="67">
        <v>1.0529999999999999</v>
      </c>
      <c r="F11" s="67">
        <v>1.0449999999999999</v>
      </c>
      <c r="G11" s="67">
        <v>1.06</v>
      </c>
      <c r="H11" s="67">
        <v>1.054</v>
      </c>
      <c r="I11" s="67">
        <v>1.034</v>
      </c>
      <c r="J11" s="67">
        <v>0.99299999999999999</v>
      </c>
      <c r="K11" s="67">
        <v>0.96</v>
      </c>
      <c r="L11" s="67">
        <v>0.92300000000000004</v>
      </c>
      <c r="M11" s="67">
        <v>0.92300000000000004</v>
      </c>
      <c r="N11" s="67">
        <v>0.93200000000000005</v>
      </c>
      <c r="O11" s="67">
        <v>0.94499999999999995</v>
      </c>
      <c r="P11" s="67">
        <v>0.95</v>
      </c>
      <c r="Q11" s="67">
        <v>0.95499999999999996</v>
      </c>
      <c r="R11" s="67">
        <v>0.95</v>
      </c>
      <c r="S11" s="67">
        <v>0.96899999999999997</v>
      </c>
      <c r="T11" s="67">
        <v>0.96699999999999997</v>
      </c>
      <c r="U11" s="67">
        <v>0.98</v>
      </c>
      <c r="V11" s="67">
        <v>1.0389999999999999</v>
      </c>
      <c r="W11" s="67">
        <v>1.04</v>
      </c>
      <c r="X11" s="67">
        <v>1.0309999999999999</v>
      </c>
      <c r="Y11" s="67">
        <v>1.046</v>
      </c>
      <c r="Z11" s="67">
        <v>1.0509999999999999</v>
      </c>
      <c r="AA11" s="67">
        <v>1.044</v>
      </c>
      <c r="AB11" s="47">
        <v>-3327.2383333333341</v>
      </c>
      <c r="AC11" s="49" t="s">
        <v>251</v>
      </c>
      <c r="AD11" s="43"/>
    </row>
    <row r="12" spans="1:30" ht="15" customHeight="1" x14ac:dyDescent="0.25">
      <c r="A12" s="53" t="s">
        <v>252</v>
      </c>
      <c r="B12" s="51">
        <v>3012175724</v>
      </c>
      <c r="C12" s="53" t="s">
        <v>30</v>
      </c>
      <c r="D12" s="67">
        <v>0.97699999999999998</v>
      </c>
      <c r="E12" s="67">
        <v>0.97499999999999998</v>
      </c>
      <c r="F12" s="67">
        <v>0.97699999999999998</v>
      </c>
      <c r="G12" s="67">
        <v>0.97699999999999998</v>
      </c>
      <c r="H12" s="67">
        <v>0.97599999999999998</v>
      </c>
      <c r="I12" s="67">
        <v>0.97699999999999998</v>
      </c>
      <c r="J12" s="67">
        <v>0.97899999999999998</v>
      </c>
      <c r="K12" s="67">
        <v>0.99199999999999999</v>
      </c>
      <c r="L12" s="67">
        <v>0.97499999999999998</v>
      </c>
      <c r="M12" s="67">
        <v>0.98099999999999998</v>
      </c>
      <c r="N12" s="67">
        <v>0.996</v>
      </c>
      <c r="O12" s="67">
        <v>1.0509999999999999</v>
      </c>
      <c r="P12" s="67">
        <v>1.0529999999999999</v>
      </c>
      <c r="Q12" s="67">
        <v>1.04</v>
      </c>
      <c r="R12" s="67">
        <v>1.018</v>
      </c>
      <c r="S12" s="67">
        <v>1.0449999999999999</v>
      </c>
      <c r="T12" s="67">
        <v>1.016</v>
      </c>
      <c r="U12" s="67">
        <v>1.048</v>
      </c>
      <c r="V12" s="67">
        <v>1.03</v>
      </c>
      <c r="W12" s="67">
        <v>1.018</v>
      </c>
      <c r="X12" s="67">
        <v>1.016</v>
      </c>
      <c r="Y12" s="67">
        <v>0.98899999999999999</v>
      </c>
      <c r="Z12" s="67">
        <v>0.95</v>
      </c>
      <c r="AA12" s="67">
        <v>0.94499999999999995</v>
      </c>
      <c r="AB12" s="47">
        <v>98.413750000000007</v>
      </c>
      <c r="AC12" s="49" t="s">
        <v>253</v>
      </c>
      <c r="AD12" s="43"/>
    </row>
    <row r="13" spans="1:30" ht="15" customHeight="1" x14ac:dyDescent="0.25">
      <c r="A13" s="53" t="s">
        <v>254</v>
      </c>
      <c r="B13" s="60">
        <v>3012340197</v>
      </c>
      <c r="C13" s="53" t="s">
        <v>25</v>
      </c>
      <c r="D13" s="67">
        <v>-5.1999999999999998E-2</v>
      </c>
      <c r="E13" s="67">
        <v>-5.2999999999999999E-2</v>
      </c>
      <c r="F13" s="67">
        <v>-5.1999999999999998E-2</v>
      </c>
      <c r="G13" s="67">
        <v>-5.0999999999999997E-2</v>
      </c>
      <c r="H13" s="67">
        <v>-0.05</v>
      </c>
      <c r="I13" s="67">
        <v>-4.9000000000000002E-2</v>
      </c>
      <c r="J13" s="67">
        <v>4.0000000000000001E-3</v>
      </c>
      <c r="K13" s="67">
        <v>0.5</v>
      </c>
      <c r="L13" s="67">
        <v>1.6240000000000001</v>
      </c>
      <c r="M13" s="67">
        <v>2.9159999999999999</v>
      </c>
      <c r="N13" s="67">
        <v>3.6030000000000002</v>
      </c>
      <c r="O13" s="67">
        <v>3.871</v>
      </c>
      <c r="P13" s="67">
        <v>3.8039999999999998</v>
      </c>
      <c r="Q13" s="67">
        <v>3.3769999999999998</v>
      </c>
      <c r="R13" s="67">
        <v>2.5910000000000002</v>
      </c>
      <c r="S13" s="67">
        <v>1.617</v>
      </c>
      <c r="T13" s="67">
        <v>0.66</v>
      </c>
      <c r="U13" s="67">
        <v>6.4000000000000001E-2</v>
      </c>
      <c r="V13" s="67">
        <v>-5.5E-2</v>
      </c>
      <c r="W13" s="67">
        <v>-5.3999999999999999E-2</v>
      </c>
      <c r="X13" s="67">
        <v>-5.2999999999999999E-2</v>
      </c>
      <c r="Y13" s="67">
        <v>-5.2999999999999999E-2</v>
      </c>
      <c r="Z13" s="67">
        <v>-5.2999999999999999E-2</v>
      </c>
      <c r="AA13" s="67">
        <v>-5.2999999999999999E-2</v>
      </c>
      <c r="AB13" s="47">
        <v>193.96291666666664</v>
      </c>
      <c r="AC13" s="49" t="s">
        <v>255</v>
      </c>
      <c r="AD13" s="50"/>
    </row>
    <row r="14" spans="1:30" ht="15" customHeight="1" x14ac:dyDescent="0.25">
      <c r="A14" s="57" t="s">
        <v>256</v>
      </c>
      <c r="B14" s="62">
        <v>3009900245</v>
      </c>
      <c r="C14" s="57" t="s">
        <v>64</v>
      </c>
      <c r="D14" s="67">
        <v>0.98</v>
      </c>
      <c r="E14" s="67">
        <v>0.98099999999999998</v>
      </c>
      <c r="F14" s="67">
        <v>0.97799999999999998</v>
      </c>
      <c r="G14" s="67">
        <v>0.97599999999999998</v>
      </c>
      <c r="H14" s="67">
        <v>0.97499999999999998</v>
      </c>
      <c r="I14" s="67">
        <v>0.97699999999999998</v>
      </c>
      <c r="J14" s="67">
        <v>0.995</v>
      </c>
      <c r="K14" s="67">
        <v>0.996</v>
      </c>
      <c r="L14" s="67">
        <v>1.0580000000000001</v>
      </c>
      <c r="M14" s="67">
        <v>1.02</v>
      </c>
      <c r="N14" s="67">
        <v>1.014</v>
      </c>
      <c r="O14" s="67">
        <v>1.038</v>
      </c>
      <c r="P14" s="67">
        <v>1.032</v>
      </c>
      <c r="Q14" s="67">
        <v>0.98799999999999999</v>
      </c>
      <c r="R14" s="67">
        <v>0.98799999999999999</v>
      </c>
      <c r="S14" s="67">
        <v>1.0289999999999999</v>
      </c>
      <c r="T14" s="67">
        <v>1.026</v>
      </c>
      <c r="U14" s="67">
        <v>1.006</v>
      </c>
      <c r="V14" s="67">
        <v>0.98699999999999999</v>
      </c>
      <c r="W14" s="67">
        <v>0.995</v>
      </c>
      <c r="X14" s="67">
        <v>0.995</v>
      </c>
      <c r="Y14" s="67">
        <v>0.99199999999999999</v>
      </c>
      <c r="Z14" s="67">
        <v>0.99</v>
      </c>
      <c r="AA14" s="67">
        <v>0.98499999999999999</v>
      </c>
      <c r="AB14" s="47">
        <v>449.60625000000005</v>
      </c>
      <c r="AC14" s="49" t="s">
        <v>257</v>
      </c>
      <c r="AD14" s="43"/>
    </row>
    <row r="15" spans="1:30" ht="15" customHeight="1" x14ac:dyDescent="0.25">
      <c r="A15" s="53" t="s">
        <v>258</v>
      </c>
      <c r="B15" s="60">
        <v>3009900020</v>
      </c>
      <c r="C15" s="53" t="s">
        <v>17</v>
      </c>
      <c r="D15" s="67">
        <v>1.012</v>
      </c>
      <c r="E15" s="67">
        <v>1.012</v>
      </c>
      <c r="F15" s="67">
        <v>1.0109999999999999</v>
      </c>
      <c r="G15" s="67">
        <v>1.0109999999999999</v>
      </c>
      <c r="H15" s="67">
        <v>1.0109999999999999</v>
      </c>
      <c r="I15" s="67">
        <v>1.0089999999999999</v>
      </c>
      <c r="J15" s="67">
        <v>1.0069999999999999</v>
      </c>
      <c r="K15" s="67">
        <v>1.0029999999999999</v>
      </c>
      <c r="L15" s="67">
        <v>0.98399999999999999</v>
      </c>
      <c r="M15" s="67">
        <v>0.95</v>
      </c>
      <c r="N15" s="67">
        <v>0.93899999999999995</v>
      </c>
      <c r="O15" s="67">
        <v>0.96899999999999997</v>
      </c>
      <c r="P15" s="67">
        <v>1.0089999999999999</v>
      </c>
      <c r="Q15" s="67">
        <v>1.0089999999999999</v>
      </c>
      <c r="R15" s="67">
        <v>1.0069999999999999</v>
      </c>
      <c r="S15" s="67">
        <v>1.01</v>
      </c>
      <c r="T15" s="67">
        <v>1.01</v>
      </c>
      <c r="U15" s="67">
        <v>1.006</v>
      </c>
      <c r="V15" s="67">
        <v>1.0009999999999999</v>
      </c>
      <c r="W15" s="67">
        <v>1.002</v>
      </c>
      <c r="X15" s="67">
        <v>1.0029999999999999</v>
      </c>
      <c r="Y15" s="67">
        <v>1.006</v>
      </c>
      <c r="Z15" s="67">
        <v>1.008</v>
      </c>
      <c r="AA15" s="67">
        <v>1.0109999999999999</v>
      </c>
      <c r="AB15" s="47">
        <v>253.20083333333329</v>
      </c>
      <c r="AC15" s="49" t="s">
        <v>259</v>
      </c>
      <c r="AD15" s="43"/>
    </row>
    <row r="16" spans="1:30" ht="15" customHeight="1" x14ac:dyDescent="0.25">
      <c r="A16" s="53" t="s">
        <v>260</v>
      </c>
      <c r="B16" s="60">
        <v>3009900021</v>
      </c>
      <c r="C16" s="53" t="s">
        <v>26</v>
      </c>
      <c r="D16" s="67">
        <v>1.004</v>
      </c>
      <c r="E16" s="67">
        <v>1.004</v>
      </c>
      <c r="F16" s="67">
        <v>1.004</v>
      </c>
      <c r="G16" s="67">
        <v>1.004</v>
      </c>
      <c r="H16" s="67">
        <v>1.0029999999999999</v>
      </c>
      <c r="I16" s="67">
        <v>1.002</v>
      </c>
      <c r="J16" s="67">
        <v>1.0029999999999999</v>
      </c>
      <c r="K16" s="67">
        <v>1.0089999999999999</v>
      </c>
      <c r="L16" s="67">
        <v>1.0109999999999999</v>
      </c>
      <c r="M16" s="67">
        <v>0.97899999999999998</v>
      </c>
      <c r="N16" s="67">
        <v>0.98899999999999999</v>
      </c>
      <c r="O16" s="67">
        <v>1.0229999999999999</v>
      </c>
      <c r="P16" s="67">
        <v>1.022</v>
      </c>
      <c r="Q16" s="67">
        <v>1.016</v>
      </c>
      <c r="R16" s="67">
        <v>1.0049999999999999</v>
      </c>
      <c r="S16" s="67">
        <v>1.014</v>
      </c>
      <c r="T16" s="67">
        <v>1.004</v>
      </c>
      <c r="U16" s="67">
        <v>0.96899999999999997</v>
      </c>
      <c r="V16" s="67">
        <v>0.96499999999999997</v>
      </c>
      <c r="W16" s="67">
        <v>0.998</v>
      </c>
      <c r="X16" s="67">
        <v>1.0009999999999999</v>
      </c>
      <c r="Y16" s="67">
        <v>0.99399999999999999</v>
      </c>
      <c r="Z16" s="67">
        <v>0.98</v>
      </c>
      <c r="AA16" s="67">
        <v>0.997</v>
      </c>
      <c r="AB16" s="47">
        <v>145.61666666666665</v>
      </c>
      <c r="AC16" s="49" t="s">
        <v>261</v>
      </c>
      <c r="AD16" s="43"/>
    </row>
    <row r="17" spans="1:30" ht="15" customHeight="1" x14ac:dyDescent="0.25">
      <c r="A17" s="53" t="s">
        <v>262</v>
      </c>
      <c r="B17" s="60">
        <v>3009900230</v>
      </c>
      <c r="C17" s="53" t="s">
        <v>6</v>
      </c>
      <c r="D17" s="67">
        <v>1</v>
      </c>
      <c r="E17" s="67">
        <v>0.999</v>
      </c>
      <c r="F17" s="67">
        <v>1</v>
      </c>
      <c r="G17" s="67">
        <v>1</v>
      </c>
      <c r="H17" s="67">
        <v>1.0009999999999999</v>
      </c>
      <c r="I17" s="67">
        <v>0.999</v>
      </c>
      <c r="J17" s="67">
        <v>1.0009999999999999</v>
      </c>
      <c r="K17" s="67">
        <v>1.002</v>
      </c>
      <c r="L17" s="67">
        <v>1.002</v>
      </c>
      <c r="M17" s="67">
        <v>0.99299999999999999</v>
      </c>
      <c r="N17" s="67">
        <v>0.998</v>
      </c>
      <c r="O17" s="67">
        <v>1.0049999999999999</v>
      </c>
      <c r="P17" s="67">
        <v>1.0029999999999999</v>
      </c>
      <c r="Q17" s="67">
        <v>1.0029999999999999</v>
      </c>
      <c r="R17" s="67">
        <v>1.0009999999999999</v>
      </c>
      <c r="S17" s="67">
        <v>1</v>
      </c>
      <c r="T17" s="67">
        <v>0.998</v>
      </c>
      <c r="U17" s="67">
        <v>1.002</v>
      </c>
      <c r="V17" s="67">
        <v>1.0009999999999999</v>
      </c>
      <c r="W17" s="67">
        <v>1</v>
      </c>
      <c r="X17" s="67">
        <v>0.999</v>
      </c>
      <c r="Y17" s="67">
        <v>0.998</v>
      </c>
      <c r="Z17" s="67">
        <v>0.999</v>
      </c>
      <c r="AA17" s="67">
        <v>0.999</v>
      </c>
      <c r="AB17" s="47">
        <v>1231.4558333333332</v>
      </c>
      <c r="AC17" s="49" t="s">
        <v>263</v>
      </c>
      <c r="AD17" s="43"/>
    </row>
    <row r="18" spans="1:30" s="8" customFormat="1" ht="15" customHeight="1" x14ac:dyDescent="0.25">
      <c r="A18" s="53" t="s">
        <v>262</v>
      </c>
      <c r="B18" s="60">
        <v>3009900046</v>
      </c>
      <c r="C18" s="53" t="s">
        <v>7</v>
      </c>
      <c r="D18" s="67">
        <v>1.008</v>
      </c>
      <c r="E18" s="67">
        <v>0.998</v>
      </c>
      <c r="F18" s="67">
        <v>0.98499999999999999</v>
      </c>
      <c r="G18" s="67">
        <v>0.99399999999999999</v>
      </c>
      <c r="H18" s="67">
        <v>1.0109999999999999</v>
      </c>
      <c r="I18" s="67">
        <v>1.0069999999999999</v>
      </c>
      <c r="J18" s="67">
        <v>1.01</v>
      </c>
      <c r="K18" s="67">
        <v>1.0129999999999999</v>
      </c>
      <c r="L18" s="67">
        <v>1.012</v>
      </c>
      <c r="M18" s="67">
        <v>0.99399999999999999</v>
      </c>
      <c r="N18" s="67">
        <v>0.99099999999999999</v>
      </c>
      <c r="O18" s="67">
        <v>0.99199999999999999</v>
      </c>
      <c r="P18" s="67">
        <v>0.998</v>
      </c>
      <c r="Q18" s="67">
        <v>0.997</v>
      </c>
      <c r="R18" s="67">
        <v>0.98099999999999998</v>
      </c>
      <c r="S18" s="67">
        <v>0.98199999999999998</v>
      </c>
      <c r="T18" s="67">
        <v>0.99</v>
      </c>
      <c r="U18" s="67">
        <v>1.004</v>
      </c>
      <c r="V18" s="67">
        <v>1.0029999999999999</v>
      </c>
      <c r="W18" s="67">
        <v>1.004</v>
      </c>
      <c r="X18" s="67">
        <v>1.004</v>
      </c>
      <c r="Y18" s="67">
        <v>1.004</v>
      </c>
      <c r="Z18" s="67">
        <v>1.0089999999999999</v>
      </c>
      <c r="AA18" s="67">
        <v>1.01</v>
      </c>
      <c r="AB18" s="47">
        <v>326.33458333333334</v>
      </c>
      <c r="AC18" s="49" t="s">
        <v>264</v>
      </c>
      <c r="AD18" s="47"/>
    </row>
    <row r="19" spans="1:30" ht="15" customHeight="1" x14ac:dyDescent="0.25">
      <c r="A19" s="53" t="s">
        <v>265</v>
      </c>
      <c r="B19" s="60">
        <v>3010889411</v>
      </c>
      <c r="C19" s="53" t="s">
        <v>3</v>
      </c>
      <c r="D19" s="67">
        <v>0.98599999999999999</v>
      </c>
      <c r="E19" s="67">
        <v>1.0089999999999999</v>
      </c>
      <c r="F19" s="67">
        <v>1.0109999999999999</v>
      </c>
      <c r="G19" s="67">
        <v>1.0109999999999999</v>
      </c>
      <c r="H19" s="67">
        <v>1.002</v>
      </c>
      <c r="I19" s="67">
        <v>1.01</v>
      </c>
      <c r="J19" s="67">
        <v>0.95399999999999996</v>
      </c>
      <c r="K19" s="67">
        <v>0.94099999999999995</v>
      </c>
      <c r="L19" s="67">
        <v>0.96799999999999997</v>
      </c>
      <c r="M19" s="67">
        <v>0.99399999999999999</v>
      </c>
      <c r="N19" s="67">
        <v>1.0029999999999999</v>
      </c>
      <c r="O19" s="67">
        <v>1.0249999999999999</v>
      </c>
      <c r="P19" s="67">
        <v>1.0089999999999999</v>
      </c>
      <c r="Q19" s="67">
        <v>0.998</v>
      </c>
      <c r="R19" s="67">
        <v>1.008</v>
      </c>
      <c r="S19" s="67">
        <v>1.0169999999999999</v>
      </c>
      <c r="T19" s="67">
        <v>1.008</v>
      </c>
      <c r="U19" s="67">
        <v>1.0269999999999999</v>
      </c>
      <c r="V19" s="67">
        <v>1.024</v>
      </c>
      <c r="W19" s="67">
        <v>1.028</v>
      </c>
      <c r="X19" s="67">
        <v>1.0029999999999999</v>
      </c>
      <c r="Y19" s="67">
        <v>0.96199999999999997</v>
      </c>
      <c r="Z19" s="67">
        <v>1.002</v>
      </c>
      <c r="AA19" s="67">
        <v>0.998</v>
      </c>
      <c r="AB19" s="47">
        <v>1629.0550000000001</v>
      </c>
      <c r="AC19" s="49" t="s">
        <v>266</v>
      </c>
      <c r="AD19" s="50"/>
    </row>
    <row r="20" spans="1:30" ht="15" customHeight="1" x14ac:dyDescent="0.25">
      <c r="A20" s="57" t="s">
        <v>267</v>
      </c>
      <c r="B20" s="60" t="s">
        <v>60</v>
      </c>
      <c r="C20" s="53" t="s">
        <v>54</v>
      </c>
      <c r="D20" s="67">
        <v>1.014</v>
      </c>
      <c r="E20" s="67">
        <v>1.03</v>
      </c>
      <c r="F20" s="67">
        <v>1.016</v>
      </c>
      <c r="G20" s="67">
        <v>0.99099999999999999</v>
      </c>
      <c r="H20" s="67">
        <v>0.93799999999999994</v>
      </c>
      <c r="I20" s="67">
        <v>0.94299999999999995</v>
      </c>
      <c r="J20" s="67">
        <v>0.96899999999999997</v>
      </c>
      <c r="K20" s="67">
        <v>1.0229999999999999</v>
      </c>
      <c r="L20" s="67">
        <v>1.018</v>
      </c>
      <c r="M20" s="67">
        <v>1.054</v>
      </c>
      <c r="N20" s="67">
        <v>1.054</v>
      </c>
      <c r="O20" s="67">
        <v>1.0840000000000001</v>
      </c>
      <c r="P20" s="67">
        <v>1.0129999999999999</v>
      </c>
      <c r="Q20" s="67">
        <v>0.99399999999999999</v>
      </c>
      <c r="R20" s="67">
        <v>0.97199999999999998</v>
      </c>
      <c r="S20" s="67">
        <v>0.96</v>
      </c>
      <c r="T20" s="67">
        <v>0.94399999999999995</v>
      </c>
      <c r="U20" s="67">
        <v>0.91800000000000004</v>
      </c>
      <c r="V20" s="67">
        <v>0.89800000000000002</v>
      </c>
      <c r="W20" s="67">
        <v>0.90100000000000002</v>
      </c>
      <c r="X20" s="67">
        <v>1.012</v>
      </c>
      <c r="Y20" s="67">
        <v>1.083</v>
      </c>
      <c r="Z20" s="67">
        <v>1.125</v>
      </c>
      <c r="AA20" s="67">
        <v>1.0469999999999999</v>
      </c>
      <c r="AB20" s="47">
        <v>236.02166666666668</v>
      </c>
      <c r="AC20" s="49" t="s">
        <v>268</v>
      </c>
      <c r="AD20" s="43"/>
    </row>
    <row r="21" spans="1:30" ht="15" customHeight="1" x14ac:dyDescent="0.25">
      <c r="A21" s="53" t="s">
        <v>269</v>
      </c>
      <c r="B21" s="60">
        <v>3009900176</v>
      </c>
      <c r="C21" s="53" t="s">
        <v>23</v>
      </c>
      <c r="D21" s="67">
        <v>0.998</v>
      </c>
      <c r="E21" s="67">
        <v>0.998</v>
      </c>
      <c r="F21" s="67">
        <v>0.998</v>
      </c>
      <c r="G21" s="67">
        <v>0.998</v>
      </c>
      <c r="H21" s="67">
        <v>0.999</v>
      </c>
      <c r="I21" s="67">
        <v>1</v>
      </c>
      <c r="J21" s="67">
        <v>1.0009999999999999</v>
      </c>
      <c r="K21" s="67">
        <v>1.002</v>
      </c>
      <c r="L21" s="67">
        <v>1.0109999999999999</v>
      </c>
      <c r="M21" s="67">
        <v>0.99</v>
      </c>
      <c r="N21" s="67">
        <v>0.98</v>
      </c>
      <c r="O21" s="67">
        <v>0.98599999999999999</v>
      </c>
      <c r="P21" s="67">
        <v>1.008</v>
      </c>
      <c r="Q21" s="67">
        <v>1.0089999999999999</v>
      </c>
      <c r="R21" s="67">
        <v>1.018</v>
      </c>
      <c r="S21" s="67">
        <v>1.012</v>
      </c>
      <c r="T21" s="67">
        <v>1.0049999999999999</v>
      </c>
      <c r="U21" s="67">
        <v>1.002</v>
      </c>
      <c r="V21" s="67">
        <v>1.002</v>
      </c>
      <c r="W21" s="67">
        <v>0.999</v>
      </c>
      <c r="X21" s="67">
        <v>0.998</v>
      </c>
      <c r="Y21" s="67">
        <v>0.997</v>
      </c>
      <c r="Z21" s="67">
        <v>0.99399999999999999</v>
      </c>
      <c r="AA21" s="67">
        <v>0.99299999999999999</v>
      </c>
      <c r="AB21" s="47">
        <v>333.39041666666668</v>
      </c>
      <c r="AC21" s="49" t="s">
        <v>270</v>
      </c>
      <c r="AD21" s="43"/>
    </row>
    <row r="22" spans="1:30" ht="15" customHeight="1" x14ac:dyDescent="0.25">
      <c r="A22" s="53" t="s">
        <v>271</v>
      </c>
      <c r="B22" s="60">
        <v>3009900173</v>
      </c>
      <c r="C22" s="53" t="s">
        <v>20</v>
      </c>
      <c r="D22" s="67">
        <v>0.98699999999999999</v>
      </c>
      <c r="E22" s="67">
        <v>0.98699999999999999</v>
      </c>
      <c r="F22" s="67">
        <v>0.98799999999999999</v>
      </c>
      <c r="G22" s="67">
        <v>0.98899999999999999</v>
      </c>
      <c r="H22" s="67">
        <v>0.98899999999999999</v>
      </c>
      <c r="I22" s="67">
        <v>0.98799999999999999</v>
      </c>
      <c r="J22" s="67">
        <v>0.98899999999999999</v>
      </c>
      <c r="K22" s="67">
        <v>0.99099999999999999</v>
      </c>
      <c r="L22" s="67">
        <v>0.99</v>
      </c>
      <c r="M22" s="67">
        <v>0.98799999999999999</v>
      </c>
      <c r="N22" s="67">
        <v>0.97799999999999998</v>
      </c>
      <c r="O22" s="67">
        <v>1.0169999999999999</v>
      </c>
      <c r="P22" s="67">
        <v>0.95099999999999996</v>
      </c>
      <c r="Q22" s="67">
        <v>1.026</v>
      </c>
      <c r="R22" s="67">
        <v>1.083</v>
      </c>
      <c r="S22" s="67">
        <v>1.0620000000000001</v>
      </c>
      <c r="T22" s="67">
        <v>1.0329999999999999</v>
      </c>
      <c r="U22" s="67">
        <v>1.0049999999999999</v>
      </c>
      <c r="V22" s="67">
        <v>1</v>
      </c>
      <c r="W22" s="67">
        <v>0.998</v>
      </c>
      <c r="X22" s="67">
        <v>0.997</v>
      </c>
      <c r="Y22" s="67">
        <v>0.99</v>
      </c>
      <c r="Z22" s="67">
        <v>0.98799999999999999</v>
      </c>
      <c r="AA22" s="67">
        <v>0.98499999999999999</v>
      </c>
      <c r="AB22" s="47">
        <v>241.41499999999999</v>
      </c>
      <c r="AC22" s="49" t="s">
        <v>272</v>
      </c>
      <c r="AD22" s="43"/>
    </row>
    <row r="23" spans="1:30" ht="15" customHeight="1" x14ac:dyDescent="0.25">
      <c r="A23" s="53" t="s">
        <v>273</v>
      </c>
      <c r="B23" s="51">
        <v>3011648974</v>
      </c>
      <c r="C23" s="53" t="s">
        <v>31</v>
      </c>
      <c r="D23" s="67">
        <v>0.93200000000000005</v>
      </c>
      <c r="E23" s="67">
        <v>0.94799999999999995</v>
      </c>
      <c r="F23" s="67">
        <v>0.96899999999999997</v>
      </c>
      <c r="G23" s="67">
        <v>0.99</v>
      </c>
      <c r="H23" s="67">
        <v>1.0129999999999999</v>
      </c>
      <c r="I23" s="67">
        <v>1.028</v>
      </c>
      <c r="J23" s="67">
        <v>1.0029999999999999</v>
      </c>
      <c r="K23" s="67">
        <v>1.012</v>
      </c>
      <c r="L23" s="67">
        <v>0.95</v>
      </c>
      <c r="M23" s="67">
        <v>1.0089999999999999</v>
      </c>
      <c r="N23" s="67">
        <v>1.0389999999999999</v>
      </c>
      <c r="O23" s="67">
        <v>1.0469999999999999</v>
      </c>
      <c r="P23" s="67">
        <v>1.0409999999999999</v>
      </c>
      <c r="Q23" s="67">
        <v>1.022</v>
      </c>
      <c r="R23" s="67">
        <v>1.0009999999999999</v>
      </c>
      <c r="S23" s="67">
        <v>0.99199999999999999</v>
      </c>
      <c r="T23" s="67">
        <v>0.97299999999999998</v>
      </c>
      <c r="U23" s="67">
        <v>0.94199999999999995</v>
      </c>
      <c r="V23" s="67">
        <v>0.93400000000000005</v>
      </c>
      <c r="W23" s="67">
        <v>1.012</v>
      </c>
      <c r="X23" s="67">
        <v>1.0309999999999999</v>
      </c>
      <c r="Y23" s="67">
        <v>1.0529999999999999</v>
      </c>
      <c r="Z23" s="67">
        <v>1.0489999999999999</v>
      </c>
      <c r="AA23" s="67">
        <v>1.0109999999999999</v>
      </c>
      <c r="AB23" s="47">
        <v>454.8879166666668</v>
      </c>
      <c r="AC23" s="49" t="s">
        <v>274</v>
      </c>
      <c r="AD23" s="43"/>
    </row>
    <row r="24" spans="1:30" s="8" customFormat="1" ht="15" customHeight="1" x14ac:dyDescent="0.25">
      <c r="A24" s="53" t="s">
        <v>275</v>
      </c>
      <c r="B24" s="51">
        <v>3013153116</v>
      </c>
      <c r="C24" s="57" t="s">
        <v>52</v>
      </c>
      <c r="D24" s="67">
        <v>0.97799999999999998</v>
      </c>
      <c r="E24" s="67">
        <v>0.99199999999999999</v>
      </c>
      <c r="F24" s="67">
        <v>1.0229999999999999</v>
      </c>
      <c r="G24" s="67">
        <v>1.0229999999999999</v>
      </c>
      <c r="H24" s="67">
        <v>1.032</v>
      </c>
      <c r="I24" s="67">
        <v>1.0249999999999999</v>
      </c>
      <c r="J24" s="67">
        <v>1.048</v>
      </c>
      <c r="K24" s="67">
        <v>1.0189999999999999</v>
      </c>
      <c r="L24" s="67">
        <v>1.0389999999999999</v>
      </c>
      <c r="M24" s="67">
        <v>1.014</v>
      </c>
      <c r="N24" s="67">
        <v>0.99399999999999999</v>
      </c>
      <c r="O24" s="67">
        <v>0.94399999999999995</v>
      </c>
      <c r="P24" s="67">
        <v>0.99399999999999999</v>
      </c>
      <c r="Q24" s="67">
        <v>0.96499999999999997</v>
      </c>
      <c r="R24" s="67">
        <v>0.98699999999999999</v>
      </c>
      <c r="S24" s="67">
        <v>0.96899999999999997</v>
      </c>
      <c r="T24" s="67">
        <v>0.97899999999999998</v>
      </c>
      <c r="U24" s="67">
        <v>0.97399999999999998</v>
      </c>
      <c r="V24" s="67">
        <v>0.96499999999999997</v>
      </c>
      <c r="W24" s="67">
        <v>0.97399999999999998</v>
      </c>
      <c r="X24" s="67">
        <v>0.999</v>
      </c>
      <c r="Y24" s="67">
        <v>0.97899999999999998</v>
      </c>
      <c r="Z24" s="67">
        <v>1.028</v>
      </c>
      <c r="AA24" s="67">
        <v>1.0569999999999999</v>
      </c>
      <c r="AB24" s="47">
        <v>261.95250000000004</v>
      </c>
      <c r="AC24" s="49" t="s">
        <v>276</v>
      </c>
      <c r="AD24" s="47"/>
    </row>
    <row r="25" spans="1:30" ht="15" customHeight="1" x14ac:dyDescent="0.25">
      <c r="A25" s="53" t="s">
        <v>277</v>
      </c>
      <c r="B25" s="60">
        <v>3011437232</v>
      </c>
      <c r="C25" s="53" t="s">
        <v>27</v>
      </c>
      <c r="D25" s="67">
        <v>0.997</v>
      </c>
      <c r="E25" s="67">
        <v>0.995</v>
      </c>
      <c r="F25" s="67">
        <v>1.07</v>
      </c>
      <c r="G25" s="67">
        <v>1.044</v>
      </c>
      <c r="H25" s="67">
        <v>0.998</v>
      </c>
      <c r="I25" s="67">
        <v>1.024</v>
      </c>
      <c r="J25" s="67">
        <v>1.042</v>
      </c>
      <c r="K25" s="67">
        <v>1.0189999999999999</v>
      </c>
      <c r="L25" s="67">
        <v>0.97799999999999998</v>
      </c>
      <c r="M25" s="67">
        <v>0.93200000000000005</v>
      </c>
      <c r="N25" s="67">
        <v>0.90700000000000003</v>
      </c>
      <c r="O25" s="67">
        <v>0.95599999999999996</v>
      </c>
      <c r="P25" s="67">
        <v>0.95799999999999996</v>
      </c>
      <c r="Q25" s="67">
        <v>0.93500000000000005</v>
      </c>
      <c r="R25" s="67">
        <v>0.998</v>
      </c>
      <c r="S25" s="67">
        <v>0.997</v>
      </c>
      <c r="T25" s="67">
        <v>1.0249999999999999</v>
      </c>
      <c r="U25" s="67">
        <v>0.98299999999999998</v>
      </c>
      <c r="V25" s="67">
        <v>1.04</v>
      </c>
      <c r="W25" s="67">
        <v>1.0529999999999999</v>
      </c>
      <c r="X25" s="67">
        <v>1.0149999999999999</v>
      </c>
      <c r="Y25" s="67">
        <v>1.0149999999999999</v>
      </c>
      <c r="Z25" s="67">
        <v>1.006</v>
      </c>
      <c r="AA25" s="67">
        <v>1.0109999999999999</v>
      </c>
      <c r="AB25" s="47">
        <v>518.1450000000001</v>
      </c>
      <c r="AC25" s="49" t="s">
        <v>278</v>
      </c>
      <c r="AD25" s="43"/>
    </row>
    <row r="26" spans="1:30" ht="15" customHeight="1" x14ac:dyDescent="0.25">
      <c r="A26" s="53" t="s">
        <v>277</v>
      </c>
      <c r="B26" s="60">
        <v>3011701462</v>
      </c>
      <c r="C26" s="53" t="s">
        <v>35</v>
      </c>
      <c r="D26" s="67">
        <v>0.93300000000000005</v>
      </c>
      <c r="E26" s="67">
        <v>0.92200000000000004</v>
      </c>
      <c r="F26" s="67">
        <v>0.91300000000000003</v>
      </c>
      <c r="G26" s="67">
        <v>0.90500000000000003</v>
      </c>
      <c r="H26" s="67">
        <v>0.876</v>
      </c>
      <c r="I26" s="67">
        <v>0.95099999999999996</v>
      </c>
      <c r="J26" s="67">
        <v>0.98499999999999999</v>
      </c>
      <c r="K26" s="67">
        <v>0.96499999999999997</v>
      </c>
      <c r="L26" s="67">
        <v>1.0409999999999999</v>
      </c>
      <c r="M26" s="67">
        <v>1.077</v>
      </c>
      <c r="N26" s="67">
        <v>1.1120000000000001</v>
      </c>
      <c r="O26" s="67">
        <v>1.0580000000000001</v>
      </c>
      <c r="P26" s="67">
        <v>1.0449999999999999</v>
      </c>
      <c r="Q26" s="67">
        <v>0.97</v>
      </c>
      <c r="R26" s="67">
        <v>1.0369999999999999</v>
      </c>
      <c r="S26" s="67">
        <v>0.96799999999999997</v>
      </c>
      <c r="T26" s="67">
        <v>1.052</v>
      </c>
      <c r="U26" s="67">
        <v>0.98</v>
      </c>
      <c r="V26" s="67">
        <v>0.98599999999999999</v>
      </c>
      <c r="W26" s="67">
        <v>1.0089999999999999</v>
      </c>
      <c r="X26" s="67">
        <v>1.0489999999999999</v>
      </c>
      <c r="Y26" s="67">
        <v>1.081</v>
      </c>
      <c r="Z26" s="67">
        <v>1.046</v>
      </c>
      <c r="AA26" s="67">
        <v>1.0389999999999999</v>
      </c>
      <c r="AB26" s="47">
        <v>267.05583333333328</v>
      </c>
      <c r="AC26" s="49" t="s">
        <v>279</v>
      </c>
      <c r="AD26" s="43"/>
    </row>
    <row r="27" spans="1:30" ht="15" customHeight="1" x14ac:dyDescent="0.25">
      <c r="A27" s="53" t="s">
        <v>280</v>
      </c>
      <c r="B27" s="59">
        <v>3012808304</v>
      </c>
      <c r="C27" s="57" t="s">
        <v>65</v>
      </c>
      <c r="D27" s="67">
        <v>1.427</v>
      </c>
      <c r="E27" s="67">
        <v>1.625</v>
      </c>
      <c r="F27" s="67">
        <v>1.42</v>
      </c>
      <c r="G27" s="67">
        <v>1.742</v>
      </c>
      <c r="H27" s="67">
        <v>1.579</v>
      </c>
      <c r="I27" s="67">
        <v>1.2490000000000001</v>
      </c>
      <c r="J27" s="67">
        <v>1.607</v>
      </c>
      <c r="K27" s="67">
        <v>1.5429999999999999</v>
      </c>
      <c r="L27" s="67">
        <v>0.86199999999999999</v>
      </c>
      <c r="M27" s="67">
        <v>0.86099999999999999</v>
      </c>
      <c r="N27" s="67">
        <v>1.1499999999999999</v>
      </c>
      <c r="O27" s="67">
        <v>0.95899999999999996</v>
      </c>
      <c r="P27" s="67">
        <v>0.29799999999999999</v>
      </c>
      <c r="Q27" s="67">
        <v>-0.39400000000000002</v>
      </c>
      <c r="R27" s="67">
        <v>-0.54500000000000004</v>
      </c>
      <c r="S27" s="67">
        <v>-0.19600000000000001</v>
      </c>
      <c r="T27" s="67">
        <v>0.251</v>
      </c>
      <c r="U27" s="67">
        <v>0.88300000000000001</v>
      </c>
      <c r="V27" s="67">
        <v>2.2709999999999999</v>
      </c>
      <c r="W27" s="67">
        <v>1.089</v>
      </c>
      <c r="X27" s="67">
        <v>1.5549999999999999</v>
      </c>
      <c r="Y27" s="67">
        <v>0.879</v>
      </c>
      <c r="Z27" s="67">
        <v>1.196</v>
      </c>
      <c r="AA27" s="67">
        <v>0.68899999999999995</v>
      </c>
      <c r="AB27" s="47">
        <v>-47.202499999999993</v>
      </c>
      <c r="AC27" s="49" t="s">
        <v>281</v>
      </c>
      <c r="AD27" s="43"/>
    </row>
    <row r="28" spans="1:30" ht="15" customHeight="1" x14ac:dyDescent="0.25">
      <c r="A28" s="54" t="s">
        <v>282</v>
      </c>
      <c r="B28" s="60">
        <v>3010073471</v>
      </c>
      <c r="C28" s="54" t="s">
        <v>59</v>
      </c>
      <c r="D28" s="67">
        <v>1.002</v>
      </c>
      <c r="E28" s="67">
        <v>1.0109999999999999</v>
      </c>
      <c r="F28" s="67">
        <v>1.01</v>
      </c>
      <c r="G28" s="67">
        <v>1.0089999999999999</v>
      </c>
      <c r="H28" s="67">
        <v>1.0089999999999999</v>
      </c>
      <c r="I28" s="67">
        <v>1.0089999999999999</v>
      </c>
      <c r="J28" s="67">
        <v>1.01</v>
      </c>
      <c r="K28" s="67">
        <v>0.99399999999999999</v>
      </c>
      <c r="L28" s="67">
        <v>0.97099999999999997</v>
      </c>
      <c r="M28" s="67">
        <v>0.93200000000000005</v>
      </c>
      <c r="N28" s="67">
        <v>1.0089999999999999</v>
      </c>
      <c r="O28" s="67">
        <v>1.012</v>
      </c>
      <c r="P28" s="67">
        <v>1.0109999999999999</v>
      </c>
      <c r="Q28" s="67">
        <v>0.99099999999999999</v>
      </c>
      <c r="R28" s="67">
        <v>1.01</v>
      </c>
      <c r="S28" s="67">
        <v>0.998</v>
      </c>
      <c r="T28" s="67">
        <v>1.0069999999999999</v>
      </c>
      <c r="U28" s="67">
        <v>1.0049999999999999</v>
      </c>
      <c r="V28" s="67">
        <v>0.97699999999999998</v>
      </c>
      <c r="W28" s="67">
        <v>1.0069999999999999</v>
      </c>
      <c r="X28" s="67">
        <v>1.0029999999999999</v>
      </c>
      <c r="Y28" s="67">
        <v>1.008</v>
      </c>
      <c r="Z28" s="67">
        <v>1.006</v>
      </c>
      <c r="AA28" s="67">
        <v>1</v>
      </c>
      <c r="AB28" s="47">
        <v>899.38916666666671</v>
      </c>
      <c r="AC28" s="49" t="s">
        <v>283</v>
      </c>
      <c r="AD28" s="43"/>
    </row>
    <row r="29" spans="1:30" ht="15" customHeight="1" x14ac:dyDescent="0.25">
      <c r="A29" s="53" t="s">
        <v>284</v>
      </c>
      <c r="B29" s="60">
        <v>3010648927</v>
      </c>
      <c r="C29" s="53" t="s">
        <v>11</v>
      </c>
      <c r="D29" s="67">
        <v>1.0289999999999999</v>
      </c>
      <c r="E29" s="67">
        <v>1.008</v>
      </c>
      <c r="F29" s="67">
        <v>0.95499999999999996</v>
      </c>
      <c r="G29" s="67">
        <v>0.95</v>
      </c>
      <c r="H29" s="67">
        <v>0.998</v>
      </c>
      <c r="I29" s="67">
        <v>0.99399999999999999</v>
      </c>
      <c r="J29" s="67">
        <v>0.95199999999999996</v>
      </c>
      <c r="K29" s="67">
        <v>1.0169999999999999</v>
      </c>
      <c r="L29" s="67">
        <v>1.006</v>
      </c>
      <c r="M29" s="67">
        <v>0.95899999999999996</v>
      </c>
      <c r="N29" s="67">
        <v>1.014</v>
      </c>
      <c r="O29" s="67">
        <v>1.0920000000000001</v>
      </c>
      <c r="P29" s="67">
        <v>1.097</v>
      </c>
      <c r="Q29" s="67">
        <v>1.0960000000000001</v>
      </c>
      <c r="R29" s="67">
        <v>1.1000000000000001</v>
      </c>
      <c r="S29" s="67">
        <v>0.97599999999999998</v>
      </c>
      <c r="T29" s="67">
        <v>0.94199999999999995</v>
      </c>
      <c r="U29" s="67">
        <v>0.93300000000000005</v>
      </c>
      <c r="V29" s="67">
        <v>0.92</v>
      </c>
      <c r="W29" s="67">
        <v>0.95199999999999996</v>
      </c>
      <c r="X29" s="67">
        <v>0.92300000000000004</v>
      </c>
      <c r="Y29" s="67">
        <v>1.0129999999999999</v>
      </c>
      <c r="Z29" s="67">
        <v>1.036</v>
      </c>
      <c r="AA29" s="67">
        <v>1.0389999999999999</v>
      </c>
      <c r="AB29" s="47">
        <v>4718.7791666666662</v>
      </c>
      <c r="AC29" s="49" t="s">
        <v>285</v>
      </c>
      <c r="AD29" s="43"/>
    </row>
    <row r="30" spans="1:30" ht="15" customHeight="1" x14ac:dyDescent="0.25">
      <c r="A30" s="53" t="s">
        <v>286</v>
      </c>
      <c r="B30" s="51">
        <v>3011405670</v>
      </c>
      <c r="C30" s="53" t="s">
        <v>32</v>
      </c>
      <c r="D30" s="67">
        <v>0.95699999999999996</v>
      </c>
      <c r="E30" s="67">
        <v>0.95799999999999996</v>
      </c>
      <c r="F30" s="67">
        <v>0.96099999999999997</v>
      </c>
      <c r="G30" s="67">
        <v>0.96099999999999997</v>
      </c>
      <c r="H30" s="67">
        <v>0.97699999999999998</v>
      </c>
      <c r="I30" s="67">
        <v>0.96799999999999997</v>
      </c>
      <c r="J30" s="67">
        <v>0.97599999999999998</v>
      </c>
      <c r="K30" s="67">
        <v>1.004</v>
      </c>
      <c r="L30" s="67">
        <v>1.0189999999999999</v>
      </c>
      <c r="M30" s="67">
        <v>1.022</v>
      </c>
      <c r="N30" s="67">
        <v>1.006</v>
      </c>
      <c r="O30" s="67">
        <v>1.028</v>
      </c>
      <c r="P30" s="67">
        <v>1.0169999999999999</v>
      </c>
      <c r="Q30" s="67">
        <v>0.98399999999999999</v>
      </c>
      <c r="R30" s="67">
        <v>0.98799999999999999</v>
      </c>
      <c r="S30" s="67">
        <v>0.95599999999999996</v>
      </c>
      <c r="T30" s="67">
        <v>1.0269999999999999</v>
      </c>
      <c r="U30" s="67">
        <v>1.0209999999999999</v>
      </c>
      <c r="V30" s="67">
        <v>1.0369999999999999</v>
      </c>
      <c r="W30" s="67">
        <v>1.038</v>
      </c>
      <c r="X30" s="67">
        <v>1.026</v>
      </c>
      <c r="Y30" s="67">
        <v>1.02</v>
      </c>
      <c r="Z30" s="67">
        <v>1.0209999999999999</v>
      </c>
      <c r="AA30" s="67">
        <v>1.028</v>
      </c>
      <c r="AB30" s="47">
        <v>268.75416666666661</v>
      </c>
      <c r="AC30" s="49" t="s">
        <v>287</v>
      </c>
      <c r="AD30" s="43"/>
    </row>
    <row r="31" spans="1:30" ht="15" customHeight="1" x14ac:dyDescent="0.25">
      <c r="A31" s="54" t="s">
        <v>288</v>
      </c>
      <c r="B31" s="60">
        <v>3013092097</v>
      </c>
      <c r="C31" s="54" t="s">
        <v>57</v>
      </c>
      <c r="D31" s="67">
        <v>1.0209999999999999</v>
      </c>
      <c r="E31" s="67">
        <v>1.0309999999999999</v>
      </c>
      <c r="F31" s="67">
        <v>1.0329999999999999</v>
      </c>
      <c r="G31" s="67">
        <v>1.0349999999999999</v>
      </c>
      <c r="H31" s="67">
        <v>1.028</v>
      </c>
      <c r="I31" s="67">
        <v>1.01</v>
      </c>
      <c r="J31" s="67">
        <v>1.006</v>
      </c>
      <c r="K31" s="67">
        <v>0.98199999999999998</v>
      </c>
      <c r="L31" s="67">
        <v>1.0029999999999999</v>
      </c>
      <c r="M31" s="67">
        <v>0.96399999999999997</v>
      </c>
      <c r="N31" s="67">
        <v>0.97899999999999998</v>
      </c>
      <c r="O31" s="67">
        <v>0.98899999999999999</v>
      </c>
      <c r="P31" s="67">
        <v>0.95699999999999996</v>
      </c>
      <c r="Q31" s="67">
        <v>0.97599999999999998</v>
      </c>
      <c r="R31" s="67">
        <v>0.98</v>
      </c>
      <c r="S31" s="67">
        <v>0.96699999999999997</v>
      </c>
      <c r="T31" s="67">
        <v>1.0229999999999999</v>
      </c>
      <c r="U31" s="67">
        <v>1</v>
      </c>
      <c r="V31" s="67">
        <v>1.002</v>
      </c>
      <c r="W31" s="67">
        <v>1.018</v>
      </c>
      <c r="X31" s="67">
        <v>0.99199999999999999</v>
      </c>
      <c r="Y31" s="67">
        <v>1.0129999999999999</v>
      </c>
      <c r="Z31" s="67">
        <v>0.995</v>
      </c>
      <c r="AA31" s="67">
        <v>0.996</v>
      </c>
      <c r="AB31" s="47">
        <v>330.23583333333329</v>
      </c>
      <c r="AC31" s="49" t="s">
        <v>289</v>
      </c>
      <c r="AD31" s="43"/>
    </row>
    <row r="32" spans="1:30" ht="15" customHeight="1" x14ac:dyDescent="0.25">
      <c r="A32" s="53" t="s">
        <v>290</v>
      </c>
      <c r="B32" s="60">
        <v>3012936394</v>
      </c>
      <c r="C32" s="57" t="s">
        <v>66</v>
      </c>
      <c r="D32" s="67">
        <v>1.147</v>
      </c>
      <c r="E32" s="67">
        <v>1.1499999999999999</v>
      </c>
      <c r="F32" s="67">
        <v>1.171</v>
      </c>
      <c r="G32" s="67">
        <v>1.1160000000000001</v>
      </c>
      <c r="H32" s="67">
        <v>1.038</v>
      </c>
      <c r="I32" s="67">
        <v>1.105</v>
      </c>
      <c r="J32" s="67">
        <v>1.1359999999999999</v>
      </c>
      <c r="K32" s="67">
        <v>1.2250000000000001</v>
      </c>
      <c r="L32" s="67">
        <v>1.194</v>
      </c>
      <c r="M32" s="67">
        <v>1.18</v>
      </c>
      <c r="N32" s="67">
        <v>1.163</v>
      </c>
      <c r="O32" s="67">
        <v>1.0820000000000001</v>
      </c>
      <c r="P32" s="67">
        <v>0.88500000000000001</v>
      </c>
      <c r="Q32" s="67">
        <v>0.77200000000000002</v>
      </c>
      <c r="R32" s="67">
        <v>0.69099999999999995</v>
      </c>
      <c r="S32" s="67">
        <v>0.64800000000000002</v>
      </c>
      <c r="T32" s="67">
        <v>0.755</v>
      </c>
      <c r="U32" s="67">
        <v>0.81100000000000005</v>
      </c>
      <c r="V32" s="67">
        <v>0.88200000000000001</v>
      </c>
      <c r="W32" s="67">
        <v>0.93899999999999995</v>
      </c>
      <c r="X32" s="67">
        <v>1.012</v>
      </c>
      <c r="Y32" s="67">
        <v>0.92300000000000004</v>
      </c>
      <c r="Z32" s="67">
        <v>0.93100000000000005</v>
      </c>
      <c r="AA32" s="67">
        <v>1.0429999999999999</v>
      </c>
      <c r="AB32" s="47">
        <v>-782.71458333333339</v>
      </c>
      <c r="AC32" s="49" t="s">
        <v>291</v>
      </c>
      <c r="AD32" s="43"/>
    </row>
    <row r="33" spans="1:30" ht="15" customHeight="1" x14ac:dyDescent="0.25">
      <c r="A33" s="57" t="s">
        <v>292</v>
      </c>
      <c r="B33" s="62">
        <v>3010586245</v>
      </c>
      <c r="C33" s="57" t="s">
        <v>67</v>
      </c>
      <c r="D33" s="67">
        <v>1.1080000000000001</v>
      </c>
      <c r="E33" s="67">
        <v>1.1419999999999999</v>
      </c>
      <c r="F33" s="67">
        <v>1.1759999999999999</v>
      </c>
      <c r="G33" s="67">
        <v>1.1890000000000001</v>
      </c>
      <c r="H33" s="67">
        <v>1.1859999999999999</v>
      </c>
      <c r="I33" s="67">
        <v>1.1759999999999999</v>
      </c>
      <c r="J33" s="67">
        <v>1.1319999999999999</v>
      </c>
      <c r="K33" s="67">
        <v>0.76900000000000002</v>
      </c>
      <c r="L33" s="67">
        <v>0.69099999999999995</v>
      </c>
      <c r="M33" s="67">
        <v>0.70899999999999996</v>
      </c>
      <c r="N33" s="67">
        <v>0.68700000000000006</v>
      </c>
      <c r="O33" s="67">
        <v>0.76</v>
      </c>
      <c r="P33" s="67">
        <v>0.84899999999999998</v>
      </c>
      <c r="Q33" s="67">
        <v>0.76300000000000001</v>
      </c>
      <c r="R33" s="67">
        <v>0.76900000000000002</v>
      </c>
      <c r="S33" s="67">
        <v>0.80500000000000005</v>
      </c>
      <c r="T33" s="67">
        <v>1.052</v>
      </c>
      <c r="U33" s="67">
        <v>1.1859999999999999</v>
      </c>
      <c r="V33" s="67">
        <v>1.1459999999999999</v>
      </c>
      <c r="W33" s="67">
        <v>1.1279999999999999</v>
      </c>
      <c r="X33" s="67">
        <v>1.127</v>
      </c>
      <c r="Y33" s="67">
        <v>1.1479999999999999</v>
      </c>
      <c r="Z33" s="67">
        <v>1.153</v>
      </c>
      <c r="AA33" s="67">
        <v>1.1479999999999999</v>
      </c>
      <c r="AB33" s="47">
        <v>1547.46</v>
      </c>
      <c r="AC33" s="49" t="s">
        <v>293</v>
      </c>
      <c r="AD33" s="43"/>
    </row>
    <row r="34" spans="1:30" ht="15" customHeight="1" x14ac:dyDescent="0.25">
      <c r="A34" s="54" t="s">
        <v>294</v>
      </c>
      <c r="B34" s="60">
        <v>3012602723</v>
      </c>
      <c r="C34" s="53" t="s">
        <v>51</v>
      </c>
      <c r="D34" s="67">
        <v>0.93500000000000005</v>
      </c>
      <c r="E34" s="67">
        <v>0.81599999999999995</v>
      </c>
      <c r="F34" s="67">
        <v>0.69</v>
      </c>
      <c r="G34" s="67">
        <v>0.81</v>
      </c>
      <c r="H34" s="67">
        <v>0.86699999999999999</v>
      </c>
      <c r="I34" s="67">
        <v>1.125</v>
      </c>
      <c r="J34" s="67">
        <v>1.123</v>
      </c>
      <c r="K34" s="67">
        <v>1.022</v>
      </c>
      <c r="L34" s="67">
        <v>1.4510000000000001</v>
      </c>
      <c r="M34" s="67">
        <v>1.4690000000000001</v>
      </c>
      <c r="N34" s="67">
        <v>1.167</v>
      </c>
      <c r="O34" s="67">
        <v>0.81200000000000006</v>
      </c>
      <c r="P34" s="67">
        <v>0.90100000000000002</v>
      </c>
      <c r="Q34" s="67">
        <v>1.17</v>
      </c>
      <c r="R34" s="67">
        <v>1.387</v>
      </c>
      <c r="S34" s="67">
        <v>1.417</v>
      </c>
      <c r="T34" s="67">
        <v>0.99099999999999999</v>
      </c>
      <c r="U34" s="67">
        <v>0.752</v>
      </c>
      <c r="V34" s="67">
        <v>0.73499999999999999</v>
      </c>
      <c r="W34" s="67">
        <v>0.90900000000000003</v>
      </c>
      <c r="X34" s="67">
        <v>1.222</v>
      </c>
      <c r="Y34" s="67">
        <v>0.78700000000000003</v>
      </c>
      <c r="Z34" s="67">
        <v>0.67400000000000004</v>
      </c>
      <c r="AA34" s="67">
        <v>0.76700000000000002</v>
      </c>
      <c r="AB34" s="47">
        <v>200.91624999999999</v>
      </c>
      <c r="AC34" s="49" t="s">
        <v>295</v>
      </c>
      <c r="AD34" s="43"/>
    </row>
    <row r="35" spans="1:30" ht="15" customHeight="1" x14ac:dyDescent="0.25">
      <c r="A35" s="52" t="s">
        <v>296</v>
      </c>
      <c r="B35" s="51">
        <v>3013090504</v>
      </c>
      <c r="C35" s="52" t="s">
        <v>193</v>
      </c>
      <c r="D35" s="67">
        <v>0.94</v>
      </c>
      <c r="E35" s="67">
        <v>0.93700000000000006</v>
      </c>
      <c r="F35" s="67">
        <v>0.93600000000000005</v>
      </c>
      <c r="G35" s="67">
        <v>0.93600000000000005</v>
      </c>
      <c r="H35" s="67">
        <v>0.93500000000000005</v>
      </c>
      <c r="I35" s="67">
        <v>0.93500000000000005</v>
      </c>
      <c r="J35" s="67">
        <v>0.93500000000000005</v>
      </c>
      <c r="K35" s="67">
        <v>0.94299999999999995</v>
      </c>
      <c r="L35" s="67">
        <v>0.96499999999999997</v>
      </c>
      <c r="M35" s="67">
        <v>1.012</v>
      </c>
      <c r="N35" s="67">
        <v>1.06</v>
      </c>
      <c r="O35" s="67">
        <v>1.0620000000000001</v>
      </c>
      <c r="P35" s="67">
        <v>1.0529999999999999</v>
      </c>
      <c r="Q35" s="67">
        <v>1.03</v>
      </c>
      <c r="R35" s="67">
        <v>1.0469999999999999</v>
      </c>
      <c r="S35" s="67">
        <v>1.0049999999999999</v>
      </c>
      <c r="T35" s="67">
        <v>1.0269999999999999</v>
      </c>
      <c r="U35" s="67">
        <v>1.0449999999999999</v>
      </c>
      <c r="V35" s="67">
        <v>1.0409999999999999</v>
      </c>
      <c r="W35" s="67">
        <v>1.034</v>
      </c>
      <c r="X35" s="67">
        <v>1.0329999999999999</v>
      </c>
      <c r="Y35" s="67">
        <v>1.0309999999999999</v>
      </c>
      <c r="Z35" s="67">
        <v>1.0289999999999999</v>
      </c>
      <c r="AA35" s="67">
        <v>1.028</v>
      </c>
      <c r="AB35" s="47">
        <v>428.81583333333339</v>
      </c>
      <c r="AC35" s="49" t="s">
        <v>297</v>
      </c>
      <c r="AD35" s="43"/>
    </row>
    <row r="36" spans="1:30" ht="15" customHeight="1" x14ac:dyDescent="0.25">
      <c r="A36" s="52" t="s">
        <v>298</v>
      </c>
      <c r="B36" s="51">
        <v>3013090236</v>
      </c>
      <c r="C36" s="52" t="s">
        <v>194</v>
      </c>
      <c r="D36" s="67">
        <v>1.0069999999999999</v>
      </c>
      <c r="E36" s="67">
        <v>1.0069999999999999</v>
      </c>
      <c r="F36" s="67">
        <v>1.01</v>
      </c>
      <c r="G36" s="67">
        <v>1.01</v>
      </c>
      <c r="H36" s="67">
        <v>1.0109999999999999</v>
      </c>
      <c r="I36" s="67">
        <v>1.0149999999999999</v>
      </c>
      <c r="J36" s="67">
        <v>1.002</v>
      </c>
      <c r="K36" s="67">
        <v>1.002</v>
      </c>
      <c r="L36" s="67">
        <v>1.0029999999999999</v>
      </c>
      <c r="M36" s="67">
        <v>0.995</v>
      </c>
      <c r="N36" s="67">
        <v>0.99</v>
      </c>
      <c r="O36" s="67">
        <v>0.98799999999999999</v>
      </c>
      <c r="P36" s="67">
        <v>0.97299999999999998</v>
      </c>
      <c r="Q36" s="67">
        <v>0.97799999999999998</v>
      </c>
      <c r="R36" s="67">
        <v>0.98</v>
      </c>
      <c r="S36" s="67">
        <v>0.98099999999999998</v>
      </c>
      <c r="T36" s="67">
        <v>0.998</v>
      </c>
      <c r="U36" s="67">
        <v>1.0089999999999999</v>
      </c>
      <c r="V36" s="67">
        <v>1.008</v>
      </c>
      <c r="W36" s="67">
        <v>0.99199999999999999</v>
      </c>
      <c r="X36" s="67">
        <v>1.0069999999999999</v>
      </c>
      <c r="Y36" s="67">
        <v>1.0129999999999999</v>
      </c>
      <c r="Z36" s="67">
        <v>1.0089999999999999</v>
      </c>
      <c r="AA36" s="67">
        <v>1.012</v>
      </c>
      <c r="AB36" s="47">
        <v>4818.8870833333331</v>
      </c>
      <c r="AC36" s="49" t="s">
        <v>299</v>
      </c>
      <c r="AD36" s="43"/>
    </row>
    <row r="37" spans="1:30" s="5" customFormat="1" ht="15" customHeight="1" x14ac:dyDescent="0.25">
      <c r="A37" s="52" t="s">
        <v>300</v>
      </c>
      <c r="B37" s="51">
        <v>3013090590</v>
      </c>
      <c r="C37" s="66" t="s">
        <v>195</v>
      </c>
      <c r="D37" s="67">
        <v>0.92700000000000005</v>
      </c>
      <c r="E37" s="67">
        <v>0.92600000000000005</v>
      </c>
      <c r="F37" s="67">
        <v>0.92700000000000005</v>
      </c>
      <c r="G37" s="67">
        <v>0.92700000000000005</v>
      </c>
      <c r="H37" s="67">
        <v>0.92900000000000005</v>
      </c>
      <c r="I37" s="67">
        <v>0.93</v>
      </c>
      <c r="J37" s="67">
        <v>0.92900000000000005</v>
      </c>
      <c r="K37" s="67">
        <v>0.93300000000000005</v>
      </c>
      <c r="L37" s="67">
        <v>0.97099999999999997</v>
      </c>
      <c r="M37" s="67">
        <v>1.0229999999999999</v>
      </c>
      <c r="N37" s="67">
        <v>1.036</v>
      </c>
      <c r="O37" s="67">
        <v>1.0620000000000001</v>
      </c>
      <c r="P37" s="67">
        <v>1.0549999999999999</v>
      </c>
      <c r="Q37" s="67">
        <v>1.056</v>
      </c>
      <c r="R37" s="67">
        <v>1.0529999999999999</v>
      </c>
      <c r="S37" s="67">
        <v>1.0309999999999999</v>
      </c>
      <c r="T37" s="67">
        <v>0.92500000000000004</v>
      </c>
      <c r="U37" s="67">
        <v>0.94399999999999995</v>
      </c>
      <c r="V37" s="67">
        <v>1.073</v>
      </c>
      <c r="W37" s="67">
        <v>1.069</v>
      </c>
      <c r="X37" s="67">
        <v>1.071</v>
      </c>
      <c r="Y37" s="67">
        <v>1.07</v>
      </c>
      <c r="Z37" s="67">
        <v>1.0669999999999999</v>
      </c>
      <c r="AA37" s="67">
        <v>1.0669999999999999</v>
      </c>
      <c r="AB37" s="47">
        <v>351.77333333333331</v>
      </c>
      <c r="AC37" s="49" t="s">
        <v>301</v>
      </c>
      <c r="AD37" s="43"/>
    </row>
    <row r="38" spans="1:30" s="5" customFormat="1" ht="15" customHeight="1" x14ac:dyDescent="0.25">
      <c r="A38" s="53" t="s">
        <v>302</v>
      </c>
      <c r="B38" s="51">
        <v>3012029480</v>
      </c>
      <c r="C38" s="53" t="s">
        <v>36</v>
      </c>
      <c r="D38" s="67">
        <v>1.042</v>
      </c>
      <c r="E38" s="67">
        <v>1.002</v>
      </c>
      <c r="F38" s="67">
        <v>0.995</v>
      </c>
      <c r="G38" s="67">
        <v>0.95399999999999996</v>
      </c>
      <c r="H38" s="67">
        <v>1.0009999999999999</v>
      </c>
      <c r="I38" s="67">
        <v>1.0049999999999999</v>
      </c>
      <c r="J38" s="67">
        <v>1.044</v>
      </c>
      <c r="K38" s="67">
        <v>0.995</v>
      </c>
      <c r="L38" s="67">
        <v>1.008</v>
      </c>
      <c r="M38" s="67">
        <v>0.97499999999999998</v>
      </c>
      <c r="N38" s="67">
        <v>1.0049999999999999</v>
      </c>
      <c r="O38" s="67">
        <v>1.01</v>
      </c>
      <c r="P38" s="67">
        <v>1.004</v>
      </c>
      <c r="Q38" s="67">
        <v>1.032</v>
      </c>
      <c r="R38" s="67">
        <v>1.04</v>
      </c>
      <c r="S38" s="67">
        <v>1.014</v>
      </c>
      <c r="T38" s="67">
        <v>0.998</v>
      </c>
      <c r="U38" s="67">
        <v>0.96799999999999997</v>
      </c>
      <c r="V38" s="67">
        <v>0.94199999999999995</v>
      </c>
      <c r="W38" s="67">
        <v>0.95799999999999996</v>
      </c>
      <c r="X38" s="67">
        <v>1</v>
      </c>
      <c r="Y38" s="67">
        <v>1.006</v>
      </c>
      <c r="Z38" s="67">
        <v>0.997</v>
      </c>
      <c r="AA38" s="67">
        <v>1.0049999999999999</v>
      </c>
      <c r="AB38" s="47">
        <v>1064.5345833333331</v>
      </c>
      <c r="AC38" s="49" t="s">
        <v>303</v>
      </c>
      <c r="AD38" s="48"/>
    </row>
    <row r="39" spans="1:30" s="5" customFormat="1" ht="15" customHeight="1" x14ac:dyDescent="0.25">
      <c r="A39" s="54" t="s">
        <v>304</v>
      </c>
      <c r="B39" s="60">
        <v>3012047890</v>
      </c>
      <c r="C39" s="53" t="s">
        <v>33</v>
      </c>
      <c r="D39" s="67">
        <v>1.0189999999999999</v>
      </c>
      <c r="E39" s="67">
        <v>1.0189999999999999</v>
      </c>
      <c r="F39" s="67">
        <v>1.018</v>
      </c>
      <c r="G39" s="67">
        <v>1.0169999999999999</v>
      </c>
      <c r="H39" s="67">
        <v>1.0089999999999999</v>
      </c>
      <c r="I39" s="67">
        <v>1.012</v>
      </c>
      <c r="J39" s="67">
        <v>1.0089999999999999</v>
      </c>
      <c r="K39" s="67">
        <v>1.012</v>
      </c>
      <c r="L39" s="67">
        <v>1.012</v>
      </c>
      <c r="M39" s="67">
        <v>0.98899999999999999</v>
      </c>
      <c r="N39" s="67">
        <v>0.96499999999999997</v>
      </c>
      <c r="O39" s="67">
        <v>0.98499999999999999</v>
      </c>
      <c r="P39" s="67">
        <v>1.0009999999999999</v>
      </c>
      <c r="Q39" s="67">
        <v>1.012</v>
      </c>
      <c r="R39" s="67">
        <v>1.0129999999999999</v>
      </c>
      <c r="S39" s="67">
        <v>0.98199999999999998</v>
      </c>
      <c r="T39" s="67">
        <v>0.97299999999999998</v>
      </c>
      <c r="U39" s="67">
        <v>0.97799999999999998</v>
      </c>
      <c r="V39" s="67">
        <v>0.95399999999999996</v>
      </c>
      <c r="W39" s="67">
        <v>1.012</v>
      </c>
      <c r="X39" s="67">
        <v>1.014</v>
      </c>
      <c r="Y39" s="67">
        <v>0.999</v>
      </c>
      <c r="Z39" s="67">
        <v>0.98499999999999999</v>
      </c>
      <c r="AA39" s="67">
        <v>1.012</v>
      </c>
      <c r="AB39" s="47">
        <v>2760.5829166666676</v>
      </c>
      <c r="AC39" s="49" t="s">
        <v>305</v>
      </c>
      <c r="AD39" s="48"/>
    </row>
    <row r="40" spans="1:30" s="5" customFormat="1" ht="15" customHeight="1" x14ac:dyDescent="0.25">
      <c r="A40" s="52" t="s">
        <v>306</v>
      </c>
      <c r="B40" s="51">
        <v>3010609287</v>
      </c>
      <c r="C40" s="66" t="s">
        <v>192</v>
      </c>
      <c r="D40" s="67">
        <v>1.0169999999999999</v>
      </c>
      <c r="E40" s="67">
        <v>1.0129999999999999</v>
      </c>
      <c r="F40" s="67">
        <v>1.012</v>
      </c>
      <c r="G40" s="67">
        <v>0.995</v>
      </c>
      <c r="H40" s="67">
        <v>1.0109999999999999</v>
      </c>
      <c r="I40" s="67">
        <v>1.006</v>
      </c>
      <c r="J40" s="67">
        <v>0.999</v>
      </c>
      <c r="K40" s="67">
        <v>0.999</v>
      </c>
      <c r="L40" s="67">
        <v>0.98899999999999999</v>
      </c>
      <c r="M40" s="67">
        <v>0.995</v>
      </c>
      <c r="N40" s="67">
        <v>0.94499999999999995</v>
      </c>
      <c r="O40" s="67">
        <v>0.97499999999999998</v>
      </c>
      <c r="P40" s="67">
        <v>0.96699999999999997</v>
      </c>
      <c r="Q40" s="67">
        <v>0.996</v>
      </c>
      <c r="R40" s="67">
        <v>1.002</v>
      </c>
      <c r="S40" s="67">
        <v>1.0069999999999999</v>
      </c>
      <c r="T40" s="67">
        <v>1.0049999999999999</v>
      </c>
      <c r="U40" s="67">
        <v>1.0129999999999999</v>
      </c>
      <c r="V40" s="67">
        <v>1.0069999999999999</v>
      </c>
      <c r="W40" s="67">
        <v>1.008</v>
      </c>
      <c r="X40" s="67">
        <v>1.008</v>
      </c>
      <c r="Y40" s="67">
        <v>1.0049999999999999</v>
      </c>
      <c r="Z40" s="67">
        <v>1.0149999999999999</v>
      </c>
      <c r="AA40" s="67">
        <v>1.0109999999999999</v>
      </c>
      <c r="AB40" s="47">
        <v>710.22249999999997</v>
      </c>
      <c r="AC40" s="49" t="s">
        <v>307</v>
      </c>
      <c r="AD40" s="47"/>
    </row>
    <row r="41" spans="1:30" s="5" customFormat="1" ht="15" customHeight="1" x14ac:dyDescent="0.25">
      <c r="A41" s="53" t="s">
        <v>308</v>
      </c>
      <c r="B41" s="60">
        <v>3009900157</v>
      </c>
      <c r="C41" s="53" t="s">
        <v>13</v>
      </c>
      <c r="D41" s="67">
        <v>0.94399999999999995</v>
      </c>
      <c r="E41" s="67">
        <v>0.94499999999999995</v>
      </c>
      <c r="F41" s="67">
        <v>0.94499999999999995</v>
      </c>
      <c r="G41" s="67">
        <v>0.94499999999999995</v>
      </c>
      <c r="H41" s="67">
        <v>0.94499999999999995</v>
      </c>
      <c r="I41" s="67">
        <v>0.94499999999999995</v>
      </c>
      <c r="J41" s="67">
        <v>0.94399999999999995</v>
      </c>
      <c r="K41" s="67">
        <v>0.91800000000000004</v>
      </c>
      <c r="L41" s="67">
        <v>0.90300000000000002</v>
      </c>
      <c r="M41" s="67">
        <v>0.90500000000000003</v>
      </c>
      <c r="N41" s="67">
        <v>0.90500000000000003</v>
      </c>
      <c r="O41" s="67">
        <v>0.96399999999999997</v>
      </c>
      <c r="P41" s="67">
        <v>1.0289999999999999</v>
      </c>
      <c r="Q41" s="67">
        <v>1.0549999999999999</v>
      </c>
      <c r="R41" s="67">
        <v>1.107</v>
      </c>
      <c r="S41" s="67">
        <v>1.1100000000000001</v>
      </c>
      <c r="T41" s="67">
        <v>1.111</v>
      </c>
      <c r="U41" s="67">
        <v>1.111</v>
      </c>
      <c r="V41" s="67">
        <v>1.113</v>
      </c>
      <c r="W41" s="67">
        <v>1.093</v>
      </c>
      <c r="X41" s="67">
        <v>1.0649999999999999</v>
      </c>
      <c r="Y41" s="67">
        <v>1.028</v>
      </c>
      <c r="Z41" s="67">
        <v>0.98599999999999999</v>
      </c>
      <c r="AA41" s="67">
        <v>0.98599999999999999</v>
      </c>
      <c r="AB41" s="47">
        <v>637.17624999999998</v>
      </c>
      <c r="AC41" s="49" t="s">
        <v>309</v>
      </c>
      <c r="AD41" s="48"/>
    </row>
    <row r="42" spans="1:30" s="5" customFormat="1" ht="15" customHeight="1" x14ac:dyDescent="0.25">
      <c r="A42" s="53" t="s">
        <v>310</v>
      </c>
      <c r="B42" s="60">
        <v>3009900022</v>
      </c>
      <c r="C42" s="53" t="s">
        <v>12</v>
      </c>
      <c r="D42" s="67">
        <v>1.002</v>
      </c>
      <c r="E42" s="67">
        <v>1</v>
      </c>
      <c r="F42" s="67">
        <v>0.97499999999999998</v>
      </c>
      <c r="G42" s="67">
        <v>0.996</v>
      </c>
      <c r="H42" s="67">
        <v>0.995</v>
      </c>
      <c r="I42" s="67">
        <v>0.99399999999999999</v>
      </c>
      <c r="J42" s="67">
        <v>0.997</v>
      </c>
      <c r="K42" s="67">
        <v>0.999</v>
      </c>
      <c r="L42" s="67">
        <v>0.998</v>
      </c>
      <c r="M42" s="67">
        <v>0.99099999999999999</v>
      </c>
      <c r="N42" s="67">
        <v>1.002</v>
      </c>
      <c r="O42" s="67">
        <v>1.0029999999999999</v>
      </c>
      <c r="P42" s="67">
        <v>1.0009999999999999</v>
      </c>
      <c r="Q42" s="67">
        <v>0.997</v>
      </c>
      <c r="R42" s="67">
        <v>0.995</v>
      </c>
      <c r="S42" s="67">
        <v>1.0129999999999999</v>
      </c>
      <c r="T42" s="67">
        <v>1.0269999999999999</v>
      </c>
      <c r="U42" s="67">
        <v>0.99399999999999999</v>
      </c>
      <c r="V42" s="67">
        <v>0.98799999999999999</v>
      </c>
      <c r="W42" s="67">
        <v>0.98499999999999999</v>
      </c>
      <c r="X42" s="67">
        <v>0.98399999999999999</v>
      </c>
      <c r="Y42" s="67">
        <v>1.0169999999999999</v>
      </c>
      <c r="Z42" s="67">
        <v>1.022</v>
      </c>
      <c r="AA42" s="67">
        <v>1.0269999999999999</v>
      </c>
      <c r="AB42" s="47">
        <v>669.22749999999985</v>
      </c>
      <c r="AC42" s="49" t="s">
        <v>311</v>
      </c>
      <c r="AD42" s="48"/>
    </row>
    <row r="43" spans="1:30" s="5" customFormat="1" ht="15" customHeight="1" x14ac:dyDescent="0.25">
      <c r="A43" s="57" t="s">
        <v>312</v>
      </c>
      <c r="B43" s="60">
        <v>3009900231</v>
      </c>
      <c r="C43" s="53" t="s">
        <v>16</v>
      </c>
      <c r="D43" s="67">
        <v>1.006</v>
      </c>
      <c r="E43" s="67">
        <v>1.0069999999999999</v>
      </c>
      <c r="F43" s="67">
        <v>1.0069999999999999</v>
      </c>
      <c r="G43" s="67">
        <v>1.004</v>
      </c>
      <c r="H43" s="67">
        <v>0.99399999999999999</v>
      </c>
      <c r="I43" s="67">
        <v>0.999</v>
      </c>
      <c r="J43" s="67">
        <v>0.999</v>
      </c>
      <c r="K43" s="67">
        <v>1.006</v>
      </c>
      <c r="L43" s="67">
        <v>1.0069999999999999</v>
      </c>
      <c r="M43" s="67">
        <v>1.0069999999999999</v>
      </c>
      <c r="N43" s="67">
        <v>0.99199999999999999</v>
      </c>
      <c r="O43" s="67">
        <v>0.97399999999999998</v>
      </c>
      <c r="P43" s="67">
        <v>0.97799999999999998</v>
      </c>
      <c r="Q43" s="67">
        <v>1</v>
      </c>
      <c r="R43" s="67">
        <v>0.98299999999999998</v>
      </c>
      <c r="S43" s="67">
        <v>1.002</v>
      </c>
      <c r="T43" s="67">
        <v>0.995</v>
      </c>
      <c r="U43" s="67">
        <v>1.0049999999999999</v>
      </c>
      <c r="V43" s="67">
        <v>1.006</v>
      </c>
      <c r="W43" s="67">
        <v>1.0049999999999999</v>
      </c>
      <c r="X43" s="67">
        <v>1.006</v>
      </c>
      <c r="Y43" s="67">
        <v>1.006</v>
      </c>
      <c r="Z43" s="67">
        <v>1.006</v>
      </c>
      <c r="AA43" s="67">
        <v>1.006</v>
      </c>
      <c r="AB43" s="47">
        <v>1198.5058333333334</v>
      </c>
      <c r="AC43" s="49" t="s">
        <v>313</v>
      </c>
      <c r="AD43" s="48"/>
    </row>
    <row r="44" spans="1:30" s="5" customFormat="1" ht="15" customHeight="1" x14ac:dyDescent="0.25">
      <c r="A44" s="54" t="s">
        <v>314</v>
      </c>
      <c r="B44" s="60">
        <v>3011623758</v>
      </c>
      <c r="C44" s="53" t="s">
        <v>46</v>
      </c>
      <c r="D44" s="67">
        <v>0.98199999999999998</v>
      </c>
      <c r="E44" s="67">
        <v>0.98</v>
      </c>
      <c r="F44" s="67">
        <v>0.97499999999999998</v>
      </c>
      <c r="G44" s="67">
        <v>0.97</v>
      </c>
      <c r="H44" s="67">
        <v>0.97599999999999998</v>
      </c>
      <c r="I44" s="67">
        <v>0.97299999999999998</v>
      </c>
      <c r="J44" s="67">
        <v>0.98099999999999998</v>
      </c>
      <c r="K44" s="67">
        <v>0.997</v>
      </c>
      <c r="L44" s="67">
        <v>1.0089999999999999</v>
      </c>
      <c r="M44" s="67">
        <v>1.014</v>
      </c>
      <c r="N44" s="67">
        <v>1.0209999999999999</v>
      </c>
      <c r="O44" s="67">
        <v>1.026</v>
      </c>
      <c r="P44" s="67">
        <v>1.0349999999999999</v>
      </c>
      <c r="Q44" s="67">
        <v>1.0249999999999999</v>
      </c>
      <c r="R44" s="67">
        <v>1.02</v>
      </c>
      <c r="S44" s="67">
        <v>1.024</v>
      </c>
      <c r="T44" s="67">
        <v>1.026</v>
      </c>
      <c r="U44" s="67">
        <v>1.0069999999999999</v>
      </c>
      <c r="V44" s="67">
        <v>0.998</v>
      </c>
      <c r="W44" s="67">
        <v>1.016</v>
      </c>
      <c r="X44" s="67">
        <v>0.99299999999999999</v>
      </c>
      <c r="Y44" s="67">
        <v>0.997</v>
      </c>
      <c r="Z44" s="67">
        <v>0.98299999999999998</v>
      </c>
      <c r="AA44" s="67">
        <v>0.97299999999999998</v>
      </c>
      <c r="AB44" s="47">
        <v>171.3954166666667</v>
      </c>
      <c r="AC44" s="49" t="s">
        <v>315</v>
      </c>
      <c r="AD44" s="48"/>
    </row>
    <row r="45" spans="1:30" s="5" customFormat="1" ht="15" customHeight="1" x14ac:dyDescent="0.25">
      <c r="A45" s="53" t="s">
        <v>314</v>
      </c>
      <c r="B45" s="51">
        <v>3012344482</v>
      </c>
      <c r="C45" s="53" t="s">
        <v>44</v>
      </c>
      <c r="D45" s="67">
        <v>1.2110000000000001</v>
      </c>
      <c r="E45" s="67">
        <v>1.026</v>
      </c>
      <c r="F45" s="67">
        <v>1.621</v>
      </c>
      <c r="G45" s="67">
        <v>0.56899999999999995</v>
      </c>
      <c r="H45" s="67">
        <v>1.1779999999999999</v>
      </c>
      <c r="I45" s="67">
        <v>0.80400000000000005</v>
      </c>
      <c r="J45" s="67">
        <v>1.4870000000000001</v>
      </c>
      <c r="K45" s="67">
        <v>0.47199999999999998</v>
      </c>
      <c r="L45" s="67">
        <v>0.80300000000000005</v>
      </c>
      <c r="M45" s="67">
        <v>1.2210000000000001</v>
      </c>
      <c r="N45" s="67">
        <v>0.89400000000000002</v>
      </c>
      <c r="O45" s="67">
        <v>1.2410000000000001</v>
      </c>
      <c r="P45" s="67">
        <v>1.159</v>
      </c>
      <c r="Q45" s="67">
        <v>1.379</v>
      </c>
      <c r="R45" s="67">
        <v>0.64600000000000002</v>
      </c>
      <c r="S45" s="67">
        <v>0.97499999999999998</v>
      </c>
      <c r="T45" s="67">
        <v>1.0349999999999999</v>
      </c>
      <c r="U45" s="67">
        <v>1.171</v>
      </c>
      <c r="V45" s="67">
        <v>0.81799999999999995</v>
      </c>
      <c r="W45" s="67">
        <v>0.877</v>
      </c>
      <c r="X45" s="67">
        <v>1.01</v>
      </c>
      <c r="Y45" s="67">
        <v>0.307</v>
      </c>
      <c r="Z45" s="67">
        <v>1.2390000000000001</v>
      </c>
      <c r="AA45" s="67">
        <v>0.85599999999999998</v>
      </c>
      <c r="AB45" s="47">
        <v>61.546250000000008</v>
      </c>
      <c r="AC45" s="49" t="s">
        <v>316</v>
      </c>
      <c r="AD45" s="48"/>
    </row>
    <row r="46" spans="1:30" s="5" customFormat="1" ht="15" customHeight="1" x14ac:dyDescent="0.25">
      <c r="A46" s="53" t="s">
        <v>314</v>
      </c>
      <c r="B46" s="51">
        <v>3012344228</v>
      </c>
      <c r="C46" s="53" t="s">
        <v>40</v>
      </c>
      <c r="D46" s="67">
        <v>1.0149999999999999</v>
      </c>
      <c r="E46" s="67">
        <v>1.008</v>
      </c>
      <c r="F46" s="67">
        <v>1.0089999999999999</v>
      </c>
      <c r="G46" s="67">
        <v>1.0049999999999999</v>
      </c>
      <c r="H46" s="67">
        <v>0.99399999999999999</v>
      </c>
      <c r="I46" s="67">
        <v>0.98899999999999999</v>
      </c>
      <c r="J46" s="67">
        <v>1.002</v>
      </c>
      <c r="K46" s="67">
        <v>1</v>
      </c>
      <c r="L46" s="67">
        <v>1.0049999999999999</v>
      </c>
      <c r="M46" s="67">
        <v>1.008</v>
      </c>
      <c r="N46" s="67">
        <v>1.008</v>
      </c>
      <c r="O46" s="67">
        <v>1.0109999999999999</v>
      </c>
      <c r="P46" s="67">
        <v>0.97699999999999998</v>
      </c>
      <c r="Q46" s="67">
        <v>0.97299999999999998</v>
      </c>
      <c r="R46" s="67">
        <v>0.98199999999999998</v>
      </c>
      <c r="S46" s="67">
        <v>0.99299999999999999</v>
      </c>
      <c r="T46" s="67">
        <v>0.99399999999999999</v>
      </c>
      <c r="U46" s="67">
        <v>0.99299999999999999</v>
      </c>
      <c r="V46" s="67">
        <v>0.98899999999999999</v>
      </c>
      <c r="W46" s="67">
        <v>0.98499999999999999</v>
      </c>
      <c r="X46" s="67">
        <v>1.0169999999999999</v>
      </c>
      <c r="Y46" s="67">
        <v>1.016</v>
      </c>
      <c r="Z46" s="67">
        <v>1.0149999999999999</v>
      </c>
      <c r="AA46" s="67">
        <v>1.012</v>
      </c>
      <c r="AB46" s="47">
        <v>268.25583333333333</v>
      </c>
      <c r="AC46" s="49" t="s">
        <v>317</v>
      </c>
      <c r="AD46" s="48"/>
    </row>
    <row r="47" spans="1:30" s="5" customFormat="1" ht="15" customHeight="1" x14ac:dyDescent="0.25">
      <c r="A47" s="53" t="s">
        <v>318</v>
      </c>
      <c r="B47" s="51">
        <v>3012034985</v>
      </c>
      <c r="C47" s="53" t="s">
        <v>34</v>
      </c>
      <c r="D47" s="67">
        <v>1.0980000000000001</v>
      </c>
      <c r="E47" s="67">
        <v>1.0669999999999999</v>
      </c>
      <c r="F47" s="67">
        <v>1.0429999999999999</v>
      </c>
      <c r="G47" s="67">
        <v>1.016</v>
      </c>
      <c r="H47" s="67">
        <v>1.0109999999999999</v>
      </c>
      <c r="I47" s="67">
        <v>1.03</v>
      </c>
      <c r="J47" s="67">
        <v>0.752</v>
      </c>
      <c r="K47" s="67">
        <v>0.86699999999999999</v>
      </c>
      <c r="L47" s="67">
        <v>0.91700000000000004</v>
      </c>
      <c r="M47" s="67">
        <v>0.93</v>
      </c>
      <c r="N47" s="67">
        <v>0.88700000000000001</v>
      </c>
      <c r="O47" s="67">
        <v>0.95499999999999996</v>
      </c>
      <c r="P47" s="67">
        <v>0.96699999999999997</v>
      </c>
      <c r="Q47" s="67">
        <v>0.95399999999999996</v>
      </c>
      <c r="R47" s="67">
        <v>0.95499999999999996</v>
      </c>
      <c r="S47" s="67">
        <v>0.90100000000000002</v>
      </c>
      <c r="T47" s="67">
        <v>0.90800000000000003</v>
      </c>
      <c r="U47" s="67">
        <v>0.90800000000000003</v>
      </c>
      <c r="V47" s="67">
        <v>1.1830000000000001</v>
      </c>
      <c r="W47" s="67">
        <v>1.1919999999999999</v>
      </c>
      <c r="X47" s="67">
        <v>1.159</v>
      </c>
      <c r="Y47" s="67">
        <v>1.131</v>
      </c>
      <c r="Z47" s="67">
        <v>1.07</v>
      </c>
      <c r="AA47" s="67">
        <v>1.099</v>
      </c>
      <c r="AB47" s="47">
        <v>495.63291666666663</v>
      </c>
      <c r="AC47" s="49" t="s">
        <v>319</v>
      </c>
      <c r="AD47" s="48"/>
    </row>
    <row r="48" spans="1:30" s="5" customFormat="1" ht="15" customHeight="1" x14ac:dyDescent="0.25">
      <c r="A48" s="53" t="s">
        <v>320</v>
      </c>
      <c r="B48" s="60">
        <v>3011218680</v>
      </c>
      <c r="C48" s="53" t="s">
        <v>8</v>
      </c>
      <c r="D48" s="67">
        <v>0.97599999999999998</v>
      </c>
      <c r="E48" s="67">
        <v>0.98599999999999999</v>
      </c>
      <c r="F48" s="67">
        <v>0.98299999999999998</v>
      </c>
      <c r="G48" s="67">
        <v>0.98599999999999999</v>
      </c>
      <c r="H48" s="67">
        <v>0.93400000000000005</v>
      </c>
      <c r="I48" s="67">
        <v>0.94299999999999995</v>
      </c>
      <c r="J48" s="67">
        <v>0.94499999999999995</v>
      </c>
      <c r="K48" s="67">
        <v>0.94099999999999995</v>
      </c>
      <c r="L48" s="67">
        <v>1.01</v>
      </c>
      <c r="M48" s="67">
        <v>1.0309999999999999</v>
      </c>
      <c r="N48" s="67">
        <v>0.98799999999999999</v>
      </c>
      <c r="O48" s="67">
        <v>0.99399999999999999</v>
      </c>
      <c r="P48" s="67">
        <v>0.999</v>
      </c>
      <c r="Q48" s="67">
        <v>0.96599999999999997</v>
      </c>
      <c r="R48" s="67">
        <v>1.04</v>
      </c>
      <c r="S48" s="67">
        <v>1.099</v>
      </c>
      <c r="T48" s="67">
        <v>1.03</v>
      </c>
      <c r="U48" s="67">
        <v>0.89500000000000002</v>
      </c>
      <c r="V48" s="67">
        <v>1.0129999999999999</v>
      </c>
      <c r="W48" s="67">
        <v>1.071</v>
      </c>
      <c r="X48" s="67">
        <v>1.038</v>
      </c>
      <c r="Y48" s="67">
        <v>1.069</v>
      </c>
      <c r="Z48" s="67">
        <v>1.034</v>
      </c>
      <c r="AA48" s="67">
        <v>1.0289999999999999</v>
      </c>
      <c r="AB48" s="47">
        <v>1541.042916666667</v>
      </c>
      <c r="AC48" s="49" t="s">
        <v>321</v>
      </c>
      <c r="AD48" s="48"/>
    </row>
    <row r="49" spans="1:30" s="5" customFormat="1" ht="15" customHeight="1" x14ac:dyDescent="0.25">
      <c r="A49" s="53" t="s">
        <v>322</v>
      </c>
      <c r="B49" s="60">
        <v>3010950855</v>
      </c>
      <c r="C49" s="53" t="s">
        <v>68</v>
      </c>
      <c r="D49" s="67">
        <v>0.995</v>
      </c>
      <c r="E49" s="67">
        <v>1.018</v>
      </c>
      <c r="F49" s="67">
        <v>1.016</v>
      </c>
      <c r="G49" s="67">
        <v>1.0820000000000001</v>
      </c>
      <c r="H49" s="67">
        <v>1.093</v>
      </c>
      <c r="I49" s="67">
        <v>0.98099999999999998</v>
      </c>
      <c r="J49" s="67">
        <v>1.0189999999999999</v>
      </c>
      <c r="K49" s="67">
        <v>1.03</v>
      </c>
      <c r="L49" s="67">
        <v>0.98699999999999999</v>
      </c>
      <c r="M49" s="67">
        <v>0.96099999999999997</v>
      </c>
      <c r="N49" s="67">
        <v>0.94299999999999995</v>
      </c>
      <c r="O49" s="67">
        <v>1.0049999999999999</v>
      </c>
      <c r="P49" s="67">
        <v>0.92100000000000004</v>
      </c>
      <c r="Q49" s="67">
        <v>0.98</v>
      </c>
      <c r="R49" s="67">
        <v>0.998</v>
      </c>
      <c r="S49" s="67">
        <v>0.94899999999999995</v>
      </c>
      <c r="T49" s="67">
        <v>0.94199999999999995</v>
      </c>
      <c r="U49" s="67">
        <v>1.0720000000000001</v>
      </c>
      <c r="V49" s="67">
        <v>1.0720000000000001</v>
      </c>
      <c r="W49" s="67">
        <v>0.95299999999999996</v>
      </c>
      <c r="X49" s="67">
        <v>1</v>
      </c>
      <c r="Y49" s="67">
        <v>1.0569999999999999</v>
      </c>
      <c r="Z49" s="67">
        <v>0.96899999999999997</v>
      </c>
      <c r="AA49" s="67">
        <v>0.95799999999999996</v>
      </c>
      <c r="AB49" s="47">
        <v>473.49708333333325</v>
      </c>
      <c r="AC49" s="49" t="s">
        <v>323</v>
      </c>
      <c r="AD49" s="48"/>
    </row>
    <row r="50" spans="1:30" s="5" customFormat="1" ht="15" customHeight="1" x14ac:dyDescent="0.25">
      <c r="A50" s="55" t="s">
        <v>324</v>
      </c>
      <c r="B50" s="60">
        <v>3012773181</v>
      </c>
      <c r="C50" s="57" t="s">
        <v>69</v>
      </c>
      <c r="D50" s="67">
        <v>0.97799999999999998</v>
      </c>
      <c r="E50" s="67">
        <v>0.96599999999999997</v>
      </c>
      <c r="F50" s="67">
        <v>0.96699999999999997</v>
      </c>
      <c r="G50" s="67">
        <v>0.96799999999999997</v>
      </c>
      <c r="H50" s="67">
        <v>0.96899999999999997</v>
      </c>
      <c r="I50" s="67">
        <v>0.96899999999999997</v>
      </c>
      <c r="J50" s="67">
        <v>0.94799999999999995</v>
      </c>
      <c r="K50" s="67">
        <v>0.95899999999999996</v>
      </c>
      <c r="L50" s="67">
        <v>1.048</v>
      </c>
      <c r="M50" s="67">
        <v>1.099</v>
      </c>
      <c r="N50" s="67">
        <v>1.0900000000000001</v>
      </c>
      <c r="O50" s="67">
        <v>1.0960000000000001</v>
      </c>
      <c r="P50" s="67">
        <v>1.1000000000000001</v>
      </c>
      <c r="Q50" s="67">
        <v>1.0680000000000001</v>
      </c>
      <c r="R50" s="67">
        <v>1.069</v>
      </c>
      <c r="S50" s="67">
        <v>1.0249999999999999</v>
      </c>
      <c r="T50" s="67">
        <v>1.0269999999999999</v>
      </c>
      <c r="U50" s="67">
        <v>1.042</v>
      </c>
      <c r="V50" s="67">
        <v>0.94899999999999995</v>
      </c>
      <c r="W50" s="67">
        <v>0.93300000000000005</v>
      </c>
      <c r="X50" s="67">
        <v>0.93400000000000005</v>
      </c>
      <c r="Y50" s="67">
        <v>0.93400000000000005</v>
      </c>
      <c r="Z50" s="67">
        <v>0.92200000000000004</v>
      </c>
      <c r="AA50" s="67">
        <v>0.94</v>
      </c>
      <c r="AB50" s="47">
        <v>287.18875000000003</v>
      </c>
      <c r="AC50" s="49" t="s">
        <v>325</v>
      </c>
      <c r="AD50" s="48"/>
    </row>
    <row r="51" spans="1:30" s="5" customFormat="1" ht="15" customHeight="1" x14ac:dyDescent="0.25">
      <c r="A51" s="53" t="s">
        <v>326</v>
      </c>
      <c r="B51" s="60">
        <v>3013009731</v>
      </c>
      <c r="C51" s="68" t="s">
        <v>53</v>
      </c>
      <c r="D51" s="67">
        <v>1.085</v>
      </c>
      <c r="E51" s="67">
        <v>1.1040000000000001</v>
      </c>
      <c r="F51" s="67">
        <v>1.1100000000000001</v>
      </c>
      <c r="G51" s="67">
        <v>1.093</v>
      </c>
      <c r="H51" s="67">
        <v>1.0860000000000001</v>
      </c>
      <c r="I51" s="67">
        <v>1.1140000000000001</v>
      </c>
      <c r="J51" s="67">
        <v>1.073</v>
      </c>
      <c r="K51" s="67">
        <v>1.042</v>
      </c>
      <c r="L51" s="67">
        <v>0.97599999999999998</v>
      </c>
      <c r="M51" s="67">
        <v>0.93700000000000006</v>
      </c>
      <c r="N51" s="67">
        <v>0.89</v>
      </c>
      <c r="O51" s="67">
        <v>0.86899999999999999</v>
      </c>
      <c r="P51" s="67">
        <v>0.88900000000000001</v>
      </c>
      <c r="Q51" s="67">
        <v>0.93</v>
      </c>
      <c r="R51" s="67">
        <v>0.94099999999999995</v>
      </c>
      <c r="S51" s="67">
        <v>0.92300000000000004</v>
      </c>
      <c r="T51" s="67">
        <v>0.94099999999999995</v>
      </c>
      <c r="U51" s="67">
        <v>0.90300000000000002</v>
      </c>
      <c r="V51" s="67">
        <v>0.98099999999999998</v>
      </c>
      <c r="W51" s="67">
        <v>0.93799999999999994</v>
      </c>
      <c r="X51" s="67">
        <v>0.98599999999999999</v>
      </c>
      <c r="Y51" s="67">
        <v>1.0680000000000001</v>
      </c>
      <c r="Z51" s="67">
        <v>1.0509999999999999</v>
      </c>
      <c r="AA51" s="67">
        <v>1.07</v>
      </c>
      <c r="AB51" s="47">
        <v>2674.4570833333332</v>
      </c>
      <c r="AC51" s="49" t="s">
        <v>226</v>
      </c>
      <c r="AD51" s="48"/>
    </row>
    <row r="52" spans="1:30" ht="15" customHeight="1" x14ac:dyDescent="0.25">
      <c r="A52" s="53" t="s">
        <v>327</v>
      </c>
      <c r="B52" s="60">
        <v>3009900159</v>
      </c>
      <c r="C52" s="53" t="s">
        <v>14</v>
      </c>
      <c r="D52" s="67">
        <v>0.88800000000000001</v>
      </c>
      <c r="E52" s="67">
        <v>0.83299999999999996</v>
      </c>
      <c r="F52" s="67">
        <v>0.81299999999999994</v>
      </c>
      <c r="G52" s="67">
        <v>0.81399999999999995</v>
      </c>
      <c r="H52" s="67">
        <v>0.81399999999999995</v>
      </c>
      <c r="I52" s="67">
        <v>0.81499999999999995</v>
      </c>
      <c r="J52" s="67">
        <v>0.81100000000000005</v>
      </c>
      <c r="K52" s="67">
        <v>0.91100000000000003</v>
      </c>
      <c r="L52" s="67">
        <v>1.095</v>
      </c>
      <c r="M52" s="67">
        <v>1.171</v>
      </c>
      <c r="N52" s="67">
        <v>1.1479999999999999</v>
      </c>
      <c r="O52" s="67">
        <v>1.1479999999999999</v>
      </c>
      <c r="P52" s="67">
        <v>1.1259999999999999</v>
      </c>
      <c r="Q52" s="67">
        <v>1.1859999999999999</v>
      </c>
      <c r="R52" s="67">
        <v>1.1830000000000001</v>
      </c>
      <c r="S52" s="67">
        <v>1.179</v>
      </c>
      <c r="T52" s="67">
        <v>1.123</v>
      </c>
      <c r="U52" s="67">
        <v>1.0569999999999999</v>
      </c>
      <c r="V52" s="67">
        <v>1.048</v>
      </c>
      <c r="W52" s="67">
        <v>1.0249999999999999</v>
      </c>
      <c r="X52" s="67">
        <v>0.96799999999999997</v>
      </c>
      <c r="Y52" s="67">
        <v>0.95499999999999996</v>
      </c>
      <c r="Z52" s="67">
        <v>0.94699999999999995</v>
      </c>
      <c r="AA52" s="67">
        <v>0.94299999999999995</v>
      </c>
      <c r="AB52" s="47">
        <v>363.58708333333334</v>
      </c>
      <c r="AC52" s="49" t="s">
        <v>328</v>
      </c>
      <c r="AD52" s="48"/>
    </row>
    <row r="53" spans="1:30" ht="15" customHeight="1" x14ac:dyDescent="0.25">
      <c r="A53" s="53" t="s">
        <v>329</v>
      </c>
      <c r="B53" s="51">
        <v>3011642909</v>
      </c>
      <c r="C53" s="53" t="s">
        <v>45</v>
      </c>
      <c r="D53" s="67">
        <v>-4.9000000000000002E-2</v>
      </c>
      <c r="E53" s="67">
        <v>-0.05</v>
      </c>
      <c r="F53" s="67">
        <v>-0.05</v>
      </c>
      <c r="G53" s="67">
        <v>-4.9000000000000002E-2</v>
      </c>
      <c r="H53" s="67">
        <v>-4.9000000000000002E-2</v>
      </c>
      <c r="I53" s="67">
        <v>-0.05</v>
      </c>
      <c r="J53" s="67">
        <v>-2.5000000000000001E-2</v>
      </c>
      <c r="K53" s="67">
        <v>3.47</v>
      </c>
      <c r="L53" s="67">
        <v>4.4480000000000004</v>
      </c>
      <c r="M53" s="67">
        <v>4.2450000000000001</v>
      </c>
      <c r="N53" s="67">
        <v>4.2389999999999999</v>
      </c>
      <c r="O53" s="67">
        <v>2.5499999999999998</v>
      </c>
      <c r="P53" s="67">
        <v>1.605</v>
      </c>
      <c r="Q53" s="67">
        <v>1.325</v>
      </c>
      <c r="R53" s="67">
        <v>1.2310000000000001</v>
      </c>
      <c r="S53" s="67">
        <v>0.72299999999999998</v>
      </c>
      <c r="T53" s="67">
        <v>0.70799999999999996</v>
      </c>
      <c r="U53" s="67">
        <v>6.8000000000000005E-2</v>
      </c>
      <c r="V53" s="67">
        <v>-4.7E-2</v>
      </c>
      <c r="W53" s="67">
        <v>-4.7E-2</v>
      </c>
      <c r="X53" s="67">
        <v>-4.8000000000000001E-2</v>
      </c>
      <c r="Y53" s="67">
        <v>-4.9000000000000002E-2</v>
      </c>
      <c r="Z53" s="67">
        <v>-4.9000000000000002E-2</v>
      </c>
      <c r="AA53" s="67">
        <v>-4.9000000000000002E-2</v>
      </c>
      <c r="AB53" s="47">
        <v>56.978749999999998</v>
      </c>
      <c r="AC53" s="49" t="s">
        <v>330</v>
      </c>
      <c r="AD53" s="48"/>
    </row>
    <row r="54" spans="1:30" ht="15" customHeight="1" x14ac:dyDescent="0.25">
      <c r="A54" s="53" t="s">
        <v>331</v>
      </c>
      <c r="B54" s="60">
        <v>3010351603</v>
      </c>
      <c r="C54" s="53" t="s">
        <v>2</v>
      </c>
      <c r="D54" s="67">
        <v>2.7919999999999998</v>
      </c>
      <c r="E54" s="67">
        <v>5.726</v>
      </c>
      <c r="F54" s="67">
        <v>5.2469999999999999</v>
      </c>
      <c r="G54" s="67">
        <v>4.2</v>
      </c>
      <c r="H54" s="67">
        <v>1.38</v>
      </c>
      <c r="I54" s="67">
        <v>2.3069999999999999</v>
      </c>
      <c r="J54" s="67">
        <v>5.9909999999999997</v>
      </c>
      <c r="K54" s="67">
        <v>1.6160000000000001</v>
      </c>
      <c r="L54" s="67">
        <v>-7.0780000000000003</v>
      </c>
      <c r="M54" s="67">
        <v>-7.0570000000000004</v>
      </c>
      <c r="N54" s="67">
        <v>-4.1239999999999997</v>
      </c>
      <c r="O54" s="67">
        <v>-1.1359999999999999</v>
      </c>
      <c r="P54" s="67">
        <v>-3.4660000000000002</v>
      </c>
      <c r="Q54" s="67">
        <v>-3.2530000000000001</v>
      </c>
      <c r="R54" s="67">
        <v>2.7170000000000001</v>
      </c>
      <c r="S54" s="67">
        <v>3.3730000000000002</v>
      </c>
      <c r="T54" s="67">
        <v>4.5949999999999998</v>
      </c>
      <c r="U54" s="67">
        <v>5.7439999999999998</v>
      </c>
      <c r="V54" s="67">
        <v>4.3739999999999997</v>
      </c>
      <c r="W54" s="67">
        <v>2.9990000000000001</v>
      </c>
      <c r="X54" s="67">
        <v>-1.8580000000000001</v>
      </c>
      <c r="Y54" s="67">
        <v>-2.9009999999999998</v>
      </c>
      <c r="Z54" s="67">
        <v>0.10299999999999999</v>
      </c>
      <c r="AA54" s="67">
        <v>1.708</v>
      </c>
      <c r="AB54" s="47">
        <v>33.056666666666672</v>
      </c>
      <c r="AC54" s="49" t="s">
        <v>332</v>
      </c>
      <c r="AD54" s="48"/>
    </row>
    <row r="55" spans="1:30" ht="15" customHeight="1" x14ac:dyDescent="0.25">
      <c r="A55" s="53" t="s">
        <v>333</v>
      </c>
      <c r="B55" s="60">
        <v>3010458302</v>
      </c>
      <c r="C55" s="53" t="s">
        <v>41</v>
      </c>
      <c r="D55" s="67">
        <v>0.996</v>
      </c>
      <c r="E55" s="67">
        <v>0.995</v>
      </c>
      <c r="F55" s="67">
        <v>0.99299999999999999</v>
      </c>
      <c r="G55" s="67">
        <v>0.99</v>
      </c>
      <c r="H55" s="67">
        <v>0.98799999999999999</v>
      </c>
      <c r="I55" s="67">
        <v>0.98599999999999999</v>
      </c>
      <c r="J55" s="67">
        <v>0.98299999999999998</v>
      </c>
      <c r="K55" s="67">
        <v>0.97799999999999998</v>
      </c>
      <c r="L55" s="67">
        <v>0.97599999999999998</v>
      </c>
      <c r="M55" s="67">
        <v>0.98199999999999998</v>
      </c>
      <c r="N55" s="67">
        <v>0.98199999999999998</v>
      </c>
      <c r="O55" s="67">
        <v>0.98399999999999999</v>
      </c>
      <c r="P55" s="67">
        <v>1.0029999999999999</v>
      </c>
      <c r="Q55" s="67">
        <v>1.0089999999999999</v>
      </c>
      <c r="R55" s="67">
        <v>1.0069999999999999</v>
      </c>
      <c r="S55" s="67">
        <v>1.0049999999999999</v>
      </c>
      <c r="T55" s="67">
        <v>0.998</v>
      </c>
      <c r="U55" s="67">
        <v>1.0229999999999999</v>
      </c>
      <c r="V55" s="67">
        <v>1.02</v>
      </c>
      <c r="W55" s="67">
        <v>1.018</v>
      </c>
      <c r="X55" s="67">
        <v>1.0189999999999999</v>
      </c>
      <c r="Y55" s="67">
        <v>1.022</v>
      </c>
      <c r="Z55" s="67">
        <v>1.022</v>
      </c>
      <c r="AA55" s="67">
        <v>1.0209999999999999</v>
      </c>
      <c r="AB55" s="47">
        <v>371.90583333333331</v>
      </c>
      <c r="AC55" s="49" t="s">
        <v>334</v>
      </c>
      <c r="AD55" s="47"/>
    </row>
    <row r="56" spans="1:30" ht="15" customHeight="1" x14ac:dyDescent="0.25">
      <c r="A56" s="54" t="s">
        <v>335</v>
      </c>
      <c r="B56" s="60">
        <v>3010586791</v>
      </c>
      <c r="C56" s="54" t="s">
        <v>58</v>
      </c>
      <c r="D56" s="67">
        <v>1</v>
      </c>
      <c r="E56" s="67">
        <v>1.0469999999999999</v>
      </c>
      <c r="F56" s="67">
        <v>0.98799999999999999</v>
      </c>
      <c r="G56" s="67">
        <v>1.1120000000000001</v>
      </c>
      <c r="H56" s="67">
        <v>0.998</v>
      </c>
      <c r="I56" s="67">
        <v>0.91800000000000004</v>
      </c>
      <c r="J56" s="67">
        <v>1.1479999999999999</v>
      </c>
      <c r="K56" s="67">
        <v>1.3109999999999999</v>
      </c>
      <c r="L56" s="67">
        <v>1.206</v>
      </c>
      <c r="M56" s="67">
        <v>1.0649999999999999</v>
      </c>
      <c r="N56" s="67">
        <v>1.113</v>
      </c>
      <c r="O56" s="67">
        <v>1.0649999999999999</v>
      </c>
      <c r="P56" s="67">
        <v>1.1200000000000001</v>
      </c>
      <c r="Q56" s="67">
        <v>0.875</v>
      </c>
      <c r="R56" s="67">
        <v>1.0249999999999999</v>
      </c>
      <c r="S56" s="67">
        <v>0.877</v>
      </c>
      <c r="T56" s="67">
        <v>0.873</v>
      </c>
      <c r="U56" s="67">
        <v>1.0669999999999999</v>
      </c>
      <c r="V56" s="67">
        <v>0.85699999999999998</v>
      </c>
      <c r="W56" s="67">
        <v>0.71099999999999997</v>
      </c>
      <c r="X56" s="67">
        <v>0.74399999999999999</v>
      </c>
      <c r="Y56" s="67">
        <v>0.90200000000000002</v>
      </c>
      <c r="Z56" s="67">
        <v>1.0569999999999999</v>
      </c>
      <c r="AA56" s="67">
        <v>0.92</v>
      </c>
      <c r="AB56" s="47">
        <v>173.85541666666666</v>
      </c>
      <c r="AC56" s="49" t="s">
        <v>336</v>
      </c>
      <c r="AD56" s="43"/>
    </row>
    <row r="57" spans="1:30" ht="15" customHeight="1" x14ac:dyDescent="0.25">
      <c r="A57" s="57" t="s">
        <v>337</v>
      </c>
      <c r="B57" s="60" t="s">
        <v>61</v>
      </c>
      <c r="C57" s="64" t="s">
        <v>42</v>
      </c>
      <c r="D57" s="67">
        <v>1.026</v>
      </c>
      <c r="E57" s="67">
        <v>1.012</v>
      </c>
      <c r="F57" s="67">
        <v>1.016</v>
      </c>
      <c r="G57" s="67">
        <v>1.0169999999999999</v>
      </c>
      <c r="H57" s="67">
        <v>1.0189999999999999</v>
      </c>
      <c r="I57" s="67">
        <v>1.018</v>
      </c>
      <c r="J57" s="67">
        <v>1.0209999999999999</v>
      </c>
      <c r="K57" s="67">
        <v>1.022</v>
      </c>
      <c r="L57" s="67">
        <v>1.018</v>
      </c>
      <c r="M57" s="67">
        <v>1.0109999999999999</v>
      </c>
      <c r="N57" s="67">
        <v>1.016</v>
      </c>
      <c r="O57" s="67">
        <v>0.99</v>
      </c>
      <c r="P57" s="67">
        <v>0.97899999999999998</v>
      </c>
      <c r="Q57" s="67">
        <v>0.94899999999999995</v>
      </c>
      <c r="R57" s="67">
        <v>0.97199999999999998</v>
      </c>
      <c r="S57" s="67">
        <v>0.97499999999999998</v>
      </c>
      <c r="T57" s="67">
        <v>0.98799999999999999</v>
      </c>
      <c r="U57" s="67">
        <v>0.98799999999999999</v>
      </c>
      <c r="V57" s="67">
        <v>0.98499999999999999</v>
      </c>
      <c r="W57" s="67">
        <v>0.97899999999999998</v>
      </c>
      <c r="X57" s="67">
        <v>0.98899999999999999</v>
      </c>
      <c r="Y57" s="67">
        <v>0.997</v>
      </c>
      <c r="Z57" s="67">
        <v>1</v>
      </c>
      <c r="AA57" s="67">
        <v>1.0109999999999999</v>
      </c>
      <c r="AB57" s="47">
        <v>398.05208333333343</v>
      </c>
      <c r="AC57" s="49" t="s">
        <v>338</v>
      </c>
      <c r="AD57" s="43"/>
    </row>
    <row r="58" spans="1:30" ht="15" customHeight="1" x14ac:dyDescent="0.25">
      <c r="A58" s="57" t="s">
        <v>339</v>
      </c>
      <c r="B58" s="51">
        <v>3012510547</v>
      </c>
      <c r="C58" s="57" t="s">
        <v>70</v>
      </c>
      <c r="D58" s="67">
        <v>1.044</v>
      </c>
      <c r="E58" s="67">
        <v>1.054</v>
      </c>
      <c r="F58" s="67">
        <v>1.026</v>
      </c>
      <c r="G58" s="67">
        <v>1.0760000000000001</v>
      </c>
      <c r="H58" s="67">
        <v>0.99</v>
      </c>
      <c r="I58" s="67">
        <v>1.022</v>
      </c>
      <c r="J58" s="67">
        <v>1.014</v>
      </c>
      <c r="K58" s="67">
        <v>0.98699999999999999</v>
      </c>
      <c r="L58" s="67">
        <v>0.998</v>
      </c>
      <c r="M58" s="67">
        <v>0.996</v>
      </c>
      <c r="N58" s="67">
        <v>0.96899999999999997</v>
      </c>
      <c r="O58" s="67">
        <v>0.99299999999999999</v>
      </c>
      <c r="P58" s="67">
        <v>0.98599999999999999</v>
      </c>
      <c r="Q58" s="67">
        <v>1.0089999999999999</v>
      </c>
      <c r="R58" s="67">
        <v>1.0489999999999999</v>
      </c>
      <c r="S58" s="67">
        <v>1.0029999999999999</v>
      </c>
      <c r="T58" s="67">
        <v>1.0289999999999999</v>
      </c>
      <c r="U58" s="67">
        <v>0.88800000000000001</v>
      </c>
      <c r="V58" s="67">
        <v>0.92800000000000005</v>
      </c>
      <c r="W58" s="67">
        <v>0.95799999999999996</v>
      </c>
      <c r="X58" s="67">
        <v>1.012</v>
      </c>
      <c r="Y58" s="67">
        <v>0.999</v>
      </c>
      <c r="Z58" s="67">
        <v>0.99299999999999999</v>
      </c>
      <c r="AA58" s="67">
        <v>0.97599999999999998</v>
      </c>
      <c r="AB58" s="47">
        <v>120.22166666666664</v>
      </c>
      <c r="AC58" s="49" t="s">
        <v>340</v>
      </c>
      <c r="AD58" s="43"/>
    </row>
    <row r="59" spans="1:30" ht="15" customHeight="1" x14ac:dyDescent="0.25">
      <c r="A59" s="56" t="s">
        <v>341</v>
      </c>
      <c r="B59" s="61">
        <v>3010000990</v>
      </c>
      <c r="C59" s="65" t="s">
        <v>71</v>
      </c>
      <c r="D59" s="67">
        <v>0.98299999999999998</v>
      </c>
      <c r="E59" s="67">
        <v>0.79300000000000004</v>
      </c>
      <c r="F59" s="67">
        <v>0.72599999999999998</v>
      </c>
      <c r="G59" s="67">
        <v>0.75700000000000001</v>
      </c>
      <c r="H59" s="67">
        <v>0.80300000000000005</v>
      </c>
      <c r="I59" s="67">
        <v>0.89500000000000002</v>
      </c>
      <c r="J59" s="67">
        <v>0.91</v>
      </c>
      <c r="K59" s="67">
        <v>0.84899999999999998</v>
      </c>
      <c r="L59" s="67">
        <v>0.71899999999999997</v>
      </c>
      <c r="M59" s="67">
        <v>0.81100000000000005</v>
      </c>
      <c r="N59" s="67">
        <v>0.77700000000000002</v>
      </c>
      <c r="O59" s="67">
        <v>0.82299999999999995</v>
      </c>
      <c r="P59" s="67">
        <v>0.90600000000000003</v>
      </c>
      <c r="Q59" s="67">
        <v>0.97</v>
      </c>
      <c r="R59" s="67">
        <v>0.95</v>
      </c>
      <c r="S59" s="67">
        <v>0.97799999999999998</v>
      </c>
      <c r="T59" s="67">
        <v>1.119</v>
      </c>
      <c r="U59" s="67">
        <v>1.3919999999999999</v>
      </c>
      <c r="V59" s="67">
        <v>1.456</v>
      </c>
      <c r="W59" s="67">
        <v>1.393</v>
      </c>
      <c r="X59" s="67">
        <v>1.3520000000000001</v>
      </c>
      <c r="Y59" s="67">
        <v>1.2589999999999999</v>
      </c>
      <c r="Z59" s="67">
        <v>1.1819999999999999</v>
      </c>
      <c r="AA59" s="67">
        <v>1.1970000000000001</v>
      </c>
      <c r="AB59" s="47">
        <v>846.23458333333338</v>
      </c>
      <c r="AC59" s="49" t="s">
        <v>342</v>
      </c>
      <c r="AD59" s="43"/>
    </row>
    <row r="60" spans="1:30" ht="15" customHeight="1" x14ac:dyDescent="0.25">
      <c r="A60" s="53" t="s">
        <v>343</v>
      </c>
      <c r="B60" s="60">
        <v>3009900178</v>
      </c>
      <c r="C60" s="53" t="s">
        <v>29</v>
      </c>
      <c r="D60" s="67">
        <v>0.98899999999999999</v>
      </c>
      <c r="E60" s="67">
        <v>0.98899999999999999</v>
      </c>
      <c r="F60" s="67">
        <v>0.98899999999999999</v>
      </c>
      <c r="G60" s="67">
        <v>0.98899999999999999</v>
      </c>
      <c r="H60" s="67">
        <v>0.98899999999999999</v>
      </c>
      <c r="I60" s="67">
        <v>0.99</v>
      </c>
      <c r="J60" s="67">
        <v>0.99</v>
      </c>
      <c r="K60" s="67">
        <v>0.99</v>
      </c>
      <c r="L60" s="67">
        <v>0.99099999999999999</v>
      </c>
      <c r="M60" s="67">
        <v>0.99199999999999999</v>
      </c>
      <c r="N60" s="67">
        <v>0.996</v>
      </c>
      <c r="O60" s="67">
        <v>0.99399999999999999</v>
      </c>
      <c r="P60" s="67">
        <v>1.01</v>
      </c>
      <c r="Q60" s="67">
        <v>1.0129999999999999</v>
      </c>
      <c r="R60" s="67">
        <v>1.01</v>
      </c>
      <c r="S60" s="67">
        <v>1.01</v>
      </c>
      <c r="T60" s="67">
        <v>1.01</v>
      </c>
      <c r="U60" s="67">
        <v>1.0089999999999999</v>
      </c>
      <c r="V60" s="67">
        <v>1.0089999999999999</v>
      </c>
      <c r="W60" s="67">
        <v>1.008</v>
      </c>
      <c r="X60" s="67">
        <v>1.0089999999999999</v>
      </c>
      <c r="Y60" s="67">
        <v>1.008</v>
      </c>
      <c r="Z60" s="67">
        <v>1.008</v>
      </c>
      <c r="AA60" s="67">
        <v>1.008</v>
      </c>
      <c r="AB60" s="47">
        <v>792.17958333333354</v>
      </c>
      <c r="AC60" s="49" t="s">
        <v>344</v>
      </c>
      <c r="AD60" s="43"/>
    </row>
    <row r="61" spans="1:30" s="8" customFormat="1" ht="15" customHeight="1" x14ac:dyDescent="0.25">
      <c r="A61" s="53" t="s">
        <v>345</v>
      </c>
      <c r="B61" s="60">
        <v>3010992218</v>
      </c>
      <c r="C61" s="53" t="s">
        <v>18</v>
      </c>
      <c r="D61" s="67">
        <v>0.72499999999999998</v>
      </c>
      <c r="E61" s="67">
        <v>0.65700000000000003</v>
      </c>
      <c r="F61" s="67">
        <v>0.72499999999999998</v>
      </c>
      <c r="G61" s="67">
        <v>0.71399999999999997</v>
      </c>
      <c r="H61" s="67">
        <v>1.1419999999999999</v>
      </c>
      <c r="I61" s="67">
        <v>1.268</v>
      </c>
      <c r="J61" s="67">
        <v>1.079</v>
      </c>
      <c r="K61" s="67">
        <v>0.83099999999999996</v>
      </c>
      <c r="L61" s="67">
        <v>0.89700000000000002</v>
      </c>
      <c r="M61" s="67">
        <v>0.65300000000000002</v>
      </c>
      <c r="N61" s="67">
        <v>0.41699999999999998</v>
      </c>
      <c r="O61" s="67">
        <v>0.68899999999999995</v>
      </c>
      <c r="P61" s="67">
        <v>0.84599999999999997</v>
      </c>
      <c r="Q61" s="67">
        <v>0.627</v>
      </c>
      <c r="R61" s="67">
        <v>0.77300000000000002</v>
      </c>
      <c r="S61" s="67">
        <v>0.90400000000000003</v>
      </c>
      <c r="T61" s="67">
        <v>1.1639999999999999</v>
      </c>
      <c r="U61" s="67">
        <v>1.7</v>
      </c>
      <c r="V61" s="67">
        <v>1.704</v>
      </c>
      <c r="W61" s="67">
        <v>1.748</v>
      </c>
      <c r="X61" s="67">
        <v>1.698</v>
      </c>
      <c r="Y61" s="67">
        <v>1.3819999999999999</v>
      </c>
      <c r="Z61" s="67">
        <v>0.81599999999999995</v>
      </c>
      <c r="AA61" s="67">
        <v>0.83899999999999997</v>
      </c>
      <c r="AB61" s="47">
        <v>352.93605416666657</v>
      </c>
      <c r="AC61" s="49" t="s">
        <v>346</v>
      </c>
      <c r="AD61" s="48"/>
    </row>
    <row r="62" spans="1:30" ht="15" customHeight="1" x14ac:dyDescent="0.25">
      <c r="A62" s="53" t="s">
        <v>347</v>
      </c>
      <c r="B62" s="60">
        <v>3012568013</v>
      </c>
      <c r="C62" s="53" t="s">
        <v>5</v>
      </c>
      <c r="D62" s="67">
        <v>1.036</v>
      </c>
      <c r="E62" s="67">
        <v>1.0269999999999999</v>
      </c>
      <c r="F62" s="67">
        <v>1.0249999999999999</v>
      </c>
      <c r="G62" s="67">
        <v>1.0069999999999999</v>
      </c>
      <c r="H62" s="67">
        <v>1.0249999999999999</v>
      </c>
      <c r="I62" s="67">
        <v>1.05</v>
      </c>
      <c r="J62" s="67">
        <v>1.0209999999999999</v>
      </c>
      <c r="K62" s="67">
        <v>0.996</v>
      </c>
      <c r="L62" s="67">
        <v>0.97499999999999998</v>
      </c>
      <c r="M62" s="67">
        <v>0.97699999999999998</v>
      </c>
      <c r="N62" s="67">
        <v>0.97399999999999998</v>
      </c>
      <c r="O62" s="67">
        <v>0.96399999999999997</v>
      </c>
      <c r="P62" s="67">
        <v>0.96</v>
      </c>
      <c r="Q62" s="67">
        <v>0.95199999999999996</v>
      </c>
      <c r="R62" s="67">
        <v>0.95799999999999996</v>
      </c>
      <c r="S62" s="67">
        <v>0.91500000000000004</v>
      </c>
      <c r="T62" s="67">
        <v>0.90700000000000003</v>
      </c>
      <c r="U62" s="67">
        <v>0.96</v>
      </c>
      <c r="V62" s="67">
        <v>1.0129999999999999</v>
      </c>
      <c r="W62" s="67">
        <v>1.026</v>
      </c>
      <c r="X62" s="67">
        <v>1.056</v>
      </c>
      <c r="Y62" s="67">
        <v>1.0549999999999999</v>
      </c>
      <c r="Z62" s="67">
        <v>1.0620000000000001</v>
      </c>
      <c r="AA62" s="67">
        <v>1.0580000000000001</v>
      </c>
      <c r="AB62" s="47">
        <v>-1661.1891666666663</v>
      </c>
      <c r="AC62" s="49" t="s">
        <v>348</v>
      </c>
      <c r="AD62" s="48"/>
    </row>
    <row r="63" spans="1:30" ht="15" customHeight="1" x14ac:dyDescent="0.25">
      <c r="A63" s="53" t="s">
        <v>349</v>
      </c>
      <c r="B63" s="60">
        <v>3009900252</v>
      </c>
      <c r="C63" s="53" t="s">
        <v>9</v>
      </c>
      <c r="D63" s="67">
        <v>1.052</v>
      </c>
      <c r="E63" s="67">
        <v>1.0489999999999999</v>
      </c>
      <c r="F63" s="67">
        <v>1.048</v>
      </c>
      <c r="G63" s="67">
        <v>1.046</v>
      </c>
      <c r="H63" s="67">
        <v>1.0109999999999999</v>
      </c>
      <c r="I63" s="67">
        <v>1.01</v>
      </c>
      <c r="J63" s="67">
        <v>1.01</v>
      </c>
      <c r="K63" s="67">
        <v>1.0289999999999999</v>
      </c>
      <c r="L63" s="67">
        <v>0.99199999999999999</v>
      </c>
      <c r="M63" s="67">
        <v>0.94099999999999995</v>
      </c>
      <c r="N63" s="67">
        <v>0.998</v>
      </c>
      <c r="O63" s="67">
        <v>0.995</v>
      </c>
      <c r="P63" s="67">
        <v>0.97799999999999998</v>
      </c>
      <c r="Q63" s="67">
        <v>0.98499999999999999</v>
      </c>
      <c r="R63" s="67">
        <v>0.98699999999999999</v>
      </c>
      <c r="S63" s="67">
        <v>0.92600000000000005</v>
      </c>
      <c r="T63" s="67">
        <v>0.89100000000000001</v>
      </c>
      <c r="U63" s="67">
        <v>0.94799999999999995</v>
      </c>
      <c r="V63" s="67">
        <v>1.0089999999999999</v>
      </c>
      <c r="W63" s="67">
        <v>1.0269999999999999</v>
      </c>
      <c r="X63" s="67">
        <v>0.99</v>
      </c>
      <c r="Y63" s="67">
        <v>0.99099999999999999</v>
      </c>
      <c r="Z63" s="67">
        <v>1.0249999999999999</v>
      </c>
      <c r="AA63" s="67">
        <v>1.0620000000000001</v>
      </c>
      <c r="AB63" s="47">
        <v>492.36666666666662</v>
      </c>
      <c r="AC63" s="49" t="s">
        <v>350</v>
      </c>
      <c r="AD63" s="43"/>
    </row>
    <row r="64" spans="1:30" ht="15" customHeight="1" x14ac:dyDescent="0.25">
      <c r="A64" s="53" t="s">
        <v>351</v>
      </c>
      <c r="B64" s="51">
        <v>3013153307</v>
      </c>
      <c r="C64" s="53" t="s">
        <v>37</v>
      </c>
      <c r="D64" s="67">
        <v>1</v>
      </c>
      <c r="E64" s="67">
        <v>1.0009999999999999</v>
      </c>
      <c r="F64" s="67">
        <v>0.995</v>
      </c>
      <c r="G64" s="67">
        <v>0.996</v>
      </c>
      <c r="H64" s="67">
        <v>0.98699999999999999</v>
      </c>
      <c r="I64" s="67">
        <v>0.98899999999999999</v>
      </c>
      <c r="J64" s="67">
        <v>0.996</v>
      </c>
      <c r="K64" s="67">
        <v>1.0269999999999999</v>
      </c>
      <c r="L64" s="67">
        <v>1.0089999999999999</v>
      </c>
      <c r="M64" s="67">
        <v>0.98199999999999998</v>
      </c>
      <c r="N64" s="67">
        <v>1.004</v>
      </c>
      <c r="O64" s="67">
        <v>1.0109999999999999</v>
      </c>
      <c r="P64" s="67">
        <v>1.0189999999999999</v>
      </c>
      <c r="Q64" s="67">
        <v>0.99299999999999999</v>
      </c>
      <c r="R64" s="67">
        <v>1.008</v>
      </c>
      <c r="S64" s="67">
        <v>0.99299999999999999</v>
      </c>
      <c r="T64" s="67">
        <v>0.96599999999999997</v>
      </c>
      <c r="U64" s="67">
        <v>0.98199999999999998</v>
      </c>
      <c r="V64" s="67">
        <v>0.99</v>
      </c>
      <c r="W64" s="67">
        <v>0.99299999999999999</v>
      </c>
      <c r="X64" s="67">
        <v>1.002</v>
      </c>
      <c r="Y64" s="67">
        <v>1.0269999999999999</v>
      </c>
      <c r="Z64" s="67">
        <v>1.0229999999999999</v>
      </c>
      <c r="AA64" s="67">
        <v>1.008</v>
      </c>
      <c r="AB64" s="47">
        <v>1035.0304166666665</v>
      </c>
      <c r="AC64" s="49" t="s">
        <v>352</v>
      </c>
      <c r="AD64" s="43"/>
    </row>
    <row r="65" spans="1:29" ht="15" customHeight="1" x14ac:dyDescent="0.25">
      <c r="A65" s="52" t="s">
        <v>353</v>
      </c>
      <c r="B65" s="51">
        <v>3009900171</v>
      </c>
      <c r="C65" s="52" t="s">
        <v>196</v>
      </c>
      <c r="D65" s="67">
        <v>1.028</v>
      </c>
      <c r="E65" s="67">
        <v>1.0229999999999999</v>
      </c>
      <c r="F65" s="67">
        <v>1.028</v>
      </c>
      <c r="G65" s="67">
        <v>1.02</v>
      </c>
      <c r="H65" s="67">
        <v>1.026</v>
      </c>
      <c r="I65" s="67">
        <v>1.0169999999999999</v>
      </c>
      <c r="J65" s="67">
        <v>1.02</v>
      </c>
      <c r="K65" s="67">
        <v>0.999</v>
      </c>
      <c r="L65" s="67">
        <v>0.98499999999999999</v>
      </c>
      <c r="M65" s="67">
        <v>0.98799999999999999</v>
      </c>
      <c r="N65" s="67">
        <v>0.999</v>
      </c>
      <c r="O65" s="67">
        <v>0.99299999999999999</v>
      </c>
      <c r="P65" s="67">
        <v>0.996</v>
      </c>
      <c r="Q65" s="67">
        <v>0.99099999999999999</v>
      </c>
      <c r="R65" s="67">
        <v>0.97899999999999998</v>
      </c>
      <c r="S65" s="67">
        <v>0.98499999999999999</v>
      </c>
      <c r="T65" s="67">
        <v>0.999</v>
      </c>
      <c r="U65" s="67">
        <v>0.99099999999999999</v>
      </c>
      <c r="V65" s="67">
        <v>0.94699999999999995</v>
      </c>
      <c r="W65" s="67">
        <v>0.97599999999999998</v>
      </c>
      <c r="X65" s="67">
        <v>0.98199999999999998</v>
      </c>
      <c r="Y65" s="67">
        <v>1.002</v>
      </c>
      <c r="Z65" s="67">
        <v>1.0109999999999999</v>
      </c>
      <c r="AA65" s="67">
        <v>1.0169999999999999</v>
      </c>
      <c r="AB65" s="47">
        <v>-3.4224999999999999</v>
      </c>
      <c r="AC65" s="49" t="s">
        <v>354</v>
      </c>
    </row>
    <row r="66" spans="1:29" ht="15" customHeight="1" x14ac:dyDescent="0.25">
      <c r="A66" s="53" t="s">
        <v>355</v>
      </c>
      <c r="B66" s="60">
        <v>3012337646</v>
      </c>
      <c r="C66" s="53" t="s">
        <v>50</v>
      </c>
      <c r="D66" s="67">
        <v>1.018</v>
      </c>
      <c r="E66" s="67">
        <v>0.98699999999999999</v>
      </c>
      <c r="F66" s="67">
        <v>0.995</v>
      </c>
      <c r="G66" s="67">
        <v>0.99299999999999999</v>
      </c>
      <c r="H66" s="67">
        <v>1.002</v>
      </c>
      <c r="I66" s="67">
        <v>0.99</v>
      </c>
      <c r="J66" s="67">
        <v>1.006</v>
      </c>
      <c r="K66" s="67">
        <v>1.01</v>
      </c>
      <c r="L66" s="67">
        <v>0.97499999999999998</v>
      </c>
      <c r="M66" s="67">
        <v>0.95599999999999996</v>
      </c>
      <c r="N66" s="67">
        <v>0.95</v>
      </c>
      <c r="O66" s="67">
        <v>0.98899999999999999</v>
      </c>
      <c r="P66" s="67">
        <v>1.0089999999999999</v>
      </c>
      <c r="Q66" s="67">
        <v>1.0149999999999999</v>
      </c>
      <c r="R66" s="67">
        <v>1.026</v>
      </c>
      <c r="S66" s="67">
        <v>1.014</v>
      </c>
      <c r="T66" s="67">
        <v>0.997</v>
      </c>
      <c r="U66" s="67">
        <v>0.99299999999999999</v>
      </c>
      <c r="V66" s="67">
        <v>1.008</v>
      </c>
      <c r="W66" s="67">
        <v>0.998</v>
      </c>
      <c r="X66" s="67">
        <v>1.014</v>
      </c>
      <c r="Y66" s="67">
        <v>1.0229999999999999</v>
      </c>
      <c r="Z66" s="67">
        <v>1.0149999999999999</v>
      </c>
      <c r="AA66" s="67">
        <v>1.0149999999999999</v>
      </c>
      <c r="AB66" s="47">
        <v>4925.3933333333325</v>
      </c>
      <c r="AC66" s="49" t="s">
        <v>356</v>
      </c>
    </row>
    <row r="67" spans="1:29" ht="15" customHeight="1" x14ac:dyDescent="0.25">
      <c r="A67" s="53" t="s">
        <v>357</v>
      </c>
      <c r="B67" s="51">
        <v>3011863134</v>
      </c>
      <c r="C67" s="53" t="s">
        <v>38</v>
      </c>
      <c r="D67" s="67">
        <v>0.749</v>
      </c>
      <c r="E67" s="67">
        <v>0.72599999999999998</v>
      </c>
      <c r="F67" s="67">
        <v>0.64300000000000002</v>
      </c>
      <c r="G67" s="67">
        <v>0.52</v>
      </c>
      <c r="H67" s="67">
        <v>0.52100000000000002</v>
      </c>
      <c r="I67" s="67">
        <v>0.52200000000000002</v>
      </c>
      <c r="J67" s="67">
        <v>0.52100000000000002</v>
      </c>
      <c r="K67" s="67">
        <v>0.52700000000000002</v>
      </c>
      <c r="L67" s="67">
        <v>1.1519999999999999</v>
      </c>
      <c r="M67" s="67">
        <v>1.4319999999999999</v>
      </c>
      <c r="N67" s="67">
        <v>1.4330000000000001</v>
      </c>
      <c r="O67" s="67">
        <v>1.3879999999999999</v>
      </c>
      <c r="P67" s="67">
        <v>1.1839999999999999</v>
      </c>
      <c r="Q67" s="67">
        <v>1.1160000000000001</v>
      </c>
      <c r="R67" s="67">
        <v>1.2809999999999999</v>
      </c>
      <c r="S67" s="67">
        <v>1.5089999999999999</v>
      </c>
      <c r="T67" s="67">
        <v>1.548</v>
      </c>
      <c r="U67" s="67">
        <v>1.4510000000000001</v>
      </c>
      <c r="V67" s="67">
        <v>1.1279999999999999</v>
      </c>
      <c r="W67" s="67">
        <v>1.054</v>
      </c>
      <c r="X67" s="67">
        <v>0.96499999999999997</v>
      </c>
      <c r="Y67" s="67">
        <v>0.94099999999999995</v>
      </c>
      <c r="Z67" s="67">
        <v>0.86799999999999999</v>
      </c>
      <c r="AA67" s="67">
        <v>0.81899999999999995</v>
      </c>
      <c r="AB67" s="47">
        <v>48.111250000000013</v>
      </c>
      <c r="AC67" s="49" t="s">
        <v>358</v>
      </c>
    </row>
    <row r="68" spans="1:29" ht="15" customHeight="1" x14ac:dyDescent="0.25">
      <c r="A68" s="53" t="s">
        <v>359</v>
      </c>
      <c r="B68" s="60">
        <v>3012736516</v>
      </c>
      <c r="C68" s="57" t="s">
        <v>72</v>
      </c>
      <c r="D68" s="67">
        <v>1.0189999999999999</v>
      </c>
      <c r="E68" s="67">
        <v>1.0089999999999999</v>
      </c>
      <c r="F68" s="67">
        <v>0.98099999999999998</v>
      </c>
      <c r="G68" s="67">
        <v>0.97899999999999998</v>
      </c>
      <c r="H68" s="67">
        <v>0.98799999999999999</v>
      </c>
      <c r="I68" s="67">
        <v>1.0109999999999999</v>
      </c>
      <c r="J68" s="67">
        <v>1.01</v>
      </c>
      <c r="K68" s="67">
        <v>1.008</v>
      </c>
      <c r="L68" s="67">
        <v>0.94399999999999995</v>
      </c>
      <c r="M68" s="67">
        <v>0.95499999999999996</v>
      </c>
      <c r="N68" s="67">
        <v>0.96499999999999997</v>
      </c>
      <c r="O68" s="67">
        <v>1.016</v>
      </c>
      <c r="P68" s="67">
        <v>1.016</v>
      </c>
      <c r="Q68" s="67">
        <v>1.0209999999999999</v>
      </c>
      <c r="R68" s="67">
        <v>1.022</v>
      </c>
      <c r="S68" s="67">
        <v>0.98299999999999998</v>
      </c>
      <c r="T68" s="67">
        <v>0.94599999999999995</v>
      </c>
      <c r="U68" s="67">
        <v>0.97499999999999998</v>
      </c>
      <c r="V68" s="67">
        <v>1.028</v>
      </c>
      <c r="W68" s="67">
        <v>1.0309999999999999</v>
      </c>
      <c r="X68" s="67">
        <v>1.0289999999999999</v>
      </c>
      <c r="Y68" s="67">
        <v>1.026</v>
      </c>
      <c r="Z68" s="67">
        <v>1.016</v>
      </c>
      <c r="AA68" s="67">
        <v>1.022</v>
      </c>
      <c r="AB68" s="47">
        <v>310.62208333333331</v>
      </c>
      <c r="AC68" s="49" t="s">
        <v>360</v>
      </c>
    </row>
    <row r="69" spans="1:29" ht="15" customHeight="1" x14ac:dyDescent="0.25">
      <c r="A69" s="53" t="s">
        <v>361</v>
      </c>
      <c r="B69" s="60">
        <v>3011760946</v>
      </c>
      <c r="C69" s="53" t="s">
        <v>48</v>
      </c>
      <c r="D69" s="67">
        <v>0.98199999999999998</v>
      </c>
      <c r="E69" s="67">
        <v>0.94399999999999995</v>
      </c>
      <c r="F69" s="67">
        <v>0.93600000000000005</v>
      </c>
      <c r="G69" s="67">
        <v>0.92500000000000004</v>
      </c>
      <c r="H69" s="67">
        <v>0.95699999999999996</v>
      </c>
      <c r="I69" s="67">
        <v>0.94199999999999995</v>
      </c>
      <c r="J69" s="67">
        <v>0.95199999999999996</v>
      </c>
      <c r="K69" s="67">
        <v>0.99199999999999999</v>
      </c>
      <c r="L69" s="67">
        <v>1.0369999999999999</v>
      </c>
      <c r="M69" s="67">
        <v>1.052</v>
      </c>
      <c r="N69" s="67">
        <v>1.0509999999999999</v>
      </c>
      <c r="O69" s="67">
        <v>1.0449999999999999</v>
      </c>
      <c r="P69" s="67">
        <v>1.0489999999999999</v>
      </c>
      <c r="Q69" s="67">
        <v>1.0469999999999999</v>
      </c>
      <c r="R69" s="67">
        <v>0.999</v>
      </c>
      <c r="S69" s="67">
        <v>1.0289999999999999</v>
      </c>
      <c r="T69" s="67">
        <v>1.0109999999999999</v>
      </c>
      <c r="U69" s="67">
        <v>1.0449999999999999</v>
      </c>
      <c r="V69" s="67">
        <v>1.0329999999999999</v>
      </c>
      <c r="W69" s="67">
        <v>1.022</v>
      </c>
      <c r="X69" s="67">
        <v>0.998</v>
      </c>
      <c r="Y69" s="67">
        <v>1.018</v>
      </c>
      <c r="Z69" s="67">
        <v>0.97599999999999998</v>
      </c>
      <c r="AA69" s="67">
        <v>0.96099999999999997</v>
      </c>
      <c r="AB69" s="47">
        <v>623.5524999999999</v>
      </c>
      <c r="AC69" s="70" t="str">
        <f t="shared" ref="AC69:AC81" si="0">CONCATENATE("(",D69," ",E69," ",F69," ",G69," ",H69," ",I69," ",J69," ",K69," ",L69," ",M69," ",N69," ",O69," ",P69," ",Q69," ",R69," ",S69," ",T69," ",U69," ",V69," ",W69," ",X69," ",Y69," ",Z69," ",AA69,")")</f>
        <v>(0.982 0.944 0.936 0.925 0.957 0.942 0.952 0.992 1.037 1.052 1.051 1.045 1.049 1.047 0.999 1.029 1.011 1.045 1.033 1.022 0.998 1.018 0.976 0.961)</v>
      </c>
    </row>
    <row r="70" spans="1:29" ht="15" customHeight="1" x14ac:dyDescent="0.25">
      <c r="A70" s="53" t="s">
        <v>361</v>
      </c>
      <c r="B70" s="60">
        <v>3010950130</v>
      </c>
      <c r="C70" s="53" t="s">
        <v>39</v>
      </c>
      <c r="D70" s="67">
        <v>0.97899999999999998</v>
      </c>
      <c r="E70" s="67">
        <v>0.98899999999999999</v>
      </c>
      <c r="F70" s="67">
        <v>0.99299999999999999</v>
      </c>
      <c r="G70" s="67">
        <v>0.98699999999999999</v>
      </c>
      <c r="H70" s="67">
        <v>0.94099999999999995</v>
      </c>
      <c r="I70" s="67">
        <v>0.95199999999999996</v>
      </c>
      <c r="J70" s="67">
        <v>0.93300000000000005</v>
      </c>
      <c r="K70" s="67">
        <v>1.01</v>
      </c>
      <c r="L70" s="67">
        <v>1.028</v>
      </c>
      <c r="M70" s="67">
        <v>1.028</v>
      </c>
      <c r="N70" s="67">
        <v>1.012</v>
      </c>
      <c r="O70" s="67">
        <v>1.0149999999999999</v>
      </c>
      <c r="P70" s="67">
        <v>1.0129999999999999</v>
      </c>
      <c r="Q70" s="67">
        <v>1.018</v>
      </c>
      <c r="R70" s="67">
        <v>1.0269999999999999</v>
      </c>
      <c r="S70" s="67">
        <v>1.008</v>
      </c>
      <c r="T70" s="67">
        <v>1.0369999999999999</v>
      </c>
      <c r="U70" s="67">
        <v>0.996</v>
      </c>
      <c r="V70" s="67">
        <v>1.004</v>
      </c>
      <c r="W70" s="67">
        <v>1.004</v>
      </c>
      <c r="X70" s="67">
        <v>0.999</v>
      </c>
      <c r="Y70" s="67">
        <v>1.0009999999999999</v>
      </c>
      <c r="Z70" s="67">
        <v>1.008</v>
      </c>
      <c r="AA70" s="67">
        <v>1.016</v>
      </c>
      <c r="AB70" s="47">
        <v>394.45458333333335</v>
      </c>
      <c r="AC70" s="70" t="str">
        <f t="shared" si="0"/>
        <v>(0.979 0.989 0.993 0.987 0.941 0.952 0.933 1.01 1.028 1.028 1.012 1.015 1.013 1.018 1.027 1.008 1.037 0.996 1.004 1.004 0.999 1.001 1.008 1.016)</v>
      </c>
    </row>
    <row r="71" spans="1:29" ht="15" customHeight="1" x14ac:dyDescent="0.25">
      <c r="A71" s="53" t="s">
        <v>362</v>
      </c>
      <c r="B71" s="60">
        <v>3011171457</v>
      </c>
      <c r="C71" s="53" t="s">
        <v>49</v>
      </c>
      <c r="D71" s="67">
        <v>1.01</v>
      </c>
      <c r="E71" s="67">
        <v>0.93899999999999995</v>
      </c>
      <c r="F71" s="67">
        <v>0.95899999999999996</v>
      </c>
      <c r="G71" s="67">
        <v>1.008</v>
      </c>
      <c r="H71" s="67">
        <v>1.0389999999999999</v>
      </c>
      <c r="I71" s="67">
        <v>1.026</v>
      </c>
      <c r="J71" s="67">
        <v>0.97299999999999998</v>
      </c>
      <c r="K71" s="67">
        <v>0.97399999999999998</v>
      </c>
      <c r="L71" s="67">
        <v>0.98</v>
      </c>
      <c r="M71" s="67">
        <v>1.0269999999999999</v>
      </c>
      <c r="N71" s="67">
        <v>1.0289999999999999</v>
      </c>
      <c r="O71" s="67">
        <v>1.016</v>
      </c>
      <c r="P71" s="67">
        <v>1.0169999999999999</v>
      </c>
      <c r="Q71" s="67">
        <v>0.97</v>
      </c>
      <c r="R71" s="67">
        <v>0.97699999999999998</v>
      </c>
      <c r="S71" s="67">
        <v>0.98399999999999999</v>
      </c>
      <c r="T71" s="67">
        <v>0.94399999999999995</v>
      </c>
      <c r="U71" s="67">
        <v>0.99399999999999999</v>
      </c>
      <c r="V71" s="67">
        <v>0.93</v>
      </c>
      <c r="W71" s="67">
        <v>1.0209999999999999</v>
      </c>
      <c r="X71" s="67">
        <v>1.0660000000000001</v>
      </c>
      <c r="Y71" s="67">
        <v>1.052</v>
      </c>
      <c r="Z71" s="67">
        <v>1.052</v>
      </c>
      <c r="AA71" s="67">
        <v>1.012</v>
      </c>
      <c r="AB71" s="47">
        <v>595.24250000000006</v>
      </c>
      <c r="AC71" s="70" t="str">
        <f t="shared" si="0"/>
        <v>(1.01 0.939 0.959 1.008 1.039 1.026 0.973 0.974 0.98 1.027 1.029 1.016 1.017 0.97 0.977 0.984 0.944 0.994 0.93 1.021 1.066 1.052 1.052 1.012)</v>
      </c>
    </row>
    <row r="72" spans="1:29" ht="15" customHeight="1" x14ac:dyDescent="0.25">
      <c r="A72" s="54" t="s">
        <v>362</v>
      </c>
      <c r="B72" s="60">
        <v>3012537913</v>
      </c>
      <c r="C72" s="54" t="s">
        <v>56</v>
      </c>
      <c r="D72" s="67">
        <v>1.01</v>
      </c>
      <c r="E72" s="67">
        <v>1.0089999999999999</v>
      </c>
      <c r="F72" s="67">
        <v>1.0069999999999999</v>
      </c>
      <c r="G72" s="67">
        <v>0.99299999999999999</v>
      </c>
      <c r="H72" s="67">
        <v>0.997</v>
      </c>
      <c r="I72" s="67">
        <v>1.01</v>
      </c>
      <c r="J72" s="67">
        <v>0.98799999999999999</v>
      </c>
      <c r="K72" s="67">
        <v>0.98899999999999999</v>
      </c>
      <c r="L72" s="67">
        <v>0.99</v>
      </c>
      <c r="M72" s="67">
        <v>0.96799999999999997</v>
      </c>
      <c r="N72" s="67">
        <v>0.97599999999999998</v>
      </c>
      <c r="O72" s="67">
        <v>0.98</v>
      </c>
      <c r="P72" s="67">
        <v>1.01</v>
      </c>
      <c r="Q72" s="67">
        <v>1.0109999999999999</v>
      </c>
      <c r="R72" s="67">
        <v>1.002</v>
      </c>
      <c r="S72" s="67">
        <v>1.016</v>
      </c>
      <c r="T72" s="67">
        <v>0.97899999999999998</v>
      </c>
      <c r="U72" s="67">
        <v>0.96399999999999997</v>
      </c>
      <c r="V72" s="67">
        <v>0.96299999999999997</v>
      </c>
      <c r="W72" s="67">
        <v>1.0249999999999999</v>
      </c>
      <c r="X72" s="67">
        <v>1.034</v>
      </c>
      <c r="Y72" s="67">
        <v>1.0309999999999999</v>
      </c>
      <c r="Z72" s="67">
        <v>1.0269999999999999</v>
      </c>
      <c r="AA72" s="67">
        <v>1.0229999999999999</v>
      </c>
      <c r="AB72" s="47">
        <v>207.38250000000002</v>
      </c>
      <c r="AC72" s="70" t="str">
        <f t="shared" si="0"/>
        <v>(1.01 1.009 1.007 0.993 0.997 1.01 0.988 0.989 0.99 0.968 0.976 0.98 1.01 1.011 1.002 1.016 0.979 0.964 0.963 1.025 1.034 1.031 1.027 1.023)</v>
      </c>
    </row>
    <row r="73" spans="1:29" ht="15" customHeight="1" x14ac:dyDescent="0.25">
      <c r="A73" s="58" t="s">
        <v>363</v>
      </c>
      <c r="B73" s="63">
        <v>3011303590</v>
      </c>
      <c r="C73" s="58" t="s">
        <v>47</v>
      </c>
      <c r="D73" s="67">
        <v>1.054</v>
      </c>
      <c r="E73" s="67">
        <v>1.054</v>
      </c>
      <c r="F73" s="67">
        <v>1.04</v>
      </c>
      <c r="G73" s="67">
        <v>1.0269999999999999</v>
      </c>
      <c r="H73" s="67">
        <v>1</v>
      </c>
      <c r="I73" s="67">
        <v>1.0129999999999999</v>
      </c>
      <c r="J73" s="67">
        <v>1.03</v>
      </c>
      <c r="K73" s="67">
        <v>1.0289999999999999</v>
      </c>
      <c r="L73" s="67">
        <v>0.99399999999999999</v>
      </c>
      <c r="M73" s="67">
        <v>0.95199999999999996</v>
      </c>
      <c r="N73" s="67">
        <v>0.96299999999999997</v>
      </c>
      <c r="O73" s="67">
        <v>0.99099999999999999</v>
      </c>
      <c r="P73" s="67">
        <v>0.98499999999999999</v>
      </c>
      <c r="Q73" s="67">
        <v>0.96299999999999997</v>
      </c>
      <c r="R73" s="67">
        <v>0.95</v>
      </c>
      <c r="S73" s="67">
        <v>0.94499999999999995</v>
      </c>
      <c r="T73" s="67">
        <v>0.96299999999999997</v>
      </c>
      <c r="U73" s="67">
        <v>0.98599999999999999</v>
      </c>
      <c r="V73" s="67">
        <v>1.0069999999999999</v>
      </c>
      <c r="W73" s="67">
        <v>0.98399999999999999</v>
      </c>
      <c r="X73" s="67">
        <v>1.0009999999999999</v>
      </c>
      <c r="Y73" s="67">
        <v>1.006</v>
      </c>
      <c r="Z73" s="67">
        <v>1.026</v>
      </c>
      <c r="AA73" s="67">
        <v>1.036</v>
      </c>
      <c r="AB73" s="47">
        <v>1827.064166666667</v>
      </c>
      <c r="AC73" s="70" t="str">
        <f t="shared" si="0"/>
        <v>(1.054 1.054 1.04 1.027 1 1.013 1.03 1.029 0.994 0.952 0.963 0.991 0.985 0.963 0.95 0.945 0.963 0.986 1.007 0.984 1.001 1.006 1.026 1.036)</v>
      </c>
    </row>
    <row r="74" spans="1:29" ht="15" customHeight="1" x14ac:dyDescent="0.25">
      <c r="A74" s="53" t="s">
        <v>364</v>
      </c>
      <c r="B74" s="60">
        <v>3012296948</v>
      </c>
      <c r="C74" s="53" t="s">
        <v>19</v>
      </c>
      <c r="D74" s="67">
        <v>0.98599999999999999</v>
      </c>
      <c r="E74" s="67">
        <v>1.01</v>
      </c>
      <c r="F74" s="67">
        <v>0.94299999999999995</v>
      </c>
      <c r="G74" s="67">
        <v>0.99099999999999999</v>
      </c>
      <c r="H74" s="67">
        <v>1.0089999999999999</v>
      </c>
      <c r="I74" s="67">
        <v>0.97699999999999998</v>
      </c>
      <c r="J74" s="67">
        <v>1.08</v>
      </c>
      <c r="K74" s="67">
        <v>1.0069999999999999</v>
      </c>
      <c r="L74" s="67">
        <v>1.0669999999999999</v>
      </c>
      <c r="M74" s="67">
        <v>1.093</v>
      </c>
      <c r="N74" s="67">
        <v>1.0669999999999999</v>
      </c>
      <c r="O74" s="67">
        <v>1.05</v>
      </c>
      <c r="P74" s="67">
        <v>1.004</v>
      </c>
      <c r="Q74" s="67">
        <v>0.999</v>
      </c>
      <c r="R74" s="67">
        <v>1.0620000000000001</v>
      </c>
      <c r="S74" s="67">
        <v>1.038</v>
      </c>
      <c r="T74" s="67">
        <v>0.96199999999999997</v>
      </c>
      <c r="U74" s="67">
        <v>0.86899999999999999</v>
      </c>
      <c r="V74" s="67">
        <v>0.93700000000000006</v>
      </c>
      <c r="W74" s="67">
        <v>0.97199999999999998</v>
      </c>
      <c r="X74" s="67">
        <v>0.97199999999999998</v>
      </c>
      <c r="Y74" s="67">
        <v>0.92700000000000005</v>
      </c>
      <c r="Z74" s="67">
        <v>0.95299999999999996</v>
      </c>
      <c r="AA74" s="67">
        <v>1.024</v>
      </c>
      <c r="AB74" s="47">
        <v>744.13166666666655</v>
      </c>
      <c r="AC74" s="70" t="str">
        <f t="shared" si="0"/>
        <v>(0.986 1.01 0.943 0.991 1.009 0.977 1.08 1.007 1.067 1.093 1.067 1.05 1.004 0.999 1.062 1.038 0.962 0.869 0.937 0.972 0.972 0.927 0.953 1.024)</v>
      </c>
    </row>
    <row r="75" spans="1:29" ht="15" customHeight="1" x14ac:dyDescent="0.25">
      <c r="C75" s="7" t="s">
        <v>369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0" t="str">
        <f t="shared" si="0"/>
        <v>(0 0 0 0 0 0 0 0 0 0 0 0 0 0 0 0 0 0 0 0 0 0 0 0)</v>
      </c>
    </row>
    <row r="76" spans="1:29" ht="15" customHeight="1" x14ac:dyDescent="0.25">
      <c r="B76" s="99">
        <v>3013091019</v>
      </c>
      <c r="C76" s="70" t="s">
        <v>1194</v>
      </c>
      <c r="D76" s="100">
        <v>0.97899999999999998</v>
      </c>
      <c r="E76" s="100">
        <v>0.97899999999999998</v>
      </c>
      <c r="F76" s="100">
        <v>0.98</v>
      </c>
      <c r="G76" s="100">
        <v>0.98</v>
      </c>
      <c r="H76" s="100">
        <v>0.98</v>
      </c>
      <c r="I76" s="100">
        <v>0.98299999999999998</v>
      </c>
      <c r="J76" s="100">
        <v>0.98299999999999998</v>
      </c>
      <c r="K76" s="100">
        <v>0.98099999999999998</v>
      </c>
      <c r="L76" s="100">
        <v>0.997</v>
      </c>
      <c r="M76" s="100">
        <v>0.995</v>
      </c>
      <c r="N76" s="100">
        <v>0.98599999999999999</v>
      </c>
      <c r="O76" s="100">
        <v>0.99</v>
      </c>
      <c r="P76" s="100">
        <v>0.99</v>
      </c>
      <c r="Q76" s="100">
        <v>0.999</v>
      </c>
      <c r="R76" s="100">
        <v>1.0189999999999999</v>
      </c>
      <c r="S76" s="100">
        <v>0.99199999999999999</v>
      </c>
      <c r="T76" s="100">
        <v>1.022</v>
      </c>
      <c r="U76" s="100">
        <v>1.0029999999999999</v>
      </c>
      <c r="V76" s="100">
        <v>0.98199999999999998</v>
      </c>
      <c r="W76" s="100">
        <v>1.0329999999999999</v>
      </c>
      <c r="X76" s="100">
        <v>1.0369999999999999</v>
      </c>
      <c r="Y76" s="100">
        <v>1.038</v>
      </c>
      <c r="Z76" s="100">
        <v>1.038</v>
      </c>
      <c r="AA76" s="100">
        <v>1.0329999999999999</v>
      </c>
      <c r="AB76" s="103">
        <v>3584.9960000000001</v>
      </c>
      <c r="AC76" s="70" t="str">
        <f t="shared" si="0"/>
        <v>(0.979 0.979 0.98 0.98 0.98 0.983 0.983 0.981 0.997 0.995 0.986 0.99 0.99 0.999 1.019 0.992 1.022 1.003 0.982 1.033 1.037 1.038 1.038 1.033)</v>
      </c>
    </row>
    <row r="77" spans="1:29" ht="15" customHeight="1" x14ac:dyDescent="0.25">
      <c r="B77" s="99">
        <v>3009900166</v>
      </c>
      <c r="C77" s="70" t="s">
        <v>1195</v>
      </c>
      <c r="D77" s="100">
        <v>0.89500000000000002</v>
      </c>
      <c r="E77" s="100">
        <v>0.88900000000000001</v>
      </c>
      <c r="F77" s="100">
        <v>0.88500000000000001</v>
      </c>
      <c r="G77" s="100">
        <v>0.88300000000000001</v>
      </c>
      <c r="H77" s="100">
        <v>0.874</v>
      </c>
      <c r="I77" s="100">
        <v>0.87</v>
      </c>
      <c r="J77" s="100">
        <v>0.88400000000000001</v>
      </c>
      <c r="K77" s="100">
        <v>0.93400000000000005</v>
      </c>
      <c r="L77" s="100">
        <v>0.97599999999999998</v>
      </c>
      <c r="M77" s="100">
        <v>1.012</v>
      </c>
      <c r="N77" s="100">
        <v>1.046</v>
      </c>
      <c r="O77" s="100">
        <v>1.054</v>
      </c>
      <c r="P77" s="100">
        <v>1.0580000000000001</v>
      </c>
      <c r="Q77" s="100">
        <v>1.1140000000000001</v>
      </c>
      <c r="R77" s="100">
        <v>1.145</v>
      </c>
      <c r="S77" s="100">
        <v>1.131</v>
      </c>
      <c r="T77" s="100">
        <v>1.147</v>
      </c>
      <c r="U77" s="100">
        <v>1.1200000000000001</v>
      </c>
      <c r="V77" s="100">
        <v>1.0960000000000001</v>
      </c>
      <c r="W77" s="100">
        <v>1.0660000000000001</v>
      </c>
      <c r="X77" s="100">
        <v>1.0429999999999999</v>
      </c>
      <c r="Y77" s="100">
        <v>1.004</v>
      </c>
      <c r="Z77" s="100">
        <v>0.96199999999999997</v>
      </c>
      <c r="AA77" s="100">
        <v>0.91300000000000003</v>
      </c>
      <c r="AB77" s="103">
        <v>1163.578</v>
      </c>
      <c r="AC77" s="70" t="str">
        <f t="shared" si="0"/>
        <v>(0.895 0.889 0.885 0.883 0.874 0.87 0.884 0.934 0.976 1.012 1.046 1.054 1.058 1.114 1.145 1.131 1.147 1.12 1.096 1.066 1.043 1.004 0.962 0.913)</v>
      </c>
    </row>
    <row r="78" spans="1:29" ht="15" customHeight="1" x14ac:dyDescent="0.25">
      <c r="B78" s="99">
        <v>3009900155</v>
      </c>
      <c r="C78" s="70" t="s">
        <v>1196</v>
      </c>
      <c r="D78" s="100">
        <v>0.97099999999999997</v>
      </c>
      <c r="E78" s="100">
        <v>0.95699999999999996</v>
      </c>
      <c r="F78" s="100">
        <v>0.94199999999999995</v>
      </c>
      <c r="G78" s="100">
        <v>0.93200000000000005</v>
      </c>
      <c r="H78" s="100">
        <v>0.92100000000000004</v>
      </c>
      <c r="I78" s="100">
        <v>0.91</v>
      </c>
      <c r="J78" s="100">
        <v>0.89900000000000002</v>
      </c>
      <c r="K78" s="100">
        <v>0.90300000000000002</v>
      </c>
      <c r="L78" s="100">
        <v>1</v>
      </c>
      <c r="M78" s="100">
        <v>1.075</v>
      </c>
      <c r="N78" s="100">
        <v>1.087</v>
      </c>
      <c r="O78" s="100">
        <v>1.0860000000000001</v>
      </c>
      <c r="P78" s="100">
        <v>1.083</v>
      </c>
      <c r="Q78" s="100">
        <v>1.0820000000000001</v>
      </c>
      <c r="R78" s="100">
        <v>1.0640000000000001</v>
      </c>
      <c r="S78" s="100">
        <v>1.048</v>
      </c>
      <c r="T78" s="100">
        <v>1.0489999999999999</v>
      </c>
      <c r="U78" s="100">
        <v>1.0469999999999999</v>
      </c>
      <c r="V78" s="100">
        <v>1.0369999999999999</v>
      </c>
      <c r="W78" s="100">
        <v>0.98899999999999999</v>
      </c>
      <c r="X78" s="100">
        <v>0.98199999999999998</v>
      </c>
      <c r="Y78" s="100">
        <v>0.98099999999999998</v>
      </c>
      <c r="Z78" s="100">
        <v>0.97899999999999998</v>
      </c>
      <c r="AA78" s="100">
        <v>0.97699999999999998</v>
      </c>
      <c r="AB78" s="103">
        <v>1488.5450000000001</v>
      </c>
      <c r="AC78" s="70" t="str">
        <f t="shared" si="0"/>
        <v>(0.971 0.957 0.942 0.932 0.921 0.91 0.899 0.903 1 1.075 1.087 1.086 1.083 1.082 1.064 1.048 1.049 1.047 1.037 0.989 0.982 0.981 0.979 0.977)</v>
      </c>
    </row>
    <row r="79" spans="1:29" ht="15" customHeight="1" x14ac:dyDescent="0.25">
      <c r="B79" s="99">
        <v>3009900175</v>
      </c>
      <c r="C79" s="70" t="s">
        <v>1199</v>
      </c>
      <c r="D79" s="100">
        <v>1.0089999999999999</v>
      </c>
      <c r="E79" s="100">
        <v>0.99</v>
      </c>
      <c r="F79" s="100">
        <v>0.97499999999999998</v>
      </c>
      <c r="G79" s="100">
        <v>0.97599999999999998</v>
      </c>
      <c r="H79" s="100">
        <v>0.97899999999999998</v>
      </c>
      <c r="I79" s="100">
        <v>0.98399999999999999</v>
      </c>
      <c r="J79" s="100">
        <v>0.98099999999999998</v>
      </c>
      <c r="K79" s="100">
        <v>0.98399999999999999</v>
      </c>
      <c r="L79" s="100">
        <v>0.995</v>
      </c>
      <c r="M79" s="100">
        <v>1.0009999999999999</v>
      </c>
      <c r="N79" s="100">
        <v>0.97499999999999998</v>
      </c>
      <c r="O79" s="100">
        <v>0.97399999999999998</v>
      </c>
      <c r="P79" s="100">
        <v>0.97199999999999998</v>
      </c>
      <c r="Q79" s="100">
        <v>0.99099999999999999</v>
      </c>
      <c r="R79" s="100">
        <v>1.012</v>
      </c>
      <c r="S79" s="100">
        <v>1.0269999999999999</v>
      </c>
      <c r="T79" s="100">
        <v>1.024</v>
      </c>
      <c r="U79" s="100">
        <v>1.02</v>
      </c>
      <c r="V79" s="100">
        <v>1.0109999999999999</v>
      </c>
      <c r="W79" s="100">
        <v>1.0169999999999999</v>
      </c>
      <c r="X79" s="100">
        <v>1.028</v>
      </c>
      <c r="Y79" s="100">
        <v>1.026</v>
      </c>
      <c r="Z79" s="100">
        <v>1.0289999999999999</v>
      </c>
      <c r="AA79" s="100">
        <v>1.0189999999999999</v>
      </c>
      <c r="AB79" s="103">
        <v>1660.3589999999999</v>
      </c>
      <c r="AC79" s="70" t="str">
        <f t="shared" si="0"/>
        <v>(1.009 0.99 0.975 0.976 0.979 0.984 0.981 0.984 0.995 1.001 0.975 0.974 0.972 0.991 1.012 1.027 1.024 1.02 1.011 1.017 1.028 1.026 1.029 1.019)</v>
      </c>
    </row>
    <row r="80" spans="1:29" ht="15" customHeight="1" x14ac:dyDescent="0.25">
      <c r="B80" s="99">
        <v>3013091180</v>
      </c>
      <c r="C80" s="70" t="s">
        <v>1197</v>
      </c>
      <c r="D80" s="100">
        <v>0.97899999999999998</v>
      </c>
      <c r="E80" s="100">
        <v>0.97699999999999998</v>
      </c>
      <c r="F80" s="100">
        <v>0.98099999999999998</v>
      </c>
      <c r="G80" s="100">
        <v>0.98299999999999998</v>
      </c>
      <c r="H80" s="100">
        <v>0.98399999999999999</v>
      </c>
      <c r="I80" s="100">
        <v>0.98899999999999999</v>
      </c>
      <c r="J80" s="100">
        <v>0.98399999999999999</v>
      </c>
      <c r="K80" s="100">
        <v>0.98399999999999999</v>
      </c>
      <c r="L80" s="100">
        <v>1.0009999999999999</v>
      </c>
      <c r="M80" s="100">
        <v>1.022</v>
      </c>
      <c r="N80" s="100">
        <v>1.054</v>
      </c>
      <c r="O80" s="100">
        <v>1.0109999999999999</v>
      </c>
      <c r="P80" s="100">
        <v>1.04</v>
      </c>
      <c r="Q80" s="100">
        <v>1.044</v>
      </c>
      <c r="R80" s="100">
        <v>1.0569999999999999</v>
      </c>
      <c r="S80" s="100">
        <v>1.0529999999999999</v>
      </c>
      <c r="T80" s="100">
        <v>1.042</v>
      </c>
      <c r="U80" s="100">
        <v>0.97699999999999998</v>
      </c>
      <c r="V80" s="100">
        <v>0.93200000000000005</v>
      </c>
      <c r="W80" s="100">
        <v>0.97899999999999998</v>
      </c>
      <c r="X80" s="100">
        <v>0.98499999999999999</v>
      </c>
      <c r="Y80" s="100">
        <v>0.98499999999999999</v>
      </c>
      <c r="Z80" s="100">
        <v>0.98299999999999998</v>
      </c>
      <c r="AA80" s="100">
        <v>0.97399999999999998</v>
      </c>
      <c r="AB80" s="103">
        <v>495.19</v>
      </c>
      <c r="AC80" s="70" t="str">
        <f t="shared" si="0"/>
        <v>(0.979 0.977 0.981 0.983 0.984 0.989 0.984 0.984 1.001 1.022 1.054 1.011 1.04 1.044 1.057 1.053 1.042 0.977 0.932 0.979 0.985 0.985 0.983 0.974)</v>
      </c>
    </row>
    <row r="81" spans="2:29" ht="15" customHeight="1" x14ac:dyDescent="0.25">
      <c r="B81" s="99">
        <v>3009900172</v>
      </c>
      <c r="C81" s="70" t="s">
        <v>1198</v>
      </c>
      <c r="D81" s="100">
        <v>0.98499999999999999</v>
      </c>
      <c r="E81" s="100">
        <v>0.98399999999999999</v>
      </c>
      <c r="F81" s="100">
        <v>0.96299999999999997</v>
      </c>
      <c r="G81" s="100">
        <v>0.94699999999999995</v>
      </c>
      <c r="H81" s="100">
        <v>0.94799999999999995</v>
      </c>
      <c r="I81" s="100">
        <v>0.94799999999999995</v>
      </c>
      <c r="J81" s="100">
        <v>0.94699999999999995</v>
      </c>
      <c r="K81" s="100">
        <v>0.94599999999999995</v>
      </c>
      <c r="L81" s="100">
        <v>0.95399999999999996</v>
      </c>
      <c r="M81" s="100">
        <v>1.038</v>
      </c>
      <c r="N81" s="100">
        <v>1.0629999999999999</v>
      </c>
      <c r="O81" s="100">
        <v>1.0780000000000001</v>
      </c>
      <c r="P81" s="100">
        <v>1.0760000000000001</v>
      </c>
      <c r="Q81" s="100">
        <v>1.0629999999999999</v>
      </c>
      <c r="R81" s="100">
        <v>1.0589999999999999</v>
      </c>
      <c r="S81" s="100">
        <v>1.046</v>
      </c>
      <c r="T81" s="100">
        <v>1.0169999999999999</v>
      </c>
      <c r="U81" s="100">
        <v>1.01</v>
      </c>
      <c r="V81" s="100">
        <v>0.99299999999999999</v>
      </c>
      <c r="W81" s="100">
        <v>0.98499999999999999</v>
      </c>
      <c r="X81" s="100">
        <v>0.99099999999999999</v>
      </c>
      <c r="Y81" s="100">
        <v>0.98799999999999999</v>
      </c>
      <c r="Z81" s="100">
        <v>0.98899999999999999</v>
      </c>
      <c r="AA81" s="100">
        <v>0.98399999999999999</v>
      </c>
      <c r="AB81" s="103">
        <v>1140.549</v>
      </c>
      <c r="AC81" s="70" t="str">
        <f t="shared" si="0"/>
        <v>(0.985 0.984 0.963 0.947 0.948 0.948 0.947 0.946 0.954 1.038 1.063 1.078 1.076 1.063 1.059 1.046 1.017 1.01 0.993 0.985 0.991 0.988 0.989 0.984)</v>
      </c>
    </row>
  </sheetData>
  <pageMargins left="0.511811024" right="0.511811024" top="0.78740157499999996" bottom="0.78740157499999996" header="0.31496062000000002" footer="0.31496062000000002"/>
  <pageSetup paperSize="9" scale="4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81"/>
  <sheetViews>
    <sheetView topLeftCell="A49" workbookViewId="0">
      <selection activeCell="B77" sqref="B77"/>
    </sheetView>
  </sheetViews>
  <sheetFormatPr defaultRowHeight="15" x14ac:dyDescent="0.25"/>
  <cols>
    <col min="1" max="1" width="12.5703125" bestFit="1" customWidth="1"/>
    <col min="2" max="2" width="10.85546875" style="47" bestFit="1" customWidth="1"/>
    <col min="3" max="3" width="50.42578125" bestFit="1" customWidth="1"/>
    <col min="4" max="4" width="12.140625" bestFit="1" customWidth="1"/>
    <col min="5" max="5" width="12.42578125" bestFit="1" customWidth="1"/>
    <col min="6" max="6" width="12.85546875" bestFit="1" customWidth="1"/>
    <col min="7" max="8" width="12.5703125" bestFit="1" customWidth="1"/>
    <col min="9" max="9" width="12.28515625" bestFit="1" customWidth="1"/>
    <col min="10" max="10" width="11.7109375" bestFit="1" customWidth="1"/>
    <col min="11" max="11" width="12.7109375" bestFit="1" customWidth="1"/>
    <col min="12" max="12" width="12.28515625" bestFit="1" customWidth="1"/>
    <col min="13" max="13" width="12.7109375" bestFit="1" customWidth="1"/>
    <col min="14" max="14" width="12.85546875" bestFit="1" customWidth="1"/>
    <col min="15" max="15" width="12.5703125" bestFit="1" customWidth="1"/>
  </cols>
  <sheetData>
    <row r="1" spans="1:35" x14ac:dyDescent="0.25">
      <c r="A1" s="21" t="s">
        <v>0</v>
      </c>
      <c r="B1" s="45" t="s">
        <v>225</v>
      </c>
      <c r="C1" s="19" t="s">
        <v>4</v>
      </c>
      <c r="D1" s="1" t="s">
        <v>197</v>
      </c>
      <c r="E1" s="1" t="s">
        <v>198</v>
      </c>
      <c r="F1" s="1" t="s">
        <v>199</v>
      </c>
      <c r="G1" s="1" t="s">
        <v>200</v>
      </c>
      <c r="H1" s="1" t="s">
        <v>201</v>
      </c>
      <c r="I1" s="1" t="s">
        <v>202</v>
      </c>
      <c r="J1" s="1" t="s">
        <v>203</v>
      </c>
      <c r="K1" s="1" t="s">
        <v>204</v>
      </c>
      <c r="L1" s="1" t="s">
        <v>205</v>
      </c>
      <c r="M1" s="1" t="s">
        <v>206</v>
      </c>
      <c r="N1" s="1" t="s">
        <v>207</v>
      </c>
      <c r="O1" s="1" t="s">
        <v>208</v>
      </c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</row>
    <row r="2" spans="1:35" x14ac:dyDescent="0.25">
      <c r="A2" s="22">
        <v>3012991722</v>
      </c>
      <c r="B2" s="57" t="s">
        <v>233</v>
      </c>
      <c r="C2" s="29" t="s">
        <v>62</v>
      </c>
      <c r="D2" s="18">
        <v>989.01041666666652</v>
      </c>
      <c r="E2" s="18">
        <v>857.74583333333328</v>
      </c>
      <c r="F2" s="18">
        <v>862.78458333333344</v>
      </c>
      <c r="G2" s="18">
        <v>887.26208333333318</v>
      </c>
      <c r="H2" s="18">
        <v>888.81708333333347</v>
      </c>
      <c r="I2" s="18">
        <v>784.40000000000009</v>
      </c>
      <c r="J2" s="18">
        <v>927.1770833333336</v>
      </c>
      <c r="K2" s="18">
        <v>989.21000000000015</v>
      </c>
      <c r="L2" s="18">
        <v>834.76249999999982</v>
      </c>
      <c r="M2" s="18">
        <v>952.05583333333334</v>
      </c>
      <c r="N2" s="18">
        <v>936.69875000000002</v>
      </c>
      <c r="O2" s="18">
        <v>858.01749999999993</v>
      </c>
      <c r="P2" s="18"/>
      <c r="Q2" s="16"/>
      <c r="R2" s="16"/>
      <c r="S2" s="16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</row>
    <row r="3" spans="1:35" x14ac:dyDescent="0.25">
      <c r="A3" s="22">
        <v>3009900168</v>
      </c>
      <c r="B3" s="53" t="s">
        <v>235</v>
      </c>
      <c r="C3" s="24" t="s">
        <v>28</v>
      </c>
      <c r="D3" s="18">
        <v>412.28916666666669</v>
      </c>
      <c r="E3" s="18">
        <v>381.69458333333336</v>
      </c>
      <c r="F3" s="18">
        <v>381.42166666666679</v>
      </c>
      <c r="G3" s="18">
        <v>414.89291666666662</v>
      </c>
      <c r="H3" s="18">
        <v>356.51791666666668</v>
      </c>
      <c r="I3" s="18">
        <v>372.10249999999996</v>
      </c>
      <c r="J3" s="18">
        <v>298.38416666666666</v>
      </c>
      <c r="K3" s="18">
        <v>326.78541666666655</v>
      </c>
      <c r="L3" s="18">
        <v>160.42999999999998</v>
      </c>
      <c r="M3" s="18">
        <v>297.90166666666664</v>
      </c>
      <c r="N3" s="18">
        <v>344.85750000000002</v>
      </c>
      <c r="O3" s="18">
        <v>278.86750000000001</v>
      </c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</row>
    <row r="4" spans="1:35" x14ac:dyDescent="0.25">
      <c r="A4" s="22">
        <v>3011033690</v>
      </c>
      <c r="B4" s="80" t="s">
        <v>237</v>
      </c>
      <c r="C4" s="24" t="s">
        <v>22</v>
      </c>
      <c r="D4" s="18">
        <v>-590.96416666666653</v>
      </c>
      <c r="E4" s="18">
        <v>71.247916666666683</v>
      </c>
      <c r="F4" s="18">
        <v>109.38458333333334</v>
      </c>
      <c r="G4" s="18">
        <v>-56.185000000000009</v>
      </c>
      <c r="H4" s="18">
        <v>177.55166666666665</v>
      </c>
      <c r="I4" s="18">
        <v>237.12125000000003</v>
      </c>
      <c r="J4" s="18">
        <v>-49.801666666666669</v>
      </c>
      <c r="K4" s="18">
        <v>-328.79250000000008</v>
      </c>
      <c r="L4" s="18">
        <v>-587.22291666666661</v>
      </c>
      <c r="M4" s="18">
        <v>-681.41</v>
      </c>
      <c r="N4" s="18">
        <v>-681.62124999999992</v>
      </c>
      <c r="O4" s="18">
        <v>-333.32541666666663</v>
      </c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</row>
    <row r="5" spans="1:35" x14ac:dyDescent="0.25">
      <c r="A5" s="22">
        <v>3012214083</v>
      </c>
      <c r="B5" s="53" t="s">
        <v>239</v>
      </c>
      <c r="C5" s="25" t="s">
        <v>55</v>
      </c>
      <c r="D5" s="18">
        <v>955.92791666666665</v>
      </c>
      <c r="E5" s="18">
        <v>938.7408333333334</v>
      </c>
      <c r="F5" s="18">
        <v>902.98458333333338</v>
      </c>
      <c r="G5" s="18">
        <v>1005.2966666666666</v>
      </c>
      <c r="H5" s="18">
        <v>951.89625000000012</v>
      </c>
      <c r="I5" s="18">
        <v>857.91625000000022</v>
      </c>
      <c r="J5" s="18">
        <v>839.64541666666673</v>
      </c>
      <c r="K5" s="18">
        <v>958.20041666666668</v>
      </c>
      <c r="L5" s="18">
        <v>894.53583333333324</v>
      </c>
      <c r="M5" s="18">
        <v>784.06250000000011</v>
      </c>
      <c r="N5" s="18">
        <v>688.97249999999985</v>
      </c>
      <c r="O5" s="18">
        <v>843.06416666666689</v>
      </c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35" x14ac:dyDescent="0.25">
      <c r="A6" s="22">
        <v>3012803555</v>
      </c>
      <c r="B6" s="53" t="s">
        <v>241</v>
      </c>
      <c r="C6" s="29" t="s">
        <v>63</v>
      </c>
      <c r="D6" s="18">
        <v>629.79208333333338</v>
      </c>
      <c r="E6" s="18">
        <v>743.25833333333321</v>
      </c>
      <c r="F6" s="18">
        <v>599.28166666666664</v>
      </c>
      <c r="G6" s="18">
        <v>485.59041666666667</v>
      </c>
      <c r="H6" s="18">
        <v>406.40916666666664</v>
      </c>
      <c r="I6" s="18">
        <v>421.94749999999993</v>
      </c>
      <c r="J6" s="18">
        <v>323.75333333333333</v>
      </c>
      <c r="K6" s="18">
        <v>250.80541666666667</v>
      </c>
      <c r="L6" s="18">
        <v>230.51333333333332</v>
      </c>
      <c r="M6" s="18">
        <v>329.0266666666667</v>
      </c>
      <c r="N6" s="18">
        <v>616.60458333333327</v>
      </c>
      <c r="O6" s="18">
        <v>665.51708333333352</v>
      </c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35" x14ac:dyDescent="0.25">
      <c r="A7" s="22">
        <v>3011070649</v>
      </c>
      <c r="B7" s="53" t="s">
        <v>243</v>
      </c>
      <c r="C7" s="24" t="s">
        <v>43</v>
      </c>
      <c r="D7" s="18">
        <v>2401.1812500000001</v>
      </c>
      <c r="E7" s="18">
        <v>2673.9670833333334</v>
      </c>
      <c r="F7" s="18">
        <v>2823.0204166666667</v>
      </c>
      <c r="G7" s="18">
        <v>2698.9995833333337</v>
      </c>
      <c r="H7" s="18">
        <v>2586.4308333333333</v>
      </c>
      <c r="I7" s="18">
        <v>2542.3708333333329</v>
      </c>
      <c r="J7" s="18">
        <v>2015.4470833333335</v>
      </c>
      <c r="K7" s="18">
        <v>1667.57</v>
      </c>
      <c r="L7" s="18">
        <v>1726.5454166666666</v>
      </c>
      <c r="M7" s="18">
        <v>1269.4508333333335</v>
      </c>
      <c r="N7" s="18">
        <v>2199.2258333333334</v>
      </c>
      <c r="O7" s="18">
        <v>2634.9324999999994</v>
      </c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35" x14ac:dyDescent="0.25">
      <c r="A8" s="22">
        <v>3011003474</v>
      </c>
      <c r="B8" s="57" t="s">
        <v>245</v>
      </c>
      <c r="C8" s="24" t="s">
        <v>10</v>
      </c>
      <c r="D8" s="18">
        <v>1039.3716666666667</v>
      </c>
      <c r="E8" s="18">
        <v>1150.3441666666668</v>
      </c>
      <c r="F8" s="18">
        <v>1105.4637500000001</v>
      </c>
      <c r="G8" s="18">
        <v>1208.675</v>
      </c>
      <c r="H8" s="18">
        <v>1167.6516666666666</v>
      </c>
      <c r="I8" s="18">
        <v>1161.7966666666666</v>
      </c>
      <c r="J8" s="18">
        <v>909.97083333333319</v>
      </c>
      <c r="K8" s="18">
        <v>770.06750000000011</v>
      </c>
      <c r="L8" s="18">
        <v>560.79624999999987</v>
      </c>
      <c r="M8" s="18">
        <v>771.16791666666677</v>
      </c>
      <c r="N8" s="18">
        <v>1015.3841666666667</v>
      </c>
      <c r="O8" s="18">
        <v>1075.3399999999999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 spans="1:35" x14ac:dyDescent="0.25">
      <c r="A9" s="22">
        <v>3011701511</v>
      </c>
      <c r="B9" s="53" t="s">
        <v>245</v>
      </c>
      <c r="C9" s="24" t="s">
        <v>21</v>
      </c>
      <c r="D9" s="18">
        <v>782.1945833333333</v>
      </c>
      <c r="E9" s="18">
        <v>870.30250000000012</v>
      </c>
      <c r="F9" s="18">
        <v>762.46916666666675</v>
      </c>
      <c r="G9" s="18">
        <v>730.00166666666655</v>
      </c>
      <c r="H9" s="18">
        <v>657.32333333333338</v>
      </c>
      <c r="I9" s="18">
        <v>718.88166666666677</v>
      </c>
      <c r="J9" s="18">
        <v>430.88041666666663</v>
      </c>
      <c r="K9" s="18">
        <v>371.80124999999998</v>
      </c>
      <c r="L9" s="18">
        <v>250.03708333333336</v>
      </c>
      <c r="M9" s="18">
        <v>427.55583333333334</v>
      </c>
      <c r="N9" s="18">
        <v>648.19041666666658</v>
      </c>
      <c r="O9" s="18">
        <v>658.09999999999991</v>
      </c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</row>
    <row r="10" spans="1:35" x14ac:dyDescent="0.25">
      <c r="A10" s="22">
        <v>3009900233</v>
      </c>
      <c r="B10" s="53" t="s">
        <v>248</v>
      </c>
      <c r="C10" s="24" t="s">
        <v>24</v>
      </c>
      <c r="D10" s="18">
        <v>816.71833333333325</v>
      </c>
      <c r="E10" s="18">
        <v>1114.9483333333335</v>
      </c>
      <c r="F10" s="18">
        <v>1095.9995833333332</v>
      </c>
      <c r="G10" s="18">
        <v>697.33541666666667</v>
      </c>
      <c r="H10" s="18">
        <v>468.81666666666661</v>
      </c>
      <c r="I10" s="18">
        <v>573.04666666666651</v>
      </c>
      <c r="J10" s="18">
        <v>334.19083333333333</v>
      </c>
      <c r="K10" s="18">
        <v>190.91791666666666</v>
      </c>
      <c r="L10" s="18">
        <v>68.134583333333339</v>
      </c>
      <c r="M10" s="18">
        <v>173.00958333333332</v>
      </c>
      <c r="N10" s="18">
        <v>607.99166666666679</v>
      </c>
      <c r="O10" s="18">
        <v>928.58166666666682</v>
      </c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</row>
    <row r="11" spans="1:35" x14ac:dyDescent="0.25">
      <c r="A11" s="22">
        <v>3010801359</v>
      </c>
      <c r="B11" s="53" t="s">
        <v>250</v>
      </c>
      <c r="C11" s="24" t="s">
        <v>15</v>
      </c>
      <c r="D11" s="18">
        <v>2846.1558333333337</v>
      </c>
      <c r="E11" s="18">
        <v>2210.7925000000005</v>
      </c>
      <c r="F11" s="18">
        <v>865.44124999999985</v>
      </c>
      <c r="G11" s="18">
        <v>-3327.2383333333341</v>
      </c>
      <c r="H11" s="18">
        <v>-3379.1620833333341</v>
      </c>
      <c r="I11" s="18">
        <v>2708.2075</v>
      </c>
      <c r="J11" s="18">
        <v>2733.7258333333325</v>
      </c>
      <c r="K11" s="18">
        <v>2998.0008333333335</v>
      </c>
      <c r="L11" s="18">
        <v>1288.41625</v>
      </c>
      <c r="M11" s="18">
        <v>3073.5383333333334</v>
      </c>
      <c r="N11" s="18">
        <v>3760.2099999999996</v>
      </c>
      <c r="O11" s="18">
        <v>3562.3608333333336</v>
      </c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</row>
    <row r="12" spans="1:35" x14ac:dyDescent="0.25">
      <c r="A12" s="23">
        <v>3012175724</v>
      </c>
      <c r="B12" s="53" t="s">
        <v>252</v>
      </c>
      <c r="C12" s="24" t="s">
        <v>30</v>
      </c>
      <c r="D12" s="18">
        <v>346.55708333333337</v>
      </c>
      <c r="E12" s="18">
        <v>254.81458333333342</v>
      </c>
      <c r="F12" s="18">
        <v>222.94583333333333</v>
      </c>
      <c r="G12" s="18">
        <v>98.413750000000007</v>
      </c>
      <c r="H12" s="18">
        <v>80.996666666666684</v>
      </c>
      <c r="I12" s="18">
        <v>122.66833333333334</v>
      </c>
      <c r="J12" s="18">
        <v>48.578333333333326</v>
      </c>
      <c r="K12" s="18">
        <v>28.617499999999996</v>
      </c>
      <c r="L12" s="18">
        <v>26.292500000000004</v>
      </c>
      <c r="M12" s="18">
        <v>30.658333333333331</v>
      </c>
      <c r="N12" s="18">
        <v>131.23083333333335</v>
      </c>
      <c r="O12" s="18">
        <v>103.98541666666665</v>
      </c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spans="1:35" x14ac:dyDescent="0.25">
      <c r="A13" s="22">
        <v>3012340197</v>
      </c>
      <c r="B13" s="53" t="s">
        <v>254</v>
      </c>
      <c r="C13" s="24" t="s">
        <v>25</v>
      </c>
      <c r="D13" s="18">
        <v>196.94666666666663</v>
      </c>
      <c r="E13" s="18">
        <v>238.70958333333337</v>
      </c>
      <c r="F13" s="18">
        <v>205.2095833333334</v>
      </c>
      <c r="G13" s="18">
        <v>193.96291666666664</v>
      </c>
      <c r="H13" s="18">
        <v>160.06125</v>
      </c>
      <c r="I13" s="18">
        <v>131.76208333333335</v>
      </c>
      <c r="J13" s="18">
        <v>140.06999999999996</v>
      </c>
      <c r="K13" s="18">
        <v>162.91291666666666</v>
      </c>
      <c r="L13" s="18">
        <v>222.08416666666665</v>
      </c>
      <c r="M13" s="18">
        <v>228.81708333333336</v>
      </c>
      <c r="N13" s="18">
        <v>216.9029166666667</v>
      </c>
      <c r="O13" s="18">
        <v>252.03541666666669</v>
      </c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spans="1:35" x14ac:dyDescent="0.25">
      <c r="A14" s="31">
        <v>3009900245</v>
      </c>
      <c r="B14" s="57" t="s">
        <v>256</v>
      </c>
      <c r="C14" s="29" t="s">
        <v>64</v>
      </c>
      <c r="D14" s="18">
        <v>613.1600000000002</v>
      </c>
      <c r="E14" s="18">
        <v>700.13874999999996</v>
      </c>
      <c r="F14" s="18">
        <v>741.52166666666653</v>
      </c>
      <c r="G14" s="18">
        <v>449.60625000000005</v>
      </c>
      <c r="H14" s="18">
        <v>385.29458333333326</v>
      </c>
      <c r="I14" s="18">
        <v>391.23916666666668</v>
      </c>
      <c r="J14" s="18">
        <v>236.57416666666663</v>
      </c>
      <c r="K14" s="18">
        <v>194.51375000000004</v>
      </c>
      <c r="L14" s="18">
        <v>188.48583333333332</v>
      </c>
      <c r="M14" s="18">
        <v>69.041666666666671</v>
      </c>
      <c r="N14" s="18">
        <v>439.75291666666675</v>
      </c>
      <c r="O14" s="18">
        <v>497.39625000000007</v>
      </c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</row>
    <row r="15" spans="1:35" x14ac:dyDescent="0.25">
      <c r="A15" s="22">
        <v>3009900020</v>
      </c>
      <c r="B15" s="53" t="s">
        <v>258</v>
      </c>
      <c r="C15" s="24" t="s">
        <v>17</v>
      </c>
      <c r="D15" s="18">
        <v>318.93624999999997</v>
      </c>
      <c r="E15" s="18">
        <v>274.12458333333342</v>
      </c>
      <c r="F15" s="18">
        <v>388.19333333333333</v>
      </c>
      <c r="G15" s="18">
        <v>253.20083333333329</v>
      </c>
      <c r="H15" s="18">
        <v>244.36624999999995</v>
      </c>
      <c r="I15" s="18">
        <v>259.37791666666664</v>
      </c>
      <c r="J15" s="18">
        <v>247.87500000000003</v>
      </c>
      <c r="K15" s="18">
        <v>214.22958333333335</v>
      </c>
      <c r="L15" s="18">
        <v>174.0108333333333</v>
      </c>
      <c r="M15" s="18">
        <v>210.34541666666667</v>
      </c>
      <c r="N15" s="18">
        <v>254.54583333333335</v>
      </c>
      <c r="O15" s="18">
        <v>258.42750000000001</v>
      </c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6"/>
      <c r="AG15" s="16"/>
      <c r="AH15" s="16"/>
      <c r="AI15" s="16"/>
    </row>
    <row r="16" spans="1:35" x14ac:dyDescent="0.25">
      <c r="A16" s="22">
        <v>3009900021</v>
      </c>
      <c r="B16" s="53" t="s">
        <v>260</v>
      </c>
      <c r="C16" s="24" t="s">
        <v>26</v>
      </c>
      <c r="D16" s="18">
        <v>86.608333333333334</v>
      </c>
      <c r="E16" s="18">
        <v>124.85541666666667</v>
      </c>
      <c r="F16" s="18">
        <v>158.55166666666665</v>
      </c>
      <c r="G16" s="18">
        <v>145.61666666666665</v>
      </c>
      <c r="H16" s="18">
        <v>133.43166666666664</v>
      </c>
      <c r="I16" s="18">
        <v>137.29124999999999</v>
      </c>
      <c r="J16" s="18">
        <v>113.05291666666665</v>
      </c>
      <c r="K16" s="18">
        <v>95.423333333333332</v>
      </c>
      <c r="L16" s="18">
        <v>80.447500000000005</v>
      </c>
      <c r="M16" s="18">
        <v>104.32958333333335</v>
      </c>
      <c r="N16" s="18">
        <v>122.00874999999998</v>
      </c>
      <c r="O16" s="18">
        <v>141.54124999999999</v>
      </c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6"/>
      <c r="AG16" s="16"/>
      <c r="AH16" s="16"/>
      <c r="AI16" s="16"/>
    </row>
    <row r="17" spans="1:35" x14ac:dyDescent="0.25">
      <c r="A17" s="22">
        <v>3009900230</v>
      </c>
      <c r="B17" s="53" t="s">
        <v>262</v>
      </c>
      <c r="C17" s="24" t="s">
        <v>6</v>
      </c>
      <c r="D17" s="18">
        <v>1133.01875</v>
      </c>
      <c r="E17" s="18">
        <v>1201.405</v>
      </c>
      <c r="F17" s="18">
        <v>1224.0841666666668</v>
      </c>
      <c r="G17" s="18">
        <v>1231.4558333333332</v>
      </c>
      <c r="H17" s="18">
        <v>1138.8125</v>
      </c>
      <c r="I17" s="18">
        <v>1131.0337499999998</v>
      </c>
      <c r="J17" s="18">
        <v>935.22666666666657</v>
      </c>
      <c r="K17" s="18">
        <v>714.93499999999995</v>
      </c>
      <c r="L17" s="18">
        <v>630.37166666666678</v>
      </c>
      <c r="M17" s="18">
        <v>754.28208333333339</v>
      </c>
      <c r="N17" s="18">
        <v>815.43791666666664</v>
      </c>
      <c r="O17" s="18">
        <v>935.375</v>
      </c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6"/>
      <c r="AG17" s="16"/>
      <c r="AH17" s="16"/>
      <c r="AI17" s="16"/>
    </row>
    <row r="18" spans="1:35" x14ac:dyDescent="0.25">
      <c r="A18" s="22">
        <v>3009900046</v>
      </c>
      <c r="B18" s="53" t="s">
        <v>262</v>
      </c>
      <c r="C18" s="24" t="s">
        <v>7</v>
      </c>
      <c r="D18" s="18">
        <v>172.36458333333334</v>
      </c>
      <c r="E18" s="18">
        <v>297.98958333333331</v>
      </c>
      <c r="F18" s="18">
        <v>312.80999999999995</v>
      </c>
      <c r="G18" s="18">
        <v>326.33458333333334</v>
      </c>
      <c r="H18" s="18">
        <v>295.65291666666667</v>
      </c>
      <c r="I18" s="18">
        <v>249.9629166666667</v>
      </c>
      <c r="J18" s="18">
        <v>204.19916666666666</v>
      </c>
      <c r="K18" s="18">
        <v>156.81625</v>
      </c>
      <c r="L18" s="18">
        <v>132.93875</v>
      </c>
      <c r="M18" s="18">
        <v>158.92375000000001</v>
      </c>
      <c r="N18" s="18">
        <v>169.50291666666661</v>
      </c>
      <c r="O18" s="18">
        <v>199.45083333333335</v>
      </c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6"/>
      <c r="AG18" s="16"/>
      <c r="AH18" s="16"/>
      <c r="AI18" s="16"/>
    </row>
    <row r="19" spans="1:35" x14ac:dyDescent="0.25">
      <c r="A19" s="22">
        <v>3010889411</v>
      </c>
      <c r="B19" s="53" t="s">
        <v>265</v>
      </c>
      <c r="C19" s="24" t="s">
        <v>3</v>
      </c>
      <c r="D19" s="18">
        <v>1754.14</v>
      </c>
      <c r="E19" s="18">
        <v>1725.2124999999999</v>
      </c>
      <c r="F19" s="18">
        <v>1722.8433333333332</v>
      </c>
      <c r="G19" s="18">
        <v>1629.0550000000001</v>
      </c>
      <c r="H19" s="18">
        <v>1612.9158333333335</v>
      </c>
      <c r="I19" s="18">
        <v>1563.9004166666664</v>
      </c>
      <c r="J19" s="18">
        <v>1539.5066666666669</v>
      </c>
      <c r="K19" s="18">
        <v>1490.88</v>
      </c>
      <c r="L19" s="18">
        <v>1446.51875</v>
      </c>
      <c r="M19" s="18">
        <v>1388.3862499999998</v>
      </c>
      <c r="N19" s="18">
        <v>1472.9116666666666</v>
      </c>
      <c r="O19" s="18">
        <v>1412.2150000000001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7"/>
      <c r="AG19" s="17"/>
      <c r="AH19" s="17"/>
      <c r="AI19" s="17"/>
    </row>
    <row r="20" spans="1:35" x14ac:dyDescent="0.25">
      <c r="A20" s="22" t="s">
        <v>60</v>
      </c>
      <c r="B20" s="57" t="s">
        <v>267</v>
      </c>
      <c r="C20" s="24" t="s">
        <v>54</v>
      </c>
      <c r="D20" s="18">
        <v>825.21875</v>
      </c>
      <c r="E20" s="18">
        <v>660.15874999999994</v>
      </c>
      <c r="F20" s="18">
        <v>581.31666666666661</v>
      </c>
      <c r="G20" s="18">
        <v>236.02166666666668</v>
      </c>
      <c r="H20" s="18">
        <v>257.90375</v>
      </c>
      <c r="I20" s="18">
        <v>221.06291666666664</v>
      </c>
      <c r="J20" s="18">
        <v>63.693333333333335</v>
      </c>
      <c r="K20" s="18">
        <v>-14.992916666666668</v>
      </c>
      <c r="L20" s="18">
        <v>112.01333333333331</v>
      </c>
      <c r="M20" s="18">
        <v>62.058333333333358</v>
      </c>
      <c r="N20" s="18">
        <v>668.31291666666675</v>
      </c>
      <c r="O20" s="18">
        <v>1455.8337499999998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</row>
    <row r="21" spans="1:35" x14ac:dyDescent="0.25">
      <c r="A21" s="22">
        <v>3009900176</v>
      </c>
      <c r="B21" s="53" t="s">
        <v>269</v>
      </c>
      <c r="C21" s="24" t="s">
        <v>23</v>
      </c>
      <c r="D21" s="18">
        <v>907.49833333333345</v>
      </c>
      <c r="E21" s="18">
        <v>788.9354166666667</v>
      </c>
      <c r="F21" s="18">
        <v>654.41583333333335</v>
      </c>
      <c r="G21" s="18">
        <v>333.39041666666668</v>
      </c>
      <c r="H21" s="18">
        <v>333.78125</v>
      </c>
      <c r="I21" s="18">
        <v>317.05124999999998</v>
      </c>
      <c r="J21" s="18">
        <v>189.16750000000002</v>
      </c>
      <c r="K21" s="18">
        <v>34.497499999999995</v>
      </c>
      <c r="L21" s="18">
        <v>166.70041666666668</v>
      </c>
      <c r="M21" s="18">
        <v>217.27208333333328</v>
      </c>
      <c r="N21" s="18">
        <v>653.41</v>
      </c>
      <c r="O21" s="18">
        <v>1293.3612499999999</v>
      </c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6"/>
      <c r="AG21" s="16"/>
      <c r="AH21" s="16"/>
      <c r="AI21" s="16"/>
    </row>
    <row r="22" spans="1:35" x14ac:dyDescent="0.25">
      <c r="A22" s="22">
        <v>3009900173</v>
      </c>
      <c r="B22" s="53" t="s">
        <v>271</v>
      </c>
      <c r="C22" s="24" t="s">
        <v>20</v>
      </c>
      <c r="D22" s="18">
        <v>379.72083333333325</v>
      </c>
      <c r="E22" s="18">
        <v>336.85458333333327</v>
      </c>
      <c r="F22" s="18">
        <v>332.3008333333334</v>
      </c>
      <c r="G22" s="18">
        <v>241.41499999999999</v>
      </c>
      <c r="H22" s="18">
        <v>333.74541666666664</v>
      </c>
      <c r="I22" s="18">
        <v>330.79166666666669</v>
      </c>
      <c r="J22" s="18">
        <v>254.86749999999998</v>
      </c>
      <c r="K22" s="18">
        <v>336.37083333333334</v>
      </c>
      <c r="L22" s="18">
        <v>238.17999999999998</v>
      </c>
      <c r="M22" s="18">
        <v>261.13083333333327</v>
      </c>
      <c r="N22" s="18">
        <v>294.32916666666665</v>
      </c>
      <c r="O22" s="18">
        <v>85.589583333333337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6"/>
      <c r="AG22" s="16"/>
      <c r="AH22" s="16"/>
      <c r="AI22" s="16"/>
    </row>
    <row r="23" spans="1:35" x14ac:dyDescent="0.25">
      <c r="A23" s="23">
        <v>3011648974</v>
      </c>
      <c r="B23" s="53" t="s">
        <v>273</v>
      </c>
      <c r="C23" s="24" t="s">
        <v>31</v>
      </c>
      <c r="D23" s="18">
        <v>777.12458333333325</v>
      </c>
      <c r="E23" s="18">
        <v>911.07583333333343</v>
      </c>
      <c r="F23" s="18">
        <v>774.18291666666676</v>
      </c>
      <c r="G23" s="18">
        <v>454.8879166666668</v>
      </c>
      <c r="H23" s="18">
        <v>552.5404166666666</v>
      </c>
      <c r="I23" s="18">
        <v>442.56541666666664</v>
      </c>
      <c r="J23" s="18">
        <v>320.15833333333336</v>
      </c>
      <c r="K23" s="18">
        <v>237.02541666666673</v>
      </c>
      <c r="L23" s="18">
        <v>241.3229166666666</v>
      </c>
      <c r="M23" s="18">
        <v>267.51458333333335</v>
      </c>
      <c r="N23" s="18">
        <v>610.36166666666679</v>
      </c>
      <c r="O23" s="18">
        <v>1119.0025000000003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6"/>
      <c r="AG23" s="16"/>
      <c r="AH23" s="16"/>
      <c r="AI23" s="16"/>
    </row>
    <row r="24" spans="1:35" x14ac:dyDescent="0.25">
      <c r="A24" s="23">
        <v>3013153116</v>
      </c>
      <c r="B24" s="53" t="s">
        <v>275</v>
      </c>
      <c r="C24" s="29" t="s">
        <v>52</v>
      </c>
      <c r="D24" s="18">
        <v>737.99666666666656</v>
      </c>
      <c r="E24" s="18">
        <v>665.44583333333344</v>
      </c>
      <c r="F24" s="18">
        <v>485.99541666666664</v>
      </c>
      <c r="G24" s="18">
        <v>261.95250000000004</v>
      </c>
      <c r="H24" s="18">
        <v>271.65291666666667</v>
      </c>
      <c r="I24" s="18">
        <v>361.65041666666662</v>
      </c>
      <c r="J24" s="18">
        <v>117.63916666666667</v>
      </c>
      <c r="K24" s="18">
        <v>5.0645833333333341</v>
      </c>
      <c r="L24" s="18">
        <v>44.394999999999989</v>
      </c>
      <c r="M24" s="18">
        <v>151.22874999999996</v>
      </c>
      <c r="N24" s="18">
        <v>657.65958333333333</v>
      </c>
      <c r="O24" s="18">
        <v>1014.3058333333332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6"/>
      <c r="AG24" s="16"/>
      <c r="AH24" s="16"/>
      <c r="AI24" s="16"/>
    </row>
    <row r="25" spans="1:35" x14ac:dyDescent="0.25">
      <c r="A25" s="22">
        <v>3011437232</v>
      </c>
      <c r="B25" s="53" t="s">
        <v>277</v>
      </c>
      <c r="C25" s="24" t="s">
        <v>27</v>
      </c>
      <c r="D25" s="18">
        <v>880.2266666666668</v>
      </c>
      <c r="E25" s="18">
        <v>849.26541666666662</v>
      </c>
      <c r="F25" s="18">
        <v>912.63124999999991</v>
      </c>
      <c r="G25" s="18">
        <v>518.1450000000001</v>
      </c>
      <c r="H25" s="18">
        <v>471.35124999999999</v>
      </c>
      <c r="I25" s="18">
        <v>575.66250000000002</v>
      </c>
      <c r="J25" s="18">
        <v>326.76333333333338</v>
      </c>
      <c r="K25" s="18">
        <v>230.13666666666666</v>
      </c>
      <c r="L25" s="18">
        <v>250.89291666666668</v>
      </c>
      <c r="M25" s="18">
        <v>456.22666666666669</v>
      </c>
      <c r="N25" s="18">
        <v>867.71500000000003</v>
      </c>
      <c r="O25" s="18">
        <v>1008.46375</v>
      </c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6"/>
      <c r="AG25" s="16"/>
      <c r="AH25" s="16"/>
      <c r="AI25" s="16"/>
    </row>
    <row r="26" spans="1:35" x14ac:dyDescent="0.25">
      <c r="A26" s="22">
        <v>3011701462</v>
      </c>
      <c r="B26" s="53" t="s">
        <v>277</v>
      </c>
      <c r="C26" s="24" t="s">
        <v>35</v>
      </c>
      <c r="D26" s="18">
        <v>722.73416666666662</v>
      </c>
      <c r="E26" s="18">
        <v>539.2399999999999</v>
      </c>
      <c r="F26" s="18">
        <v>569.86708333333343</v>
      </c>
      <c r="G26" s="18">
        <v>267.05583333333328</v>
      </c>
      <c r="H26" s="18">
        <v>275.36041666666665</v>
      </c>
      <c r="I26" s="18">
        <v>330.28000000000003</v>
      </c>
      <c r="J26" s="18">
        <v>130.02166666666668</v>
      </c>
      <c r="K26" s="18">
        <v>-7.8383333333333338</v>
      </c>
      <c r="L26" s="18">
        <v>20.829583333333332</v>
      </c>
      <c r="M26" s="18">
        <v>118.75208333333332</v>
      </c>
      <c r="N26" s="18">
        <v>619.38458333333324</v>
      </c>
      <c r="O26" s="18">
        <v>897.18500000000006</v>
      </c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6"/>
      <c r="AG26" s="16"/>
      <c r="AH26" s="16"/>
      <c r="AI26" s="16"/>
    </row>
    <row r="27" spans="1:35" x14ac:dyDescent="0.25">
      <c r="A27" s="20">
        <v>3012808304</v>
      </c>
      <c r="B27" s="80" t="s">
        <v>280</v>
      </c>
      <c r="C27" s="29" t="s">
        <v>65</v>
      </c>
      <c r="D27" s="18">
        <v>-116.48416666666668</v>
      </c>
      <c r="E27" s="18">
        <v>-75.02</v>
      </c>
      <c r="F27" s="18">
        <v>-72.435833333333335</v>
      </c>
      <c r="G27" s="18">
        <v>-47.202499999999993</v>
      </c>
      <c r="H27" s="18">
        <v>-170.03958333333335</v>
      </c>
      <c r="I27" s="18">
        <v>-76.047916666666666</v>
      </c>
      <c r="J27" s="18">
        <v>-40.244166666666665</v>
      </c>
      <c r="K27" s="18">
        <v>-94.36333333333333</v>
      </c>
      <c r="L27" s="18">
        <v>-11.51375</v>
      </c>
      <c r="M27" s="18">
        <v>-36.361249999999991</v>
      </c>
      <c r="N27" s="18">
        <v>-11.761249999999999</v>
      </c>
      <c r="O27" s="18">
        <v>-40.99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6"/>
      <c r="AG27" s="16"/>
      <c r="AH27" s="16"/>
      <c r="AI27" s="16"/>
    </row>
    <row r="28" spans="1:35" x14ac:dyDescent="0.25">
      <c r="A28" s="63">
        <v>3010073471</v>
      </c>
      <c r="B28" s="82" t="s">
        <v>282</v>
      </c>
      <c r="C28" s="57" t="s">
        <v>59</v>
      </c>
      <c r="D28" s="18">
        <v>-293.745833333333</v>
      </c>
      <c r="E28" s="18">
        <v>-314.16583333333335</v>
      </c>
      <c r="F28" s="18">
        <v>1786.9004166666666</v>
      </c>
      <c r="G28" s="18">
        <v>4718.7791666666662</v>
      </c>
      <c r="H28" s="18">
        <v>6273.5604166666662</v>
      </c>
      <c r="I28" s="18">
        <v>6262.5604166666672</v>
      </c>
      <c r="J28" s="18">
        <v>6199.8216666666676</v>
      </c>
      <c r="K28" s="18">
        <v>6008.0974999999999</v>
      </c>
      <c r="L28" s="18">
        <v>5771.5375000000013</v>
      </c>
      <c r="M28" s="18">
        <v>4780.123333333333</v>
      </c>
      <c r="N28" s="18">
        <v>3885.1366666666659</v>
      </c>
      <c r="O28" s="18">
        <v>4512.8808333333327</v>
      </c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6"/>
      <c r="AG28" s="16"/>
      <c r="AH28" s="16"/>
      <c r="AI28" s="16"/>
    </row>
    <row r="29" spans="1:35" x14ac:dyDescent="0.25">
      <c r="A29" s="75">
        <v>3010648927</v>
      </c>
      <c r="B29" s="82" t="s">
        <v>284</v>
      </c>
      <c r="C29" s="74" t="s">
        <v>368</v>
      </c>
      <c r="D29" s="18">
        <v>961.91208333333316</v>
      </c>
      <c r="E29" s="18">
        <v>1034.4583333333333</v>
      </c>
      <c r="F29" s="18">
        <v>1031.394583333333</v>
      </c>
      <c r="G29" s="18">
        <v>899.38916666666671</v>
      </c>
      <c r="H29" s="18">
        <v>965.19666666666683</v>
      </c>
      <c r="I29" s="18">
        <v>993.01916666666682</v>
      </c>
      <c r="J29" s="18">
        <v>926.0254166666665</v>
      </c>
      <c r="K29" s="18">
        <v>295.82916666666671</v>
      </c>
      <c r="L29" s="18">
        <v>261.31166666666667</v>
      </c>
      <c r="M29" s="18">
        <v>265.34416666666664</v>
      </c>
      <c r="N29" s="18">
        <v>677.7558333333335</v>
      </c>
      <c r="O29" s="18">
        <v>927.21875</v>
      </c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6"/>
      <c r="AG29" s="16"/>
      <c r="AH29" s="16"/>
      <c r="AI29" s="16"/>
    </row>
    <row r="30" spans="1:35" x14ac:dyDescent="0.25">
      <c r="A30" s="23">
        <v>3011405670</v>
      </c>
      <c r="B30" s="53" t="s">
        <v>286</v>
      </c>
      <c r="C30" s="24" t="s">
        <v>32</v>
      </c>
      <c r="D30" s="18">
        <v>459.66708333333332</v>
      </c>
      <c r="E30" s="18">
        <v>727.1</v>
      </c>
      <c r="F30" s="18">
        <v>820.18083333333323</v>
      </c>
      <c r="G30" s="18">
        <v>268.75416666666661</v>
      </c>
      <c r="H30" s="18">
        <v>719.34875000000011</v>
      </c>
      <c r="I30" s="18">
        <v>327.20291666666668</v>
      </c>
      <c r="J30" s="18">
        <v>166.04999999999998</v>
      </c>
      <c r="K30" s="18">
        <v>78.792500000000004</v>
      </c>
      <c r="L30" s="18">
        <v>36.237083333333338</v>
      </c>
      <c r="M30" s="18">
        <v>105.80624999999999</v>
      </c>
      <c r="N30" s="18">
        <v>526.60625000000005</v>
      </c>
      <c r="O30" s="18">
        <v>901.5725000000001</v>
      </c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7"/>
      <c r="AG30" s="17"/>
      <c r="AH30" s="17"/>
      <c r="AI30" s="17"/>
    </row>
    <row r="31" spans="1:35" x14ac:dyDescent="0.25">
      <c r="A31" s="22">
        <v>3013092097</v>
      </c>
      <c r="B31" s="54" t="s">
        <v>288</v>
      </c>
      <c r="C31" s="25" t="s">
        <v>57</v>
      </c>
      <c r="D31" s="18">
        <v>344.94250000000005</v>
      </c>
      <c r="E31" s="18">
        <v>325.77666666666676</v>
      </c>
      <c r="F31" s="18">
        <v>362.16624999999999</v>
      </c>
      <c r="G31" s="18">
        <v>330.23583333333329</v>
      </c>
      <c r="H31" s="18">
        <v>324.03999999999991</v>
      </c>
      <c r="I31" s="18">
        <v>323.71083333333326</v>
      </c>
      <c r="J31" s="18">
        <v>280.51458333333329</v>
      </c>
      <c r="K31" s="18">
        <v>241.37625</v>
      </c>
      <c r="L31" s="18">
        <v>167.80250000000004</v>
      </c>
      <c r="M31" s="18">
        <v>225.54291666666674</v>
      </c>
      <c r="N31" s="18">
        <v>254.82916666666665</v>
      </c>
      <c r="O31" s="18">
        <v>263.78041666666667</v>
      </c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7"/>
      <c r="AG31" s="17"/>
      <c r="AH31" s="17"/>
      <c r="AI31" s="17"/>
    </row>
    <row r="32" spans="1:35" x14ac:dyDescent="0.25">
      <c r="A32" s="22">
        <v>3012936394</v>
      </c>
      <c r="B32" s="81" t="s">
        <v>290</v>
      </c>
      <c r="C32" s="29" t="s">
        <v>66</v>
      </c>
      <c r="D32" s="18">
        <v>-511.13166666666666</v>
      </c>
      <c r="E32" s="18">
        <v>-929.80499999999995</v>
      </c>
      <c r="F32" s="18">
        <v>-738.55041666666659</v>
      </c>
      <c r="G32" s="18">
        <v>-782.71458333333339</v>
      </c>
      <c r="H32" s="18">
        <v>-564.29999999999984</v>
      </c>
      <c r="I32" s="18">
        <v>-468.78249999999997</v>
      </c>
      <c r="J32" s="18">
        <v>-504.39375000000001</v>
      </c>
      <c r="K32" s="18">
        <v>-399.47499999999991</v>
      </c>
      <c r="L32" s="18">
        <v>-607.69499999999982</v>
      </c>
      <c r="M32" s="18">
        <v>-489.72791666666672</v>
      </c>
      <c r="N32" s="18">
        <v>-411.5045833333333</v>
      </c>
      <c r="O32" s="18">
        <v>-371.54666666666668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7"/>
      <c r="AG32" s="17"/>
      <c r="AH32" s="17"/>
      <c r="AI32" s="17"/>
    </row>
    <row r="33" spans="1:35" x14ac:dyDescent="0.25">
      <c r="A33" s="75"/>
      <c r="B33" s="41" t="s">
        <v>370</v>
      </c>
      <c r="C33" s="79" t="s">
        <v>369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</row>
    <row r="34" spans="1:35" x14ac:dyDescent="0.25">
      <c r="A34" s="62">
        <v>3010586245</v>
      </c>
      <c r="B34" s="57" t="s">
        <v>292</v>
      </c>
      <c r="C34" s="57" t="s">
        <v>67</v>
      </c>
      <c r="D34" s="18">
        <v>1626.8625</v>
      </c>
      <c r="E34" s="18">
        <v>1636.7583333333332</v>
      </c>
      <c r="F34" s="18">
        <v>1540.1433333333332</v>
      </c>
      <c r="G34" s="18">
        <v>1547.46</v>
      </c>
      <c r="H34" s="18">
        <v>1279.6483333333333</v>
      </c>
      <c r="I34" s="18">
        <v>1348.4224999999999</v>
      </c>
      <c r="J34" s="18">
        <v>1153.2670833333334</v>
      </c>
      <c r="K34" s="18">
        <v>839.12583333333316</v>
      </c>
      <c r="L34" s="18">
        <v>531.23624999999993</v>
      </c>
      <c r="M34" s="18">
        <v>498.59458333333333</v>
      </c>
      <c r="N34" s="18">
        <v>799.33749999999998</v>
      </c>
      <c r="O34" s="18">
        <v>1159.5883333333334</v>
      </c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</row>
    <row r="35" spans="1:35" x14ac:dyDescent="0.25">
      <c r="A35" s="60">
        <v>3012602723</v>
      </c>
      <c r="B35" s="54" t="s">
        <v>294</v>
      </c>
      <c r="C35" s="24" t="s">
        <v>51</v>
      </c>
      <c r="D35" s="18">
        <v>2346.4183333333335</v>
      </c>
      <c r="E35" s="18">
        <v>674.70291666666651</v>
      </c>
      <c r="F35" s="18">
        <v>965.81875000000002</v>
      </c>
      <c r="G35" s="18">
        <v>200.91624999999999</v>
      </c>
      <c r="H35" s="18">
        <v>322.59416666666664</v>
      </c>
      <c r="I35" s="18">
        <v>418.72458333333338</v>
      </c>
      <c r="J35" s="18">
        <v>140.67999999999998</v>
      </c>
      <c r="K35" s="18">
        <v>8.5020833333333332</v>
      </c>
      <c r="L35" s="18">
        <v>479.83583333333331</v>
      </c>
      <c r="M35" s="18">
        <v>204.81375000000003</v>
      </c>
      <c r="N35" s="18">
        <v>2144.322083333333</v>
      </c>
      <c r="O35" s="18">
        <v>3230.5295833333325</v>
      </c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7"/>
      <c r="AG35" s="17"/>
      <c r="AH35" s="17"/>
      <c r="AI35" s="17"/>
    </row>
    <row r="36" spans="1:35" x14ac:dyDescent="0.25">
      <c r="A36" s="85">
        <v>3013090504</v>
      </c>
      <c r="B36" s="72" t="s">
        <v>296</v>
      </c>
      <c r="C36" s="83" t="s">
        <v>193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</row>
    <row r="37" spans="1:35" x14ac:dyDescent="0.25">
      <c r="A37" s="85">
        <v>3013090236</v>
      </c>
      <c r="B37" s="73" t="s">
        <v>298</v>
      </c>
      <c r="C37" s="83" t="s">
        <v>194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16"/>
      <c r="AG37" s="16"/>
      <c r="AH37" s="16"/>
      <c r="AI37" s="16"/>
    </row>
    <row r="38" spans="1:35" x14ac:dyDescent="0.25">
      <c r="A38" s="85">
        <v>3013090590</v>
      </c>
      <c r="B38" s="73" t="s">
        <v>300</v>
      </c>
      <c r="C38" s="84" t="s">
        <v>195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16"/>
      <c r="AG38" s="16"/>
      <c r="AH38" s="16"/>
      <c r="AI38" s="16"/>
    </row>
    <row r="39" spans="1:35" x14ac:dyDescent="0.25">
      <c r="A39" s="71">
        <v>3012029480</v>
      </c>
      <c r="B39" s="53" t="s">
        <v>302</v>
      </c>
      <c r="C39" s="24" t="s">
        <v>36</v>
      </c>
      <c r="D39" s="18">
        <v>1075.5899999999999</v>
      </c>
      <c r="E39" s="18">
        <v>1015.9158333333335</v>
      </c>
      <c r="F39" s="18">
        <v>1089.6320833333334</v>
      </c>
      <c r="G39" s="18">
        <v>1064.5345833333331</v>
      </c>
      <c r="H39" s="18">
        <v>923.82708333333346</v>
      </c>
      <c r="I39" s="18">
        <v>959.62666666666655</v>
      </c>
      <c r="J39" s="18">
        <v>720.93541666666658</v>
      </c>
      <c r="K39" s="18">
        <v>546.66125000000022</v>
      </c>
      <c r="L39" s="18">
        <v>549.90625</v>
      </c>
      <c r="M39" s="18">
        <v>674.55458333333343</v>
      </c>
      <c r="N39" s="18">
        <v>968.7466666666669</v>
      </c>
      <c r="O39" s="18">
        <v>1060.9037500000002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6"/>
      <c r="AG39" s="16"/>
      <c r="AH39" s="16"/>
      <c r="AI39" s="16"/>
    </row>
    <row r="40" spans="1:35" x14ac:dyDescent="0.25">
      <c r="A40" s="22">
        <v>3012047890</v>
      </c>
      <c r="B40" s="54" t="s">
        <v>304</v>
      </c>
      <c r="C40" s="24" t="s">
        <v>33</v>
      </c>
      <c r="D40" s="18">
        <v>2795.8608333333327</v>
      </c>
      <c r="E40" s="18">
        <v>2679.4437499999995</v>
      </c>
      <c r="F40" s="18">
        <v>2803.5141666666664</v>
      </c>
      <c r="G40" s="18">
        <v>2760.5829166666676</v>
      </c>
      <c r="H40" s="18">
        <v>2362.3358333333331</v>
      </c>
      <c r="I40" s="18">
        <v>2606.1754166666669</v>
      </c>
      <c r="J40" s="18">
        <v>2426.177916666667</v>
      </c>
      <c r="K40" s="18">
        <v>2744.43</v>
      </c>
      <c r="L40" s="18">
        <v>2786.907083333333</v>
      </c>
      <c r="M40" s="18">
        <v>2025.1674999999998</v>
      </c>
      <c r="N40" s="18">
        <v>2870.157916666667</v>
      </c>
      <c r="O40" s="18">
        <v>3690.5491666666662</v>
      </c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7"/>
      <c r="AG40" s="17"/>
      <c r="AH40" s="17"/>
      <c r="AI40" s="17"/>
    </row>
    <row r="41" spans="1:35" x14ac:dyDescent="0.25">
      <c r="A41" s="90">
        <v>3010609287</v>
      </c>
      <c r="B41" s="72" t="s">
        <v>306</v>
      </c>
      <c r="C41" s="86" t="s">
        <v>192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16"/>
      <c r="AG41" s="16"/>
      <c r="AH41" s="16"/>
      <c r="AI41" s="16"/>
    </row>
    <row r="42" spans="1:35" x14ac:dyDescent="0.25">
      <c r="A42" s="60">
        <v>3009900157</v>
      </c>
      <c r="B42" s="53" t="s">
        <v>308</v>
      </c>
      <c r="C42" s="24" t="s">
        <v>13</v>
      </c>
      <c r="D42" s="18">
        <v>676.99458333333325</v>
      </c>
      <c r="E42" s="18">
        <v>579.42541666666659</v>
      </c>
      <c r="F42" s="18">
        <v>520.74249999999995</v>
      </c>
      <c r="G42" s="18">
        <v>637.17624999999998</v>
      </c>
      <c r="H42" s="18">
        <v>769.88750000000016</v>
      </c>
      <c r="I42" s="18">
        <v>813.43375000000003</v>
      </c>
      <c r="J42" s="18">
        <v>123.04791666666667</v>
      </c>
      <c r="K42" s="18">
        <v>633.54791666666665</v>
      </c>
      <c r="L42" s="18">
        <v>664.26708333333329</v>
      </c>
      <c r="M42" s="18">
        <v>578.48166666666657</v>
      </c>
      <c r="N42" s="18">
        <v>534.00124999999991</v>
      </c>
      <c r="O42" s="18">
        <v>202.42208333333338</v>
      </c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6"/>
      <c r="AG42" s="16"/>
      <c r="AH42" s="16"/>
      <c r="AI42" s="16"/>
    </row>
    <row r="43" spans="1:35" x14ac:dyDescent="0.25">
      <c r="A43" s="60">
        <v>3009900022</v>
      </c>
      <c r="B43" s="53" t="s">
        <v>310</v>
      </c>
      <c r="C43" s="24" t="s">
        <v>12</v>
      </c>
      <c r="D43" s="18">
        <v>649.17999999999995</v>
      </c>
      <c r="E43" s="18">
        <v>727.85249999999985</v>
      </c>
      <c r="F43" s="18">
        <v>750.41208333333327</v>
      </c>
      <c r="G43" s="18">
        <v>669.22749999999985</v>
      </c>
      <c r="H43" s="18">
        <v>494.31125000000014</v>
      </c>
      <c r="I43" s="18">
        <v>416.41624999999993</v>
      </c>
      <c r="J43" s="18">
        <v>243.85999999999999</v>
      </c>
      <c r="K43" s="18">
        <v>168.56541666666669</v>
      </c>
      <c r="L43" s="18">
        <v>152.53333333333333</v>
      </c>
      <c r="M43" s="18">
        <v>213.71583333333334</v>
      </c>
      <c r="N43" s="18">
        <v>564.41041666666683</v>
      </c>
      <c r="O43" s="18">
        <v>677.65458333333322</v>
      </c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6"/>
      <c r="AG43" s="16"/>
      <c r="AH43" s="16"/>
      <c r="AI43" s="16"/>
    </row>
    <row r="44" spans="1:35" x14ac:dyDescent="0.25">
      <c r="A44" s="22">
        <v>3009900231</v>
      </c>
      <c r="B44" s="57" t="s">
        <v>312</v>
      </c>
      <c r="C44" s="24" t="s">
        <v>16</v>
      </c>
      <c r="D44" s="18">
        <v>1425.5104166666667</v>
      </c>
      <c r="E44" s="18">
        <v>1185.8395833333332</v>
      </c>
      <c r="F44" s="18">
        <v>1198.7125000000001</v>
      </c>
      <c r="G44" s="18">
        <v>1198.5058333333334</v>
      </c>
      <c r="H44" s="18">
        <v>1267.4537500000001</v>
      </c>
      <c r="I44" s="18">
        <v>1353.2225000000001</v>
      </c>
      <c r="J44" s="18">
        <v>1069.7125000000003</v>
      </c>
      <c r="K44" s="18">
        <v>970.03375000000005</v>
      </c>
      <c r="L44" s="18">
        <v>764.3104166666667</v>
      </c>
      <c r="M44" s="18">
        <v>867.08875</v>
      </c>
      <c r="N44" s="18">
        <v>1233.0254166666668</v>
      </c>
      <c r="O44" s="18">
        <v>1382.9754166666669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6"/>
      <c r="AG44" s="16"/>
      <c r="AH44" s="16"/>
      <c r="AI44" s="16"/>
    </row>
    <row r="45" spans="1:35" x14ac:dyDescent="0.25">
      <c r="A45" s="22">
        <v>3011623758</v>
      </c>
      <c r="B45" s="54" t="s">
        <v>314</v>
      </c>
      <c r="C45" s="24" t="s">
        <v>46</v>
      </c>
      <c r="D45" s="18">
        <v>258.13999999999993</v>
      </c>
      <c r="E45" s="18">
        <v>232.48791666666668</v>
      </c>
      <c r="F45" s="18">
        <v>279.39124999999996</v>
      </c>
      <c r="G45" s="18">
        <v>171.3954166666667</v>
      </c>
      <c r="H45" s="18">
        <v>122.35333333333331</v>
      </c>
      <c r="I45" s="18">
        <v>123.69625000000002</v>
      </c>
      <c r="J45" s="18">
        <v>76.901666666666657</v>
      </c>
      <c r="K45" s="18">
        <v>78.986666666666665</v>
      </c>
      <c r="L45" s="18">
        <v>69.818333333333328</v>
      </c>
      <c r="M45" s="18">
        <v>95.57083333333334</v>
      </c>
      <c r="N45" s="18">
        <v>196.36874999999998</v>
      </c>
      <c r="O45" s="18">
        <v>193.74916666666664</v>
      </c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6"/>
      <c r="AG45" s="16"/>
      <c r="AH45" s="16"/>
      <c r="AI45" s="16"/>
    </row>
    <row r="46" spans="1:35" x14ac:dyDescent="0.25">
      <c r="A46" s="71">
        <v>3012344482</v>
      </c>
      <c r="B46" s="53" t="s">
        <v>314</v>
      </c>
      <c r="C46" s="53" t="s">
        <v>44</v>
      </c>
      <c r="D46" s="18">
        <v>320.62583333333333</v>
      </c>
      <c r="E46" s="18">
        <v>264.67874999999998</v>
      </c>
      <c r="F46" s="18">
        <v>240.32416666666666</v>
      </c>
      <c r="G46" s="18">
        <v>61.546250000000008</v>
      </c>
      <c r="H46" s="18">
        <v>155.42083333333332</v>
      </c>
      <c r="I46" s="18">
        <v>214.76791666666665</v>
      </c>
      <c r="J46" s="18">
        <v>182.38666666666666</v>
      </c>
      <c r="K46" s="18">
        <v>108.28541666666666</v>
      </c>
      <c r="L46" s="18">
        <v>194.83791666666664</v>
      </c>
      <c r="M46" s="18">
        <v>148.29916666666671</v>
      </c>
      <c r="N46" s="18">
        <v>238.62583333333339</v>
      </c>
      <c r="O46" s="18">
        <v>326.33208333333334</v>
      </c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6"/>
      <c r="AG46" s="16"/>
      <c r="AH46" s="16"/>
      <c r="AI46" s="16"/>
    </row>
    <row r="47" spans="1:35" x14ac:dyDescent="0.25">
      <c r="A47" s="71">
        <v>3012344228</v>
      </c>
      <c r="B47" s="53" t="s">
        <v>314</v>
      </c>
      <c r="C47" s="24" t="s">
        <v>40</v>
      </c>
      <c r="D47" s="18">
        <v>240.3458333333333</v>
      </c>
      <c r="E47" s="18">
        <v>275.17333333333329</v>
      </c>
      <c r="F47" s="18">
        <v>310.98499999999996</v>
      </c>
      <c r="G47" s="18">
        <v>268.25583333333333</v>
      </c>
      <c r="H47" s="18">
        <v>201.23874999999998</v>
      </c>
      <c r="I47" s="18">
        <v>206.40666666666664</v>
      </c>
      <c r="J47" s="18">
        <v>151.23333333333329</v>
      </c>
      <c r="K47" s="18">
        <v>128.97874999999996</v>
      </c>
      <c r="L47" s="18">
        <v>133.00666666666669</v>
      </c>
      <c r="M47" s="18">
        <v>128.37125</v>
      </c>
      <c r="N47" s="18">
        <v>219.63333333333341</v>
      </c>
      <c r="O47" s="18">
        <v>151.21083333333331</v>
      </c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6"/>
      <c r="AG47" s="16"/>
      <c r="AH47" s="16"/>
      <c r="AI47" s="16"/>
    </row>
    <row r="48" spans="1:35" x14ac:dyDescent="0.25">
      <c r="A48" s="71">
        <v>3012034985</v>
      </c>
      <c r="B48" s="53" t="s">
        <v>318</v>
      </c>
      <c r="C48" s="24" t="s">
        <v>34</v>
      </c>
      <c r="D48" s="18">
        <v>832.19083333333344</v>
      </c>
      <c r="E48" s="18">
        <v>1033.8520833333332</v>
      </c>
      <c r="F48" s="18">
        <v>793.75458333333324</v>
      </c>
      <c r="G48" s="18">
        <v>495.63291666666663</v>
      </c>
      <c r="H48" s="18">
        <v>499.12708333333336</v>
      </c>
      <c r="I48" s="18">
        <v>547.49458333333337</v>
      </c>
      <c r="J48" s="18">
        <v>300.42250000000001</v>
      </c>
      <c r="K48" s="18">
        <v>146.61625000000001</v>
      </c>
      <c r="L48" s="18">
        <v>-48.817083333333336</v>
      </c>
      <c r="M48" s="18">
        <v>117.75291666666665</v>
      </c>
      <c r="N48" s="18">
        <v>872.84375000000011</v>
      </c>
      <c r="O48" s="18">
        <v>1801.6299999999994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6"/>
      <c r="AG48" s="16"/>
      <c r="AH48" s="16"/>
      <c r="AI48" s="16"/>
    </row>
    <row r="49" spans="1:35" x14ac:dyDescent="0.25">
      <c r="A49" s="60">
        <v>3011218680</v>
      </c>
      <c r="B49" s="53" t="s">
        <v>320</v>
      </c>
      <c r="C49" s="24" t="s">
        <v>8</v>
      </c>
      <c r="D49" s="18">
        <v>1076.1125</v>
      </c>
      <c r="E49" s="18">
        <v>147.28041666666667</v>
      </c>
      <c r="F49" s="18">
        <v>2437.51125</v>
      </c>
      <c r="G49" s="18">
        <v>1541.042916666667</v>
      </c>
      <c r="H49" s="18">
        <v>1161.288333333333</v>
      </c>
      <c r="I49" s="18">
        <v>1655.83</v>
      </c>
      <c r="J49" s="18">
        <v>913.09500000000014</v>
      </c>
      <c r="K49" s="18">
        <v>809.29666666666662</v>
      </c>
      <c r="L49" s="18">
        <v>600.22541666666677</v>
      </c>
      <c r="M49" s="18">
        <v>1037.6120833333334</v>
      </c>
      <c r="N49" s="18">
        <v>1049.3445833333333</v>
      </c>
      <c r="O49" s="18">
        <v>870.72666666666657</v>
      </c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6"/>
      <c r="AG49" s="16"/>
      <c r="AH49" s="16"/>
      <c r="AI49" s="16"/>
    </row>
    <row r="50" spans="1:35" x14ac:dyDescent="0.25">
      <c r="A50" s="22">
        <v>3010950855</v>
      </c>
      <c r="B50" s="53" t="s">
        <v>322</v>
      </c>
      <c r="C50" s="24" t="s">
        <v>68</v>
      </c>
      <c r="D50" s="18">
        <v>975.05458333333354</v>
      </c>
      <c r="E50" s="18">
        <v>1163.0416666666665</v>
      </c>
      <c r="F50" s="18">
        <v>1112.5566666666666</v>
      </c>
      <c r="G50" s="18">
        <v>473.49708333333325</v>
      </c>
      <c r="H50" s="18">
        <v>380.35208333333344</v>
      </c>
      <c r="I50" s="18">
        <v>617.75499999999988</v>
      </c>
      <c r="J50" s="18">
        <v>202.86916666666664</v>
      </c>
      <c r="K50" s="18">
        <v>98.950416666666669</v>
      </c>
      <c r="L50" s="18">
        <v>-0.78416666666666679</v>
      </c>
      <c r="M50" s="18">
        <v>-0.24541666666666642</v>
      </c>
      <c r="N50" s="18">
        <v>821.30000000000018</v>
      </c>
      <c r="O50" s="18">
        <v>1147.7966666666664</v>
      </c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6"/>
      <c r="AG50" s="16"/>
      <c r="AH50" s="16"/>
      <c r="AI50" s="16"/>
    </row>
    <row r="51" spans="1:35" x14ac:dyDescent="0.25">
      <c r="A51" s="22">
        <v>3012773181</v>
      </c>
      <c r="B51" s="55" t="s">
        <v>324</v>
      </c>
      <c r="C51" s="57" t="s">
        <v>69</v>
      </c>
      <c r="D51" s="18">
        <v>186.73625000000004</v>
      </c>
      <c r="E51" s="18">
        <v>185.43583333333333</v>
      </c>
      <c r="F51" s="18">
        <v>278.86374999999998</v>
      </c>
      <c r="G51" s="18">
        <v>287.18875000000003</v>
      </c>
      <c r="H51" s="18">
        <v>205.39499999999998</v>
      </c>
      <c r="I51" s="18">
        <v>329.87875000000003</v>
      </c>
      <c r="J51" s="18">
        <v>165.9975</v>
      </c>
      <c r="K51" s="18">
        <v>107.26791666666668</v>
      </c>
      <c r="L51" s="18">
        <v>54.657499999999999</v>
      </c>
      <c r="M51" s="18">
        <v>95.515833333333305</v>
      </c>
      <c r="N51" s="18">
        <v>344.4016666666667</v>
      </c>
      <c r="O51" s="18">
        <v>200.57250000000002</v>
      </c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6"/>
      <c r="AG51" s="16"/>
      <c r="AH51" s="16"/>
      <c r="AI51" s="16"/>
    </row>
    <row r="52" spans="1:35" x14ac:dyDescent="0.25">
      <c r="A52" s="22">
        <v>3013009731</v>
      </c>
      <c r="B52" s="53" t="s">
        <v>326</v>
      </c>
      <c r="C52" s="53" t="s">
        <v>53</v>
      </c>
      <c r="D52" s="18" t="e">
        <v>#N/A</v>
      </c>
      <c r="E52" s="18" t="e">
        <v>#N/A</v>
      </c>
      <c r="F52" s="18" t="e">
        <v>#N/A</v>
      </c>
      <c r="G52" s="18">
        <v>2674.4570833333332</v>
      </c>
      <c r="H52" s="18">
        <v>2984.7962499999999</v>
      </c>
      <c r="I52" s="18">
        <v>2612.1704166666659</v>
      </c>
      <c r="J52" s="18">
        <v>2911.2875000000004</v>
      </c>
      <c r="K52" s="18">
        <v>3127.8216666666672</v>
      </c>
      <c r="L52" s="18">
        <v>3790.0087499999995</v>
      </c>
      <c r="M52" s="18">
        <v>3928.9416666666657</v>
      </c>
      <c r="N52" s="18">
        <v>3643.7475000000009</v>
      </c>
      <c r="O52" s="18">
        <v>3758.7775000000006</v>
      </c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6"/>
      <c r="AG52" s="16"/>
      <c r="AH52" s="16"/>
      <c r="AI52" s="16"/>
    </row>
    <row r="53" spans="1:35" x14ac:dyDescent="0.25">
      <c r="A53" s="22">
        <v>3009900159</v>
      </c>
      <c r="B53" s="53" t="s">
        <v>327</v>
      </c>
      <c r="C53" s="53" t="s">
        <v>14</v>
      </c>
      <c r="D53" s="18">
        <v>98.59416666666668</v>
      </c>
      <c r="E53" s="18">
        <v>80.432500000000005</v>
      </c>
      <c r="F53" s="18">
        <v>362.85000000000008</v>
      </c>
      <c r="G53" s="18">
        <v>363.58708333333334</v>
      </c>
      <c r="H53" s="18">
        <v>459.39208333333346</v>
      </c>
      <c r="I53" s="18">
        <v>416.68499999999995</v>
      </c>
      <c r="J53" s="18">
        <v>364.2637499999999</v>
      </c>
      <c r="K53" s="18">
        <v>126.07666666666664</v>
      </c>
      <c r="L53" s="18">
        <v>67.859166666666653</v>
      </c>
      <c r="M53" s="18">
        <v>-2.6554166666666665</v>
      </c>
      <c r="N53" s="18">
        <v>98.128750000000025</v>
      </c>
      <c r="O53" s="18">
        <v>78.965416666666655</v>
      </c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</row>
    <row r="54" spans="1:35" x14ac:dyDescent="0.25">
      <c r="A54" s="23">
        <v>3011642909</v>
      </c>
      <c r="B54" s="53" t="s">
        <v>329</v>
      </c>
      <c r="C54" s="53" t="s">
        <v>45</v>
      </c>
      <c r="D54" s="18">
        <v>243.32583333333332</v>
      </c>
      <c r="E54" s="18">
        <v>45.514999999999993</v>
      </c>
      <c r="F54" s="18">
        <v>290.26124999999996</v>
      </c>
      <c r="G54" s="18">
        <v>56.978749999999998</v>
      </c>
      <c r="H54" s="18">
        <v>42.825416666666662</v>
      </c>
      <c r="I54" s="18">
        <v>82.05</v>
      </c>
      <c r="J54" s="18">
        <v>31.525833333333335</v>
      </c>
      <c r="K54" s="18">
        <v>1.2912500000000002</v>
      </c>
      <c r="L54" s="18">
        <v>-2.4466666666666668</v>
      </c>
      <c r="M54" s="18">
        <v>38.458333333333343</v>
      </c>
      <c r="N54" s="18">
        <v>119.6825</v>
      </c>
      <c r="O54" s="18">
        <v>367.14291666666662</v>
      </c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6"/>
      <c r="AG54" s="16"/>
      <c r="AH54" s="16"/>
      <c r="AI54" s="16"/>
    </row>
    <row r="55" spans="1:35" x14ac:dyDescent="0.25">
      <c r="A55" s="60">
        <v>3010351603</v>
      </c>
      <c r="B55" s="87" t="s">
        <v>331</v>
      </c>
      <c r="C55" s="53" t="s">
        <v>2</v>
      </c>
      <c r="D55" s="18">
        <v>1090.0133333333333</v>
      </c>
      <c r="E55" s="18">
        <v>828.57124999999996</v>
      </c>
      <c r="F55" s="18">
        <v>349.48750000000001</v>
      </c>
      <c r="G55" s="18">
        <v>33.056666666666672</v>
      </c>
      <c r="H55" s="18">
        <v>579.88708333333329</v>
      </c>
      <c r="I55" s="18">
        <v>287.12708333333336</v>
      </c>
      <c r="J55" s="18">
        <v>421.65500000000003</v>
      </c>
      <c r="K55" s="18">
        <v>891.42416666666679</v>
      </c>
      <c r="L55" s="18">
        <v>456.68333333333345</v>
      </c>
      <c r="M55" s="18">
        <v>249.51374999999996</v>
      </c>
      <c r="N55" s="18">
        <v>786.16375000000005</v>
      </c>
      <c r="O55" s="18">
        <v>564.20708333333334</v>
      </c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6"/>
      <c r="AG55" s="16"/>
      <c r="AH55" s="16"/>
      <c r="AI55" s="16"/>
    </row>
    <row r="56" spans="1:35" x14ac:dyDescent="0.25">
      <c r="A56" s="22">
        <v>3010458302</v>
      </c>
      <c r="B56" s="87" t="s">
        <v>333</v>
      </c>
      <c r="C56" s="24" t="s">
        <v>41</v>
      </c>
      <c r="D56" s="18">
        <v>179.51083333333335</v>
      </c>
      <c r="E56" s="18">
        <v>309.77541666666667</v>
      </c>
      <c r="F56" s="18">
        <v>304.77750000000003</v>
      </c>
      <c r="G56" s="18">
        <v>371.90583333333331</v>
      </c>
      <c r="H56" s="18">
        <v>426.04166666666657</v>
      </c>
      <c r="I56" s="18">
        <v>222.47</v>
      </c>
      <c r="J56" s="18">
        <v>350.55250000000001</v>
      </c>
      <c r="K56" s="18">
        <v>361.75416666666661</v>
      </c>
      <c r="L56" s="18">
        <v>253.69374999999994</v>
      </c>
      <c r="M56" s="18">
        <v>231.17499999999998</v>
      </c>
      <c r="N56" s="18">
        <v>78.544166666666683</v>
      </c>
      <c r="O56" s="18">
        <v>239.58874999999998</v>
      </c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6"/>
      <c r="AG56" s="16"/>
      <c r="AH56" s="16"/>
      <c r="AI56" s="16"/>
    </row>
    <row r="57" spans="1:35" x14ac:dyDescent="0.25">
      <c r="A57" s="22">
        <v>3010586791</v>
      </c>
      <c r="B57" s="88" t="s">
        <v>335</v>
      </c>
      <c r="C57" s="54" t="s">
        <v>58</v>
      </c>
      <c r="D57" s="18">
        <v>-23.526666666666667</v>
      </c>
      <c r="E57" s="18">
        <v>352.86833333333328</v>
      </c>
      <c r="F57" s="18">
        <v>258.06583333333339</v>
      </c>
      <c r="G57" s="18">
        <v>173.85541666666666</v>
      </c>
      <c r="H57" s="18">
        <v>98.623333333333292</v>
      </c>
      <c r="I57" s="18">
        <v>140.52958333333333</v>
      </c>
      <c r="J57" s="18">
        <v>65.84416666666668</v>
      </c>
      <c r="K57" s="18">
        <v>58.565416666666657</v>
      </c>
      <c r="L57" s="18">
        <v>169.13458333333332</v>
      </c>
      <c r="M57" s="18">
        <v>71.890833333333333</v>
      </c>
      <c r="N57" s="18">
        <v>107.38625</v>
      </c>
      <c r="O57" s="18">
        <v>88.167083333333366</v>
      </c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6"/>
      <c r="AG57" s="16"/>
      <c r="AH57" s="16"/>
      <c r="AI57" s="16"/>
    </row>
    <row r="58" spans="1:35" x14ac:dyDescent="0.25">
      <c r="A58" s="22" t="s">
        <v>61</v>
      </c>
      <c r="B58" s="89" t="s">
        <v>337</v>
      </c>
      <c r="C58" s="64" t="s">
        <v>42</v>
      </c>
      <c r="D58" s="18">
        <v>820.75833333333321</v>
      </c>
      <c r="E58" s="18">
        <v>767.03000000000009</v>
      </c>
      <c r="F58" s="18">
        <v>628.35541666666677</v>
      </c>
      <c r="G58" s="18">
        <v>398.05208333333343</v>
      </c>
      <c r="H58" s="18">
        <v>368.56791666666663</v>
      </c>
      <c r="I58" s="18">
        <v>509.51208333333335</v>
      </c>
      <c r="J58" s="18">
        <v>314.67458333333326</v>
      </c>
      <c r="K58" s="18">
        <v>224.98708333333335</v>
      </c>
      <c r="L58" s="18">
        <v>194.9133333333333</v>
      </c>
      <c r="M58" s="18">
        <v>338.41458333333333</v>
      </c>
      <c r="N58" s="18">
        <v>781.15458333333345</v>
      </c>
      <c r="O58" s="18">
        <v>920.55333333333328</v>
      </c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16"/>
      <c r="AG58" s="16"/>
      <c r="AH58" s="16"/>
      <c r="AI58" s="16"/>
    </row>
    <row r="59" spans="1:35" x14ac:dyDescent="0.25">
      <c r="A59" s="71">
        <v>3012510547</v>
      </c>
      <c r="B59" s="89" t="s">
        <v>339</v>
      </c>
      <c r="C59" s="57" t="s">
        <v>70</v>
      </c>
      <c r="D59" s="18">
        <v>492.27958333333345</v>
      </c>
      <c r="E59" s="18">
        <v>324.98083333333335</v>
      </c>
      <c r="F59" s="18">
        <v>338.17374999999998</v>
      </c>
      <c r="G59" s="18">
        <v>120.22166666666664</v>
      </c>
      <c r="H59" s="18">
        <v>98.614166666666634</v>
      </c>
      <c r="I59" s="18">
        <v>87.66583333333331</v>
      </c>
      <c r="J59" s="18">
        <v>8.6312500000000014</v>
      </c>
      <c r="K59" s="18">
        <v>-2.7575000000000003</v>
      </c>
      <c r="L59" s="18">
        <v>40.085416666666667</v>
      </c>
      <c r="M59" s="18">
        <v>15.758333333333335</v>
      </c>
      <c r="N59" s="18">
        <v>416.60666666666674</v>
      </c>
      <c r="O59" s="18">
        <v>797.74541666666676</v>
      </c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6"/>
      <c r="AG59" s="16"/>
      <c r="AH59" s="16"/>
      <c r="AI59" s="16"/>
    </row>
    <row r="60" spans="1:35" x14ac:dyDescent="0.25">
      <c r="A60" s="61">
        <v>3010000990</v>
      </c>
      <c r="B60" s="91" t="s">
        <v>341</v>
      </c>
      <c r="C60" s="65" t="s">
        <v>71</v>
      </c>
      <c r="D60" s="18">
        <v>2088.9524999999999</v>
      </c>
      <c r="E60" s="18">
        <v>2234.7358333333332</v>
      </c>
      <c r="F60" s="18">
        <v>2451.8945833333332</v>
      </c>
      <c r="G60" s="18">
        <v>846.23458333333338</v>
      </c>
      <c r="H60" s="18">
        <v>433.58500000000004</v>
      </c>
      <c r="I60" s="18">
        <v>705.84124999999995</v>
      </c>
      <c r="J60" s="18">
        <v>328.93666666666672</v>
      </c>
      <c r="K60" s="18">
        <v>-265.77333333333337</v>
      </c>
      <c r="L60" s="18">
        <v>-599.22625000000005</v>
      </c>
      <c r="M60" s="18">
        <v>-439.80041666666665</v>
      </c>
      <c r="N60" s="18">
        <v>929.26833333333332</v>
      </c>
      <c r="O60" s="18">
        <v>2144.4633333333336</v>
      </c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16"/>
      <c r="AG60" s="16"/>
      <c r="AH60" s="16"/>
      <c r="AI60" s="16"/>
    </row>
    <row r="61" spans="1:35" x14ac:dyDescent="0.25">
      <c r="A61" s="22">
        <v>3009900178</v>
      </c>
      <c r="B61" s="87" t="s">
        <v>343</v>
      </c>
      <c r="C61" s="24" t="s">
        <v>29</v>
      </c>
      <c r="D61" s="18">
        <v>1346.6354166666667</v>
      </c>
      <c r="E61" s="18">
        <v>1054.3504166666669</v>
      </c>
      <c r="F61" s="18">
        <v>860.43791666666675</v>
      </c>
      <c r="G61" s="18">
        <v>792.17958333333354</v>
      </c>
      <c r="H61" s="18">
        <v>676.81583333333322</v>
      </c>
      <c r="I61" s="18">
        <v>414.83750000000003</v>
      </c>
      <c r="J61" s="18">
        <v>-3.5950000000000011</v>
      </c>
      <c r="K61" s="18">
        <v>-3.5945833333333339</v>
      </c>
      <c r="L61" s="18">
        <v>-3.5974999999999997</v>
      </c>
      <c r="M61" s="18">
        <v>-3.624583333333335</v>
      </c>
      <c r="N61" s="18">
        <v>747.91666666666652</v>
      </c>
      <c r="O61" s="18">
        <v>992.74249999999995</v>
      </c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6"/>
      <c r="AG61" s="16"/>
      <c r="AH61" s="16"/>
      <c r="AI61" s="16"/>
    </row>
    <row r="62" spans="1:35" x14ac:dyDescent="0.25">
      <c r="A62" s="60">
        <v>3010992218</v>
      </c>
      <c r="B62" s="87" t="s">
        <v>345</v>
      </c>
      <c r="C62" s="24" t="s">
        <v>18</v>
      </c>
      <c r="D62" s="18">
        <v>418.95287083333324</v>
      </c>
      <c r="E62" s="18">
        <v>376.71438333333339</v>
      </c>
      <c r="F62" s="18">
        <v>357.3424583333333</v>
      </c>
      <c r="G62" s="18">
        <v>352.93605416666657</v>
      </c>
      <c r="H62" s="18">
        <v>496.94084999999995</v>
      </c>
      <c r="I62" s="18">
        <v>341.73747916666656</v>
      </c>
      <c r="J62" s="18">
        <v>129.27300833333334</v>
      </c>
      <c r="K62" s="18">
        <v>124.44534999999998</v>
      </c>
      <c r="L62" s="18">
        <v>30.949474999999996</v>
      </c>
      <c r="M62" s="18">
        <v>53.06025833333333</v>
      </c>
      <c r="N62" s="18">
        <v>432.72697916666658</v>
      </c>
      <c r="O62" s="18">
        <v>130.93259583333335</v>
      </c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6"/>
      <c r="AG62" s="16"/>
      <c r="AH62" s="16"/>
      <c r="AI62" s="16"/>
    </row>
    <row r="63" spans="1:35" x14ac:dyDescent="0.25">
      <c r="A63" s="22">
        <v>3012568013</v>
      </c>
      <c r="B63" s="87" t="s">
        <v>347</v>
      </c>
      <c r="C63" s="53" t="s">
        <v>5</v>
      </c>
      <c r="D63" s="18">
        <v>-860.52874999999995</v>
      </c>
      <c r="E63" s="18">
        <v>-1691.1554166666667</v>
      </c>
      <c r="F63" s="18">
        <v>-1348.2187500000002</v>
      </c>
      <c r="G63" s="18">
        <v>-1661.1891666666663</v>
      </c>
      <c r="H63" s="18">
        <v>-1577.897916666667</v>
      </c>
      <c r="I63" s="18">
        <v>-1363.97</v>
      </c>
      <c r="J63" s="18">
        <v>-1418.1820833333331</v>
      </c>
      <c r="K63" s="18">
        <v>-1436.6466666666665</v>
      </c>
      <c r="L63" s="18">
        <v>-722.62958333333324</v>
      </c>
      <c r="M63" s="18">
        <v>-495.10208333333321</v>
      </c>
      <c r="N63" s="18">
        <v>-500.14958333333328</v>
      </c>
      <c r="O63" s="18">
        <v>-596.78541666666672</v>
      </c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6"/>
      <c r="AG63" s="16"/>
      <c r="AH63" s="16"/>
      <c r="AI63" s="16"/>
    </row>
    <row r="64" spans="1:35" x14ac:dyDescent="0.25">
      <c r="A64" s="22">
        <v>3009900252</v>
      </c>
      <c r="B64" s="53" t="s">
        <v>349</v>
      </c>
      <c r="C64" s="24" t="s">
        <v>9</v>
      </c>
      <c r="D64" s="18">
        <v>428.50250000000005</v>
      </c>
      <c r="E64" s="18">
        <v>492.63416666666666</v>
      </c>
      <c r="F64" s="18">
        <v>509.51458333333329</v>
      </c>
      <c r="G64" s="18">
        <v>492.36666666666662</v>
      </c>
      <c r="H64" s="18">
        <v>549.64666666666665</v>
      </c>
      <c r="I64" s="18">
        <v>512.60583333333341</v>
      </c>
      <c r="J64" s="18">
        <v>531.60374999999999</v>
      </c>
      <c r="K64" s="18">
        <v>449.80916666666667</v>
      </c>
      <c r="L64" s="18">
        <v>457.01499999999993</v>
      </c>
      <c r="M64" s="18">
        <v>523.36916666666684</v>
      </c>
      <c r="N64" s="18">
        <v>479.66083333333336</v>
      </c>
      <c r="O64" s="18">
        <v>480.74874999999997</v>
      </c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6"/>
      <c r="AG64" s="16"/>
      <c r="AH64" s="16"/>
      <c r="AI64" s="16"/>
    </row>
    <row r="65" spans="1:35" x14ac:dyDescent="0.25">
      <c r="A65" s="71">
        <v>3013153307</v>
      </c>
      <c r="B65" s="53" t="s">
        <v>351</v>
      </c>
      <c r="C65" s="24" t="s">
        <v>37</v>
      </c>
      <c r="D65" s="18">
        <v>999.17374999999981</v>
      </c>
      <c r="E65" s="18">
        <v>966.29833333333329</v>
      </c>
      <c r="F65" s="18">
        <v>1032.8599999999999</v>
      </c>
      <c r="G65" s="18">
        <v>1035.0304166666665</v>
      </c>
      <c r="H65" s="18">
        <v>1038.6104166666667</v>
      </c>
      <c r="I65" s="18">
        <v>1045.3000000000002</v>
      </c>
      <c r="J65" s="18">
        <v>999.27291666666679</v>
      </c>
      <c r="K65" s="18">
        <v>791.52583333333325</v>
      </c>
      <c r="L65" s="18">
        <v>559.03</v>
      </c>
      <c r="M65" s="18">
        <v>859.50624999999991</v>
      </c>
      <c r="N65" s="18">
        <v>965.56249999999989</v>
      </c>
      <c r="O65" s="18">
        <v>1021.2574999999998</v>
      </c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6"/>
      <c r="AG65" s="16"/>
      <c r="AH65" s="16"/>
      <c r="AI65" s="16"/>
    </row>
    <row r="66" spans="1:35" x14ac:dyDescent="0.25">
      <c r="A66" s="71">
        <v>3009900171</v>
      </c>
      <c r="B66" s="72" t="s">
        <v>353</v>
      </c>
      <c r="C66" s="72" t="s">
        <v>196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16"/>
      <c r="AG66" s="16"/>
      <c r="AH66" s="16"/>
      <c r="AI66" s="16"/>
    </row>
    <row r="67" spans="1:35" x14ac:dyDescent="0.25">
      <c r="A67" s="22">
        <v>3012337646</v>
      </c>
      <c r="B67" s="53" t="s">
        <v>355</v>
      </c>
      <c r="C67" s="53" t="s">
        <v>50</v>
      </c>
      <c r="D67" s="18">
        <v>3757.2549999999997</v>
      </c>
      <c r="E67" s="18">
        <v>-241.03041666666664</v>
      </c>
      <c r="F67" s="18">
        <v>180.1875</v>
      </c>
      <c r="G67" s="18">
        <v>4925.3933333333325</v>
      </c>
      <c r="H67" s="18">
        <v>5046.1675000000005</v>
      </c>
      <c r="I67" s="18">
        <v>4825.2641666666668</v>
      </c>
      <c r="J67" s="18">
        <v>5300.3570833333333</v>
      </c>
      <c r="K67" s="18">
        <v>5282.4362499999997</v>
      </c>
      <c r="L67" s="18">
        <v>5220.9787500000002</v>
      </c>
      <c r="M67" s="18">
        <v>5047.1262499999993</v>
      </c>
      <c r="N67" s="18">
        <v>5224.4854166666664</v>
      </c>
      <c r="O67" s="18">
        <v>2730.61375</v>
      </c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6"/>
      <c r="AG67" s="16"/>
      <c r="AH67" s="16"/>
      <c r="AI67" s="16"/>
    </row>
    <row r="68" spans="1:35" x14ac:dyDescent="0.25">
      <c r="A68" s="76">
        <v>3011863134</v>
      </c>
      <c r="B68" s="78" t="s">
        <v>357</v>
      </c>
      <c r="C68" s="58" t="s">
        <v>38</v>
      </c>
      <c r="D68" s="18">
        <v>138.14250000000001</v>
      </c>
      <c r="E68" s="18">
        <v>122.46750000000002</v>
      </c>
      <c r="F68" s="18">
        <v>92.199583333333337</v>
      </c>
      <c r="G68" s="18">
        <v>48.111250000000013</v>
      </c>
      <c r="H68" s="18">
        <v>51.315416666666671</v>
      </c>
      <c r="I68" s="18">
        <v>85.065833333333345</v>
      </c>
      <c r="J68" s="18">
        <v>24.053333333333331</v>
      </c>
      <c r="K68" s="18">
        <v>34.781666666666673</v>
      </c>
      <c r="L68" s="18">
        <v>25.052500000000006</v>
      </c>
      <c r="M68" s="18">
        <v>24.473749999999999</v>
      </c>
      <c r="N68" s="18">
        <v>18.806250000000002</v>
      </c>
      <c r="O68" s="18">
        <v>10.090833333333338</v>
      </c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43"/>
      <c r="AG68" s="43"/>
      <c r="AH68" s="43"/>
      <c r="AI68" s="43"/>
    </row>
    <row r="69" spans="1:35" x14ac:dyDescent="0.25">
      <c r="A69" s="22">
        <v>3012736516</v>
      </c>
      <c r="B69" s="53" t="s">
        <v>359</v>
      </c>
      <c r="C69" s="57" t="s">
        <v>72</v>
      </c>
      <c r="D69" s="18">
        <v>250.84500000000006</v>
      </c>
      <c r="E69" s="18">
        <v>261.06708333333336</v>
      </c>
      <c r="F69" s="18">
        <v>272.17041666666665</v>
      </c>
      <c r="G69" s="18">
        <v>310.62208333333331</v>
      </c>
      <c r="H69" s="18">
        <v>288.92374999999998</v>
      </c>
      <c r="I69" s="18">
        <v>293.06124999999992</v>
      </c>
      <c r="J69" s="18">
        <v>314.43374999999997</v>
      </c>
      <c r="K69" s="18">
        <v>292.50416666666666</v>
      </c>
      <c r="L69" s="18">
        <v>216.30041666666668</v>
      </c>
      <c r="M69" s="18">
        <v>269.31416666666661</v>
      </c>
      <c r="N69" s="18">
        <v>287.50833333333327</v>
      </c>
      <c r="O69" s="18">
        <v>347.15291666666661</v>
      </c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6"/>
      <c r="AG69" s="16"/>
      <c r="AH69" s="16"/>
      <c r="AI69" s="16"/>
    </row>
    <row r="70" spans="1:35" x14ac:dyDescent="0.25">
      <c r="A70" s="60">
        <v>3011760946</v>
      </c>
      <c r="B70" s="53" t="s">
        <v>361</v>
      </c>
      <c r="C70" s="53" t="s">
        <v>48</v>
      </c>
      <c r="D70" s="18">
        <v>778.38458333333335</v>
      </c>
      <c r="E70" s="18">
        <v>967.95333333333338</v>
      </c>
      <c r="F70" s="18">
        <v>981.45791666666673</v>
      </c>
      <c r="G70" s="18">
        <v>623.5524999999999</v>
      </c>
      <c r="H70" s="18">
        <v>757.91833333333341</v>
      </c>
      <c r="I70" s="18">
        <v>537.54499999999996</v>
      </c>
      <c r="J70" s="18">
        <v>433.03833333333336</v>
      </c>
      <c r="K70" s="18">
        <v>338.50541666666663</v>
      </c>
      <c r="L70" s="18">
        <v>307.08958333333334</v>
      </c>
      <c r="M70" s="18">
        <v>367.53874999999999</v>
      </c>
      <c r="N70" s="18">
        <v>570.48374999999987</v>
      </c>
      <c r="O70" s="18">
        <v>1137.2833333333331</v>
      </c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6"/>
      <c r="AG70" s="16"/>
      <c r="AH70" s="16"/>
      <c r="AI70" s="16"/>
    </row>
    <row r="71" spans="1:35" x14ac:dyDescent="0.25">
      <c r="A71" s="60">
        <v>3010950130</v>
      </c>
      <c r="B71" s="53" t="s">
        <v>361</v>
      </c>
      <c r="C71" s="53" t="s">
        <v>39</v>
      </c>
      <c r="D71" s="18">
        <v>556.31458333333319</v>
      </c>
      <c r="E71" s="18">
        <v>510.10000000000019</v>
      </c>
      <c r="F71" s="18">
        <v>625.3366666666667</v>
      </c>
      <c r="G71" s="18">
        <v>394.45458333333335</v>
      </c>
      <c r="H71" s="18">
        <v>504.89583333333343</v>
      </c>
      <c r="I71" s="18">
        <v>309.11541666666659</v>
      </c>
      <c r="J71" s="18">
        <v>275.64124999999996</v>
      </c>
      <c r="K71" s="18">
        <v>192.82249999999996</v>
      </c>
      <c r="L71" s="18">
        <v>206.965</v>
      </c>
      <c r="M71" s="18">
        <v>181.43666666666661</v>
      </c>
      <c r="N71" s="18">
        <v>534.98125000000016</v>
      </c>
      <c r="O71" s="18">
        <v>989.27208333333317</v>
      </c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6"/>
      <c r="AG71" s="16"/>
      <c r="AH71" s="16"/>
      <c r="AI71" s="16"/>
    </row>
    <row r="72" spans="1:35" x14ac:dyDescent="0.25">
      <c r="A72" s="60">
        <v>3011171457</v>
      </c>
      <c r="B72" s="53" t="s">
        <v>362</v>
      </c>
      <c r="C72" s="53" t="s">
        <v>49</v>
      </c>
      <c r="D72" s="18">
        <v>1338.4479166666667</v>
      </c>
      <c r="E72" s="18">
        <v>1210.0866666666664</v>
      </c>
      <c r="F72" s="18">
        <v>939.39291666666668</v>
      </c>
      <c r="G72" s="18">
        <v>595.24250000000006</v>
      </c>
      <c r="H72" s="18">
        <v>730.16458333333333</v>
      </c>
      <c r="I72" s="18">
        <v>1138.575</v>
      </c>
      <c r="J72" s="18">
        <v>1088.2962500000001</v>
      </c>
      <c r="K72" s="18">
        <v>956.78541666666672</v>
      </c>
      <c r="L72" s="18">
        <v>844.71249999999998</v>
      </c>
      <c r="M72" s="18">
        <v>946.79124999999988</v>
      </c>
      <c r="N72" s="18">
        <v>1441.3866666666663</v>
      </c>
      <c r="O72" s="18">
        <v>2015.7587499999997</v>
      </c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6"/>
      <c r="AG72" s="16"/>
      <c r="AH72" s="16"/>
      <c r="AI72" s="16"/>
    </row>
    <row r="73" spans="1:35" x14ac:dyDescent="0.25">
      <c r="A73" s="60">
        <v>3012537913</v>
      </c>
      <c r="B73" s="54" t="s">
        <v>362</v>
      </c>
      <c r="C73" s="54" t="s">
        <v>56</v>
      </c>
      <c r="D73" s="18">
        <v>380.11000000000013</v>
      </c>
      <c r="E73" s="18">
        <v>356.01166666666671</v>
      </c>
      <c r="F73" s="18">
        <v>354.65791666666672</v>
      </c>
      <c r="G73" s="18">
        <v>207.38250000000002</v>
      </c>
      <c r="H73" s="18">
        <v>268.07541666666674</v>
      </c>
      <c r="I73" s="18">
        <v>231.70458333333332</v>
      </c>
      <c r="J73" s="18">
        <v>211.65666666666667</v>
      </c>
      <c r="K73" s="18">
        <v>199.89416666666668</v>
      </c>
      <c r="L73" s="18">
        <v>203.40458333333336</v>
      </c>
      <c r="M73" s="18">
        <v>213.9095833333333</v>
      </c>
      <c r="N73" s="18">
        <v>375.55833333333322</v>
      </c>
      <c r="O73" s="18">
        <v>476.28541666666661</v>
      </c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6"/>
      <c r="AG73" s="16"/>
      <c r="AH73" s="16"/>
      <c r="AI73" s="16"/>
    </row>
    <row r="74" spans="1:35" x14ac:dyDescent="0.25">
      <c r="A74" s="60">
        <v>3011303590</v>
      </c>
      <c r="B74" s="53" t="s">
        <v>363</v>
      </c>
      <c r="C74" s="53" t="s">
        <v>47</v>
      </c>
      <c r="D74" s="18">
        <v>1546.927083333333</v>
      </c>
      <c r="E74" s="18">
        <v>1300.8399999999999</v>
      </c>
      <c r="F74" s="18">
        <v>1783.1475000000003</v>
      </c>
      <c r="G74" s="18">
        <v>1827.064166666667</v>
      </c>
      <c r="H74" s="18">
        <v>1716.4320833333329</v>
      </c>
      <c r="I74" s="18">
        <v>1801.6625000000001</v>
      </c>
      <c r="J74" s="18">
        <v>1660.3733333333332</v>
      </c>
      <c r="K74" s="18">
        <v>2005.1154166666665</v>
      </c>
      <c r="L74" s="18">
        <v>1738.3225</v>
      </c>
      <c r="M74" s="18">
        <v>1606.8049999999994</v>
      </c>
      <c r="N74" s="18">
        <v>2447.6329166666665</v>
      </c>
      <c r="O74" s="18">
        <v>2349.8200000000006</v>
      </c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7"/>
      <c r="AG74" s="17"/>
      <c r="AH74" s="17"/>
      <c r="AI74" s="17"/>
    </row>
    <row r="75" spans="1:35" x14ac:dyDescent="0.25">
      <c r="A75" s="63">
        <v>3012296948</v>
      </c>
      <c r="B75" s="77" t="s">
        <v>364</v>
      </c>
      <c r="C75" s="58" t="s">
        <v>19</v>
      </c>
      <c r="D75" s="18">
        <v>2506.7383333333328</v>
      </c>
      <c r="E75" s="18">
        <v>2906.2470833333332</v>
      </c>
      <c r="F75" s="18">
        <v>2612.8925000000004</v>
      </c>
      <c r="G75" s="18">
        <v>744.13166666666655</v>
      </c>
      <c r="H75" s="18">
        <v>877.9991666666665</v>
      </c>
      <c r="I75" s="18">
        <v>537.04833333333329</v>
      </c>
      <c r="J75" s="18">
        <v>425.54208333333327</v>
      </c>
      <c r="K75" s="18">
        <v>320.0841666666667</v>
      </c>
      <c r="L75" s="18">
        <v>189.69416666666666</v>
      </c>
      <c r="M75" s="18">
        <v>235.09624999999991</v>
      </c>
      <c r="N75" s="18">
        <v>198.79666666666662</v>
      </c>
      <c r="O75" s="18">
        <v>323.4895833333332</v>
      </c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</row>
    <row r="76" spans="1:35" x14ac:dyDescent="0.25">
      <c r="A76">
        <v>3013091019</v>
      </c>
      <c r="B76" t="s">
        <v>1182</v>
      </c>
      <c r="C76" t="s">
        <v>1194</v>
      </c>
      <c r="D76">
        <v>3585</v>
      </c>
      <c r="E76">
        <v>1553.31</v>
      </c>
      <c r="F76">
        <v>1131.47</v>
      </c>
      <c r="G76">
        <v>360.54</v>
      </c>
      <c r="H76">
        <v>1084.44</v>
      </c>
      <c r="I76">
        <v>739.34</v>
      </c>
      <c r="J76">
        <v>200.92</v>
      </c>
      <c r="K76">
        <v>84.62</v>
      </c>
      <c r="L76">
        <v>341.67</v>
      </c>
      <c r="M76">
        <v>689.64</v>
      </c>
      <c r="N76">
        <v>2828.31</v>
      </c>
      <c r="O76">
        <v>2613.0500000000002</v>
      </c>
    </row>
    <row r="77" spans="1:35" x14ac:dyDescent="0.25">
      <c r="A77">
        <v>3009900166</v>
      </c>
      <c r="B77" t="s">
        <v>1192</v>
      </c>
      <c r="C77" t="s">
        <v>1195</v>
      </c>
      <c r="D77">
        <v>1163.58</v>
      </c>
      <c r="E77">
        <v>992.16</v>
      </c>
      <c r="F77">
        <v>1306.5899999999999</v>
      </c>
      <c r="G77">
        <v>1401.76</v>
      </c>
      <c r="H77">
        <v>1504.3</v>
      </c>
      <c r="I77">
        <v>1756.98</v>
      </c>
      <c r="J77">
        <v>1360.4</v>
      </c>
      <c r="K77">
        <v>1039.8599999999999</v>
      </c>
      <c r="L77">
        <v>624.73</v>
      </c>
      <c r="M77">
        <v>1033.49</v>
      </c>
      <c r="N77">
        <v>1320.94</v>
      </c>
      <c r="O77">
        <v>833.49</v>
      </c>
    </row>
    <row r="78" spans="1:35" x14ac:dyDescent="0.25">
      <c r="A78">
        <v>3009900155</v>
      </c>
      <c r="B78" t="s">
        <v>1183</v>
      </c>
      <c r="C78" t="s">
        <v>1196</v>
      </c>
      <c r="D78">
        <v>1488.55</v>
      </c>
      <c r="E78">
        <v>1505.01</v>
      </c>
      <c r="F78">
        <v>1546.34</v>
      </c>
      <c r="G78">
        <v>1559.05</v>
      </c>
      <c r="H78">
        <v>1498.61</v>
      </c>
      <c r="I78">
        <v>936.8</v>
      </c>
      <c r="J78">
        <v>1151.92</v>
      </c>
      <c r="K78">
        <v>921.81</v>
      </c>
      <c r="L78">
        <v>837.07</v>
      </c>
      <c r="M78">
        <v>1103.97</v>
      </c>
      <c r="N78">
        <v>1494.09</v>
      </c>
      <c r="O78">
        <v>1576.72</v>
      </c>
    </row>
    <row r="79" spans="1:35" x14ac:dyDescent="0.25">
      <c r="A79">
        <v>3009900175</v>
      </c>
      <c r="B79" t="s">
        <v>1186</v>
      </c>
      <c r="C79" t="s">
        <v>1199</v>
      </c>
      <c r="D79">
        <v>1660.36</v>
      </c>
      <c r="E79">
        <v>2023</v>
      </c>
      <c r="F79">
        <v>1995.06</v>
      </c>
      <c r="G79">
        <v>2125.27</v>
      </c>
      <c r="H79">
        <v>2049.54</v>
      </c>
      <c r="I79">
        <v>2197.79</v>
      </c>
      <c r="J79">
        <v>2089.44</v>
      </c>
      <c r="K79">
        <v>619.59</v>
      </c>
      <c r="L79">
        <v>27.97</v>
      </c>
      <c r="M79">
        <v>1634.16</v>
      </c>
      <c r="N79">
        <v>2397.37</v>
      </c>
      <c r="O79">
        <v>2487.21</v>
      </c>
    </row>
    <row r="80" spans="1:35" x14ac:dyDescent="0.25">
      <c r="A80">
        <v>3013091180</v>
      </c>
      <c r="B80" t="s">
        <v>1188</v>
      </c>
      <c r="C80" t="s">
        <v>1197</v>
      </c>
      <c r="D80">
        <v>495.19</v>
      </c>
      <c r="E80">
        <v>1435.15</v>
      </c>
      <c r="F80">
        <v>1555.36</v>
      </c>
      <c r="G80">
        <v>2134.33</v>
      </c>
      <c r="H80">
        <v>2482.2399999999998</v>
      </c>
      <c r="I80">
        <v>2004</v>
      </c>
      <c r="J80">
        <v>2285.59</v>
      </c>
      <c r="K80">
        <v>1747.17</v>
      </c>
      <c r="L80">
        <v>1637.94</v>
      </c>
      <c r="M80">
        <v>1556.29</v>
      </c>
      <c r="N80">
        <v>1437.56</v>
      </c>
      <c r="O80">
        <v>1242.1199999999999</v>
      </c>
    </row>
    <row r="81" spans="1:15" x14ac:dyDescent="0.25">
      <c r="A81">
        <v>3009900172</v>
      </c>
      <c r="B81" t="s">
        <v>1190</v>
      </c>
      <c r="C81" t="s">
        <v>1198</v>
      </c>
      <c r="D81">
        <v>1140.55</v>
      </c>
      <c r="E81">
        <v>1049.53</v>
      </c>
      <c r="F81">
        <v>1153.06</v>
      </c>
      <c r="G81">
        <v>1262.1400000000001</v>
      </c>
      <c r="H81">
        <v>1199.22</v>
      </c>
      <c r="I81">
        <v>1300.1300000000001</v>
      </c>
      <c r="J81">
        <v>415.52</v>
      </c>
      <c r="K81">
        <v>635.98</v>
      </c>
      <c r="L81">
        <v>616.03</v>
      </c>
      <c r="M81">
        <v>683.97</v>
      </c>
      <c r="N81">
        <v>885.18</v>
      </c>
      <c r="O81">
        <v>924.82</v>
      </c>
    </row>
  </sheetData>
  <autoFilter ref="A1:AI1">
    <sortState ref="A2:AJ75">
      <sortCondition ref="B1"/>
    </sortState>
  </autoFilter>
  <pageMargins left="0.511811024" right="0.511811024" top="0.78740157499999996" bottom="0.78740157499999996" header="0.31496062000000002" footer="0.31496062000000002"/>
  <pageSetup paperSize="8" scale="6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86"/>
  <sheetViews>
    <sheetView tabSelected="1" topLeftCell="A55" workbookViewId="0">
      <selection activeCell="C76" sqref="C76:C80"/>
    </sheetView>
  </sheetViews>
  <sheetFormatPr defaultRowHeight="15" x14ac:dyDescent="0.25"/>
  <cols>
    <col min="1" max="1" width="12.5703125" style="43" bestFit="1" customWidth="1"/>
    <col min="2" max="2" width="10.85546875" style="47" bestFit="1" customWidth="1"/>
    <col min="3" max="3" width="50.42578125" style="43" bestFit="1" customWidth="1"/>
    <col min="4" max="15" width="13.28515625" style="43" bestFit="1" customWidth="1"/>
    <col min="16" max="16384" width="9.140625" style="43"/>
  </cols>
  <sheetData>
    <row r="1" spans="1:24" x14ac:dyDescent="0.25">
      <c r="A1" s="21" t="s">
        <v>0</v>
      </c>
      <c r="B1" s="45" t="s">
        <v>225</v>
      </c>
      <c r="C1" s="19" t="s">
        <v>4</v>
      </c>
      <c r="D1" s="44" t="s">
        <v>197</v>
      </c>
      <c r="E1" s="44" t="s">
        <v>198</v>
      </c>
      <c r="F1" s="44" t="s">
        <v>199</v>
      </c>
      <c r="G1" s="44" t="s">
        <v>200</v>
      </c>
      <c r="H1" s="44" t="s">
        <v>201</v>
      </c>
      <c r="I1" s="44" t="s">
        <v>202</v>
      </c>
      <c r="J1" s="44" t="s">
        <v>203</v>
      </c>
      <c r="K1" s="44" t="s">
        <v>204</v>
      </c>
      <c r="L1" s="44" t="s">
        <v>205</v>
      </c>
      <c r="M1" s="44" t="s">
        <v>206</v>
      </c>
      <c r="N1" s="44" t="s">
        <v>207</v>
      </c>
      <c r="O1" s="44" t="s">
        <v>208</v>
      </c>
    </row>
    <row r="2" spans="1:24" x14ac:dyDescent="0.25">
      <c r="A2" s="60">
        <v>3012991722</v>
      </c>
      <c r="B2" s="89" t="s">
        <v>233</v>
      </c>
      <c r="C2" s="89" t="s">
        <v>62</v>
      </c>
      <c r="D2" s="93">
        <v>735823.74999999988</v>
      </c>
      <c r="E2" s="93">
        <v>596991.1</v>
      </c>
      <c r="F2" s="93">
        <v>641911.7300000001</v>
      </c>
      <c r="G2" s="93">
        <v>638828.69999999995</v>
      </c>
      <c r="H2" s="93">
        <v>661279.91000000015</v>
      </c>
      <c r="I2" s="93">
        <v>564768.00000000012</v>
      </c>
      <c r="J2" s="93">
        <v>689819.75000000023</v>
      </c>
      <c r="K2" s="93">
        <v>735972.24000000011</v>
      </c>
      <c r="L2" s="93">
        <v>601028.99999999988</v>
      </c>
      <c r="M2" s="93">
        <v>708329.54</v>
      </c>
      <c r="N2" s="93">
        <v>674423.1</v>
      </c>
      <c r="O2" s="93">
        <v>638365.0199999999</v>
      </c>
      <c r="P2" s="18"/>
      <c r="Q2" s="18"/>
      <c r="R2" s="18"/>
      <c r="S2" s="18"/>
      <c r="T2" s="18"/>
      <c r="U2" s="18"/>
      <c r="V2" s="18"/>
      <c r="W2" s="18"/>
      <c r="X2" s="18"/>
    </row>
    <row r="3" spans="1:24" x14ac:dyDescent="0.25">
      <c r="A3" s="60">
        <v>3009900168</v>
      </c>
      <c r="B3" s="87" t="s">
        <v>235</v>
      </c>
      <c r="C3" s="87" t="s">
        <v>28</v>
      </c>
      <c r="D3" s="93">
        <v>306743.14</v>
      </c>
      <c r="E3" s="93">
        <v>265659.43</v>
      </c>
      <c r="F3" s="93">
        <v>283777.72000000009</v>
      </c>
      <c r="G3" s="93">
        <v>298722.89999999997</v>
      </c>
      <c r="H3" s="93">
        <v>265249.33</v>
      </c>
      <c r="I3" s="93">
        <v>267913.8</v>
      </c>
      <c r="J3" s="93">
        <v>221997.81999999998</v>
      </c>
      <c r="K3" s="93">
        <v>243128.34999999989</v>
      </c>
      <c r="L3" s="93">
        <v>115509.59999999999</v>
      </c>
      <c r="M3" s="93">
        <v>221638.83999999997</v>
      </c>
      <c r="N3" s="93">
        <v>248297.4</v>
      </c>
      <c r="O3" s="93">
        <v>207477.41999999998</v>
      </c>
      <c r="P3" s="18"/>
      <c r="Q3" s="18"/>
      <c r="R3" s="18"/>
      <c r="S3" s="18"/>
      <c r="T3" s="18"/>
      <c r="U3" s="18"/>
      <c r="V3" s="18"/>
      <c r="W3" s="18"/>
      <c r="X3" s="18"/>
    </row>
    <row r="4" spans="1:24" x14ac:dyDescent="0.25">
      <c r="A4" s="60">
        <v>3011033690</v>
      </c>
      <c r="B4" s="80" t="s">
        <v>237</v>
      </c>
      <c r="C4" s="87" t="s">
        <v>22</v>
      </c>
      <c r="D4" s="93">
        <v>-439677.33999999985</v>
      </c>
      <c r="E4" s="93">
        <v>49588.55000000001</v>
      </c>
      <c r="F4" s="93">
        <v>81382.13</v>
      </c>
      <c r="G4" s="93">
        <v>-40453.200000000012</v>
      </c>
      <c r="H4" s="93">
        <v>132098.44</v>
      </c>
      <c r="I4" s="93">
        <v>170727.30000000002</v>
      </c>
      <c r="J4" s="93">
        <v>-37052.44</v>
      </c>
      <c r="K4" s="93">
        <v>-244621.62000000008</v>
      </c>
      <c r="L4" s="93">
        <v>-422800.49999999994</v>
      </c>
      <c r="M4" s="93">
        <v>-506969.04</v>
      </c>
      <c r="N4" s="93">
        <v>-490767.29999999993</v>
      </c>
      <c r="O4" s="93">
        <v>-247994.11</v>
      </c>
      <c r="P4" s="18"/>
      <c r="Q4" s="18"/>
      <c r="R4" s="18"/>
      <c r="S4" s="18"/>
      <c r="T4" s="18"/>
      <c r="U4" s="18"/>
      <c r="V4" s="18"/>
      <c r="W4" s="18"/>
      <c r="X4" s="18"/>
    </row>
    <row r="5" spans="1:24" x14ac:dyDescent="0.25">
      <c r="A5" s="60">
        <v>3012214083</v>
      </c>
      <c r="B5" s="87" t="s">
        <v>239</v>
      </c>
      <c r="C5" s="88" t="s">
        <v>55</v>
      </c>
      <c r="D5" s="93">
        <v>711210.37</v>
      </c>
      <c r="E5" s="93">
        <v>653363.62000000011</v>
      </c>
      <c r="F5" s="93">
        <v>671820.53</v>
      </c>
      <c r="G5" s="93">
        <v>723813.6</v>
      </c>
      <c r="H5" s="93">
        <v>708210.81</v>
      </c>
      <c r="I5" s="93">
        <v>617699.70000000019</v>
      </c>
      <c r="J5" s="93">
        <v>624696.19000000006</v>
      </c>
      <c r="K5" s="93">
        <v>712901.11</v>
      </c>
      <c r="L5" s="93">
        <v>644065.79999999993</v>
      </c>
      <c r="M5" s="93">
        <v>583342.50000000012</v>
      </c>
      <c r="N5" s="93">
        <v>496060.1999999999</v>
      </c>
      <c r="O5" s="93">
        <v>627239.74000000011</v>
      </c>
      <c r="P5" s="18"/>
      <c r="Q5" s="18"/>
      <c r="R5" s="18"/>
      <c r="S5" s="18"/>
      <c r="T5" s="18"/>
      <c r="U5" s="18"/>
      <c r="V5" s="18"/>
      <c r="W5" s="18"/>
      <c r="X5" s="18"/>
    </row>
    <row r="6" spans="1:24" x14ac:dyDescent="0.25">
      <c r="A6" s="60">
        <v>3012803555</v>
      </c>
      <c r="B6" s="87" t="s">
        <v>241</v>
      </c>
      <c r="C6" s="89" t="s">
        <v>63</v>
      </c>
      <c r="D6" s="93">
        <v>468565.31000000006</v>
      </c>
      <c r="E6" s="93">
        <v>517307.79999999993</v>
      </c>
      <c r="F6" s="93">
        <v>445865.55999999994</v>
      </c>
      <c r="G6" s="93">
        <v>349625.1</v>
      </c>
      <c r="H6" s="93">
        <v>302368.42</v>
      </c>
      <c r="I6" s="93">
        <v>303802.19999999995</v>
      </c>
      <c r="J6" s="93">
        <v>240872.48</v>
      </c>
      <c r="K6" s="93">
        <v>186599.23</v>
      </c>
      <c r="L6" s="93">
        <v>165969.59999999998</v>
      </c>
      <c r="M6" s="93">
        <v>244795.84000000003</v>
      </c>
      <c r="N6" s="93">
        <v>443955.29999999993</v>
      </c>
      <c r="O6" s="93">
        <v>495144.71000000008</v>
      </c>
      <c r="P6" s="18"/>
      <c r="Q6" s="18"/>
      <c r="R6" s="18"/>
      <c r="S6" s="18"/>
      <c r="T6" s="18"/>
      <c r="U6" s="18"/>
      <c r="V6" s="18"/>
      <c r="W6" s="18"/>
      <c r="X6" s="18"/>
    </row>
    <row r="7" spans="1:24" x14ac:dyDescent="0.25">
      <c r="A7" s="60">
        <v>3011070649</v>
      </c>
      <c r="B7" s="87" t="s">
        <v>243</v>
      </c>
      <c r="C7" s="87" t="s">
        <v>43</v>
      </c>
      <c r="D7" s="93">
        <v>1786478.85</v>
      </c>
      <c r="E7" s="93">
        <v>1861081.09</v>
      </c>
      <c r="F7" s="93">
        <v>2100327.19</v>
      </c>
      <c r="G7" s="93">
        <v>1943279.7000000002</v>
      </c>
      <c r="H7" s="93">
        <v>1924304.5399999998</v>
      </c>
      <c r="I7" s="93">
        <v>1830506.9999999998</v>
      </c>
      <c r="J7" s="93">
        <v>1499492.6300000001</v>
      </c>
      <c r="K7" s="93">
        <v>1240672.08</v>
      </c>
      <c r="L7" s="93">
        <v>1243112.7</v>
      </c>
      <c r="M7" s="93">
        <v>944471.42000000016</v>
      </c>
      <c r="N7" s="93">
        <v>1583442.5999999999</v>
      </c>
      <c r="O7" s="93">
        <v>1960389.7799999998</v>
      </c>
      <c r="P7" s="18"/>
      <c r="Q7" s="18"/>
      <c r="R7" s="18"/>
      <c r="S7" s="18"/>
      <c r="T7" s="18"/>
      <c r="U7" s="18"/>
      <c r="V7" s="18"/>
      <c r="W7" s="18"/>
      <c r="X7" s="18"/>
    </row>
    <row r="8" spans="1:24" x14ac:dyDescent="0.25">
      <c r="A8" s="60">
        <v>3011003474</v>
      </c>
      <c r="B8" s="89" t="s">
        <v>245</v>
      </c>
      <c r="C8" s="87" t="s">
        <v>10</v>
      </c>
      <c r="D8" s="93">
        <v>773292.5199999999</v>
      </c>
      <c r="E8" s="93">
        <v>800639.54</v>
      </c>
      <c r="F8" s="93">
        <v>822465.03000000014</v>
      </c>
      <c r="G8" s="93">
        <v>870245.99999999988</v>
      </c>
      <c r="H8" s="93">
        <v>868732.84</v>
      </c>
      <c r="I8" s="93">
        <v>836493.6</v>
      </c>
      <c r="J8" s="93">
        <v>677018.29999999981</v>
      </c>
      <c r="K8" s="93">
        <v>572930.22000000009</v>
      </c>
      <c r="L8" s="93">
        <v>403773.29999999993</v>
      </c>
      <c r="M8" s="93">
        <v>573748.93000000005</v>
      </c>
      <c r="N8" s="93">
        <v>731076.60000000009</v>
      </c>
      <c r="O8" s="93">
        <v>800052.95999999985</v>
      </c>
      <c r="P8" s="18"/>
      <c r="Q8" s="18"/>
      <c r="R8" s="18"/>
      <c r="S8" s="18"/>
      <c r="T8" s="18"/>
      <c r="U8" s="18"/>
      <c r="V8" s="18"/>
      <c r="W8" s="18"/>
      <c r="X8" s="18"/>
    </row>
    <row r="9" spans="1:24" x14ac:dyDescent="0.25">
      <c r="A9" s="60">
        <v>3011701511</v>
      </c>
      <c r="B9" s="87" t="s">
        <v>245</v>
      </c>
      <c r="C9" s="87" t="s">
        <v>21</v>
      </c>
      <c r="D9" s="93">
        <v>581952.7699999999</v>
      </c>
      <c r="E9" s="93">
        <v>605730.54</v>
      </c>
      <c r="F9" s="93">
        <v>567277.06000000006</v>
      </c>
      <c r="G9" s="93">
        <v>525601.19999999995</v>
      </c>
      <c r="H9" s="93">
        <v>489048.56000000006</v>
      </c>
      <c r="I9" s="93">
        <v>517594.8000000001</v>
      </c>
      <c r="J9" s="93">
        <v>320575.02999999997</v>
      </c>
      <c r="K9" s="93">
        <v>276620.13</v>
      </c>
      <c r="L9" s="93">
        <v>180026.7</v>
      </c>
      <c r="M9" s="93">
        <v>318101.53999999998</v>
      </c>
      <c r="N9" s="93">
        <v>466697.09999999992</v>
      </c>
      <c r="O9" s="93">
        <v>489626.39999999991</v>
      </c>
      <c r="P9" s="18"/>
      <c r="Q9" s="18"/>
      <c r="R9" s="18"/>
      <c r="S9" s="18"/>
      <c r="T9" s="18"/>
      <c r="U9" s="18"/>
      <c r="V9" s="18"/>
      <c r="W9" s="18"/>
      <c r="X9" s="18"/>
    </row>
    <row r="10" spans="1:24" x14ac:dyDescent="0.25">
      <c r="A10" s="60">
        <v>3009900233</v>
      </c>
      <c r="B10" s="87" t="s">
        <v>248</v>
      </c>
      <c r="C10" s="87" t="s">
        <v>24</v>
      </c>
      <c r="D10" s="93">
        <v>607638.43999999994</v>
      </c>
      <c r="E10" s="93">
        <v>776004.04</v>
      </c>
      <c r="F10" s="93">
        <v>815423.69</v>
      </c>
      <c r="G10" s="93">
        <v>502081.5</v>
      </c>
      <c r="H10" s="93">
        <v>348799.6</v>
      </c>
      <c r="I10" s="93">
        <v>412593.59999999986</v>
      </c>
      <c r="J10" s="93">
        <v>248637.98</v>
      </c>
      <c r="K10" s="93">
        <v>142042.93</v>
      </c>
      <c r="L10" s="93">
        <v>49056.9</v>
      </c>
      <c r="M10" s="93">
        <v>128719.12999999999</v>
      </c>
      <c r="N10" s="93">
        <v>437754.00000000012</v>
      </c>
      <c r="O10" s="93">
        <v>690864.76000000013</v>
      </c>
      <c r="P10" s="18"/>
      <c r="Q10" s="18"/>
      <c r="R10" s="18"/>
      <c r="S10" s="18"/>
      <c r="T10" s="18"/>
      <c r="U10" s="18"/>
      <c r="V10" s="18"/>
      <c r="W10" s="18"/>
      <c r="X10" s="18"/>
    </row>
    <row r="11" spans="1:24" x14ac:dyDescent="0.25">
      <c r="A11" s="60">
        <v>3010801359</v>
      </c>
      <c r="B11" s="87" t="s">
        <v>250</v>
      </c>
      <c r="C11" s="87" t="s">
        <v>15</v>
      </c>
      <c r="D11" s="93">
        <v>2117539.94</v>
      </c>
      <c r="E11" s="93">
        <v>1538711.5800000003</v>
      </c>
      <c r="F11" s="93">
        <v>643888.28999999992</v>
      </c>
      <c r="G11" s="93">
        <v>-2395611.6000000006</v>
      </c>
      <c r="H11" s="93">
        <v>-2514096.5900000003</v>
      </c>
      <c r="I11" s="93">
        <v>1949909.4</v>
      </c>
      <c r="J11" s="93">
        <v>2033892.0199999996</v>
      </c>
      <c r="K11" s="93">
        <v>2230512.62</v>
      </c>
      <c r="L11" s="93">
        <v>927659.7</v>
      </c>
      <c r="M11" s="93">
        <v>2286712.52</v>
      </c>
      <c r="N11" s="93">
        <v>2707351.1999999997</v>
      </c>
      <c r="O11" s="93">
        <v>2650396.46</v>
      </c>
      <c r="P11" s="18"/>
      <c r="Q11" s="18"/>
      <c r="R11" s="18"/>
      <c r="S11" s="18"/>
      <c r="T11" s="18"/>
      <c r="U11" s="18"/>
      <c r="V11" s="18"/>
      <c r="W11" s="18"/>
      <c r="X11" s="18"/>
    </row>
    <row r="12" spans="1:24" x14ac:dyDescent="0.25">
      <c r="A12" s="90">
        <v>3012175724</v>
      </c>
      <c r="B12" s="87" t="s">
        <v>252</v>
      </c>
      <c r="C12" s="87" t="s">
        <v>30</v>
      </c>
      <c r="D12" s="93">
        <v>257838.47000000003</v>
      </c>
      <c r="E12" s="93">
        <v>177350.95000000007</v>
      </c>
      <c r="F12" s="93">
        <v>165871.69999999998</v>
      </c>
      <c r="G12" s="93">
        <v>70857.900000000009</v>
      </c>
      <c r="H12" s="93">
        <v>60261.520000000019</v>
      </c>
      <c r="I12" s="93">
        <v>88321.2</v>
      </c>
      <c r="J12" s="93">
        <v>36142.28</v>
      </c>
      <c r="K12" s="93">
        <v>21291.42</v>
      </c>
      <c r="L12" s="93">
        <v>18930.600000000002</v>
      </c>
      <c r="M12" s="93">
        <v>22809.8</v>
      </c>
      <c r="N12" s="93">
        <v>94486.200000000012</v>
      </c>
      <c r="O12" s="93">
        <v>77365.149999999994</v>
      </c>
      <c r="P12" s="18"/>
      <c r="Q12" s="18"/>
      <c r="R12" s="18"/>
      <c r="S12" s="18"/>
      <c r="T12" s="18"/>
      <c r="U12" s="18"/>
      <c r="V12" s="18"/>
      <c r="W12" s="18"/>
      <c r="X12" s="18"/>
    </row>
    <row r="13" spans="1:24" x14ac:dyDescent="0.25">
      <c r="A13" s="60">
        <v>3012340197</v>
      </c>
      <c r="B13" s="87" t="s">
        <v>254</v>
      </c>
      <c r="C13" s="87" t="s">
        <v>25</v>
      </c>
      <c r="D13" s="93">
        <v>146528.31999999998</v>
      </c>
      <c r="E13" s="93">
        <v>166141.87000000002</v>
      </c>
      <c r="F13" s="93">
        <v>152675.93000000005</v>
      </c>
      <c r="G13" s="93">
        <v>139653.29999999999</v>
      </c>
      <c r="H13" s="93">
        <v>119085.57</v>
      </c>
      <c r="I13" s="93">
        <v>94868.700000000012</v>
      </c>
      <c r="J13" s="93">
        <v>104212.07999999999</v>
      </c>
      <c r="K13" s="93">
        <v>121207.20999999999</v>
      </c>
      <c r="L13" s="93">
        <v>159900.59999999998</v>
      </c>
      <c r="M13" s="93">
        <v>170239.91000000003</v>
      </c>
      <c r="N13" s="93">
        <v>156170.10000000003</v>
      </c>
      <c r="O13" s="93">
        <v>187514.35</v>
      </c>
      <c r="P13" s="18"/>
      <c r="Q13" s="18"/>
      <c r="R13" s="18"/>
      <c r="S13" s="18"/>
      <c r="T13" s="18"/>
      <c r="U13" s="18"/>
      <c r="V13" s="18"/>
      <c r="W13" s="18"/>
      <c r="X13" s="18"/>
    </row>
    <row r="14" spans="1:24" x14ac:dyDescent="0.25">
      <c r="A14" s="62">
        <v>3009900245</v>
      </c>
      <c r="B14" s="89" t="s">
        <v>256</v>
      </c>
      <c r="C14" s="89" t="s">
        <v>64</v>
      </c>
      <c r="D14" s="93">
        <v>456191.0400000001</v>
      </c>
      <c r="E14" s="93">
        <v>487296.56999999995</v>
      </c>
      <c r="F14" s="93">
        <v>551692.11999999988</v>
      </c>
      <c r="G14" s="93">
        <v>323716.50000000006</v>
      </c>
      <c r="H14" s="93">
        <v>286659.16999999993</v>
      </c>
      <c r="I14" s="93">
        <v>281692.2</v>
      </c>
      <c r="J14" s="93">
        <v>176011.17999999996</v>
      </c>
      <c r="K14" s="93">
        <v>144718.23000000004</v>
      </c>
      <c r="L14" s="93">
        <v>135709.79999999999</v>
      </c>
      <c r="M14" s="93">
        <v>51367</v>
      </c>
      <c r="N14" s="93">
        <v>316622.10000000003</v>
      </c>
      <c r="O14" s="93">
        <v>370062.81000000006</v>
      </c>
    </row>
    <row r="15" spans="1:24" x14ac:dyDescent="0.25">
      <c r="A15" s="60">
        <v>3009900020</v>
      </c>
      <c r="B15" s="87" t="s">
        <v>258</v>
      </c>
      <c r="C15" s="87" t="s">
        <v>17</v>
      </c>
      <c r="D15" s="93">
        <v>237288.56999999998</v>
      </c>
      <c r="E15" s="93">
        <v>190790.71000000005</v>
      </c>
      <c r="F15" s="93">
        <v>288815.83999999997</v>
      </c>
      <c r="G15" s="93">
        <v>182304.59999999998</v>
      </c>
      <c r="H15" s="93">
        <v>181808.48999999996</v>
      </c>
      <c r="I15" s="93">
        <v>186752.09999999998</v>
      </c>
      <c r="J15" s="93">
        <v>184419.00000000003</v>
      </c>
      <c r="K15" s="93">
        <v>159386.81</v>
      </c>
      <c r="L15" s="93">
        <v>125287.79999999997</v>
      </c>
      <c r="M15" s="93">
        <v>156496.99</v>
      </c>
      <c r="N15" s="93">
        <v>183273</v>
      </c>
      <c r="O15" s="93">
        <v>192270.06</v>
      </c>
      <c r="P15" s="18"/>
      <c r="Q15" s="18"/>
      <c r="R15" s="18"/>
      <c r="S15" s="18"/>
      <c r="T15" s="18"/>
      <c r="U15" s="18"/>
      <c r="V15" s="18"/>
      <c r="W15" s="18"/>
      <c r="X15" s="18"/>
    </row>
    <row r="16" spans="1:24" x14ac:dyDescent="0.25">
      <c r="A16" s="60">
        <v>3009900021</v>
      </c>
      <c r="B16" s="87" t="s">
        <v>260</v>
      </c>
      <c r="C16" s="87" t="s">
        <v>26</v>
      </c>
      <c r="D16" s="93">
        <v>64436.6</v>
      </c>
      <c r="E16" s="93">
        <v>86899.37000000001</v>
      </c>
      <c r="F16" s="93">
        <v>117962.43999999999</v>
      </c>
      <c r="G16" s="93">
        <v>104843.99999999997</v>
      </c>
      <c r="H16" s="93">
        <v>99273.159999999989</v>
      </c>
      <c r="I16" s="93">
        <v>98849.7</v>
      </c>
      <c r="J16" s="93">
        <v>84111.369999999981</v>
      </c>
      <c r="K16" s="93">
        <v>70994.959999999992</v>
      </c>
      <c r="L16" s="93">
        <v>57922.200000000004</v>
      </c>
      <c r="M16" s="93">
        <v>77621.210000000006</v>
      </c>
      <c r="N16" s="93">
        <v>87846.299999999988</v>
      </c>
      <c r="O16" s="93">
        <v>105306.68999999999</v>
      </c>
      <c r="P16" s="18"/>
      <c r="Q16" s="18"/>
      <c r="R16" s="18"/>
      <c r="S16" s="18"/>
      <c r="T16" s="18"/>
      <c r="U16" s="18"/>
      <c r="V16" s="18"/>
      <c r="W16" s="18"/>
      <c r="X16" s="18"/>
    </row>
    <row r="17" spans="1:28" x14ac:dyDescent="0.25">
      <c r="A17" s="60">
        <v>3009900230</v>
      </c>
      <c r="B17" s="87" t="s">
        <v>262</v>
      </c>
      <c r="C17" s="87" t="s">
        <v>6</v>
      </c>
      <c r="D17" s="93">
        <v>842965.95</v>
      </c>
      <c r="E17" s="93">
        <v>836177.88</v>
      </c>
      <c r="F17" s="93">
        <v>910718.62000000011</v>
      </c>
      <c r="G17" s="93">
        <v>886648.19999999984</v>
      </c>
      <c r="H17" s="93">
        <v>847276.5</v>
      </c>
      <c r="I17" s="93">
        <v>814344.29999999993</v>
      </c>
      <c r="J17" s="93">
        <v>695808.64</v>
      </c>
      <c r="K17" s="93">
        <v>531911.64</v>
      </c>
      <c r="L17" s="93">
        <v>453867.60000000003</v>
      </c>
      <c r="M17" s="93">
        <v>561185.87</v>
      </c>
      <c r="N17" s="93">
        <v>587115.29999999993</v>
      </c>
      <c r="O17" s="93">
        <v>695919</v>
      </c>
      <c r="P17" s="18"/>
      <c r="Q17" s="18"/>
      <c r="R17" s="18"/>
      <c r="S17" s="18"/>
      <c r="T17" s="18"/>
      <c r="U17" s="18"/>
      <c r="V17" s="18"/>
      <c r="W17" s="18"/>
      <c r="X17" s="18"/>
    </row>
    <row r="18" spans="1:28" x14ac:dyDescent="0.25">
      <c r="A18" s="60">
        <v>3009900046</v>
      </c>
      <c r="B18" s="87" t="s">
        <v>262</v>
      </c>
      <c r="C18" s="87" t="s">
        <v>7</v>
      </c>
      <c r="D18" s="93">
        <v>128239.25</v>
      </c>
      <c r="E18" s="93">
        <v>207400.75</v>
      </c>
      <c r="F18" s="93">
        <v>232730.63999999996</v>
      </c>
      <c r="G18" s="93">
        <v>234960.90000000002</v>
      </c>
      <c r="H18" s="93">
        <v>219965.77</v>
      </c>
      <c r="I18" s="93">
        <v>179973.30000000002</v>
      </c>
      <c r="J18" s="93">
        <v>151924.18</v>
      </c>
      <c r="K18" s="93">
        <v>116671.29000000001</v>
      </c>
      <c r="L18" s="93">
        <v>95715.9</v>
      </c>
      <c r="M18" s="93">
        <v>118239.27</v>
      </c>
      <c r="N18" s="93">
        <v>122042.09999999996</v>
      </c>
      <c r="O18" s="93">
        <v>148391.42000000001</v>
      </c>
      <c r="P18" s="18"/>
      <c r="Q18" s="18"/>
      <c r="R18" s="18"/>
      <c r="S18" s="18"/>
      <c r="T18" s="18"/>
      <c r="U18" s="18"/>
      <c r="V18" s="18"/>
      <c r="W18" s="18"/>
      <c r="X18" s="18"/>
    </row>
    <row r="19" spans="1:28" x14ac:dyDescent="0.25">
      <c r="A19" s="60">
        <v>3010889411</v>
      </c>
      <c r="B19" s="87" t="s">
        <v>265</v>
      </c>
      <c r="C19" s="87" t="s">
        <v>3</v>
      </c>
      <c r="D19" s="93">
        <v>1305080.1599999999</v>
      </c>
      <c r="E19" s="93">
        <v>1200747.8999999999</v>
      </c>
      <c r="F19" s="93">
        <v>1281795.44</v>
      </c>
      <c r="G19" s="93">
        <v>1172919.6000000001</v>
      </c>
      <c r="H19" s="93">
        <v>1200009.3800000001</v>
      </c>
      <c r="I19" s="93">
        <v>1126008.2999999998</v>
      </c>
      <c r="J19" s="93">
        <v>1145392.9600000002</v>
      </c>
      <c r="K19" s="93">
        <v>1109214.72</v>
      </c>
      <c r="L19" s="93">
        <v>1041493.4999999999</v>
      </c>
      <c r="M19" s="93">
        <v>1032959.3699999999</v>
      </c>
      <c r="N19" s="93">
        <v>1060496.3999999999</v>
      </c>
      <c r="O19" s="93">
        <v>1050687.9600000002</v>
      </c>
      <c r="P19" s="18"/>
      <c r="Q19" s="18"/>
      <c r="R19" s="18"/>
      <c r="S19" s="18"/>
      <c r="T19" s="18"/>
      <c r="U19" s="18"/>
      <c r="V19" s="18"/>
      <c r="W19" s="18"/>
      <c r="X19" s="18"/>
      <c r="Y19" s="17"/>
      <c r="Z19" s="17"/>
      <c r="AA19" s="17"/>
      <c r="AB19" s="17"/>
    </row>
    <row r="20" spans="1:28" x14ac:dyDescent="0.25">
      <c r="A20" s="60" t="s">
        <v>60</v>
      </c>
      <c r="B20" s="89" t="s">
        <v>267</v>
      </c>
      <c r="C20" s="87" t="s">
        <v>54</v>
      </c>
      <c r="D20" s="93">
        <v>613962.75</v>
      </c>
      <c r="E20" s="93">
        <v>459470.48999999993</v>
      </c>
      <c r="F20" s="93">
        <v>432499.6</v>
      </c>
      <c r="G20" s="93">
        <v>169935.6</v>
      </c>
      <c r="H20" s="93">
        <v>191880.39</v>
      </c>
      <c r="I20" s="93">
        <v>159165.29999999999</v>
      </c>
      <c r="J20" s="93">
        <v>47387.840000000004</v>
      </c>
      <c r="K20" s="93">
        <v>-11154.730000000001</v>
      </c>
      <c r="L20" s="93">
        <v>80649.599999999977</v>
      </c>
      <c r="M20" s="93">
        <v>46171.400000000016</v>
      </c>
      <c r="N20" s="93">
        <v>481185.30000000005</v>
      </c>
      <c r="O20" s="93">
        <v>1083140.3099999998</v>
      </c>
    </row>
    <row r="21" spans="1:28" x14ac:dyDescent="0.25">
      <c r="A21" s="60">
        <v>3009900176</v>
      </c>
      <c r="B21" s="87" t="s">
        <v>269</v>
      </c>
      <c r="C21" s="87" t="s">
        <v>23</v>
      </c>
      <c r="D21" s="93">
        <v>675178.76000000013</v>
      </c>
      <c r="E21" s="93">
        <v>549099.05000000005</v>
      </c>
      <c r="F21" s="93">
        <v>486885.38</v>
      </c>
      <c r="G21" s="93">
        <v>240041.10000000003</v>
      </c>
      <c r="H21" s="93">
        <v>248333.25</v>
      </c>
      <c r="I21" s="93">
        <v>228276.9</v>
      </c>
      <c r="J21" s="93">
        <v>140740.62000000002</v>
      </c>
      <c r="K21" s="93">
        <v>25666.139999999996</v>
      </c>
      <c r="L21" s="93">
        <v>120024.30000000002</v>
      </c>
      <c r="M21" s="93">
        <v>161650.42999999996</v>
      </c>
      <c r="N21" s="93">
        <v>470455.2</v>
      </c>
      <c r="O21" s="93">
        <v>962260.7699999999</v>
      </c>
      <c r="P21" s="18"/>
      <c r="Q21" s="18"/>
      <c r="R21" s="18"/>
      <c r="S21" s="18"/>
      <c r="T21" s="18"/>
      <c r="U21" s="18"/>
      <c r="V21" s="18"/>
      <c r="W21" s="18"/>
      <c r="X21" s="18"/>
    </row>
    <row r="22" spans="1:28" x14ac:dyDescent="0.25">
      <c r="A22" s="60">
        <v>3009900173</v>
      </c>
      <c r="B22" s="87" t="s">
        <v>271</v>
      </c>
      <c r="C22" s="87" t="s">
        <v>20</v>
      </c>
      <c r="D22" s="93">
        <v>282512.29999999993</v>
      </c>
      <c r="E22" s="93">
        <v>234450.78999999995</v>
      </c>
      <c r="F22" s="93">
        <v>247231.82000000004</v>
      </c>
      <c r="G22" s="93">
        <v>173818.8</v>
      </c>
      <c r="H22" s="93">
        <v>248306.58999999997</v>
      </c>
      <c r="I22" s="93">
        <v>238170</v>
      </c>
      <c r="J22" s="93">
        <v>189621.41999999998</v>
      </c>
      <c r="K22" s="93">
        <v>250259.9</v>
      </c>
      <c r="L22" s="93">
        <v>171489.59999999998</v>
      </c>
      <c r="M22" s="93">
        <v>194281.33999999997</v>
      </c>
      <c r="N22" s="93">
        <v>211917</v>
      </c>
      <c r="O22" s="93">
        <v>63678.65</v>
      </c>
      <c r="P22" s="18"/>
      <c r="Q22" s="18"/>
      <c r="R22" s="18"/>
      <c r="S22" s="18"/>
      <c r="T22" s="18"/>
      <c r="U22" s="18"/>
      <c r="V22" s="18"/>
      <c r="W22" s="18"/>
      <c r="X22" s="18"/>
    </row>
    <row r="23" spans="1:28" x14ac:dyDescent="0.25">
      <c r="A23" s="90">
        <v>3011648974</v>
      </c>
      <c r="B23" s="87" t="s">
        <v>273</v>
      </c>
      <c r="C23" s="87" t="s">
        <v>31</v>
      </c>
      <c r="D23" s="93">
        <v>578180.68999999994</v>
      </c>
      <c r="E23" s="93">
        <v>634108.78000000014</v>
      </c>
      <c r="F23" s="93">
        <v>575992.09000000008</v>
      </c>
      <c r="G23" s="93">
        <v>327519.3000000001</v>
      </c>
      <c r="H23" s="93">
        <v>411090.06999999995</v>
      </c>
      <c r="I23" s="93">
        <v>318647.09999999998</v>
      </c>
      <c r="J23" s="93">
        <v>238197.80000000005</v>
      </c>
      <c r="K23" s="93">
        <v>176346.91000000003</v>
      </c>
      <c r="L23" s="93">
        <v>173752.49999999994</v>
      </c>
      <c r="M23" s="93">
        <v>199030.85</v>
      </c>
      <c r="N23" s="93">
        <v>439460.40000000014</v>
      </c>
      <c r="O23" s="93">
        <v>832537.8600000001</v>
      </c>
      <c r="P23" s="18"/>
      <c r="Q23" s="18"/>
      <c r="R23" s="18"/>
      <c r="S23" s="18"/>
      <c r="T23" s="18"/>
      <c r="U23" s="18"/>
      <c r="V23" s="18"/>
      <c r="W23" s="18"/>
      <c r="X23" s="18"/>
    </row>
    <row r="24" spans="1:28" x14ac:dyDescent="0.25">
      <c r="A24" s="90">
        <v>3013153116</v>
      </c>
      <c r="B24" s="87" t="s">
        <v>275</v>
      </c>
      <c r="C24" s="89" t="s">
        <v>52</v>
      </c>
      <c r="D24" s="93">
        <v>549069.5199999999</v>
      </c>
      <c r="E24" s="93">
        <v>463150.30000000005</v>
      </c>
      <c r="F24" s="93">
        <v>361580.58999999997</v>
      </c>
      <c r="G24" s="93">
        <v>188605.80000000002</v>
      </c>
      <c r="H24" s="93">
        <v>202109.77</v>
      </c>
      <c r="I24" s="93">
        <v>260388.29999999996</v>
      </c>
      <c r="J24" s="93">
        <v>87523.540000000008</v>
      </c>
      <c r="K24" s="93">
        <v>3768.05</v>
      </c>
      <c r="L24" s="93">
        <v>31964.399999999994</v>
      </c>
      <c r="M24" s="93">
        <v>112514.18999999996</v>
      </c>
      <c r="N24" s="93">
        <v>473514.9</v>
      </c>
      <c r="O24" s="93">
        <v>754643.53999999992</v>
      </c>
      <c r="P24" s="18"/>
      <c r="Q24" s="18"/>
      <c r="R24" s="18"/>
      <c r="S24" s="18"/>
      <c r="T24" s="18"/>
      <c r="U24" s="18"/>
      <c r="V24" s="18"/>
      <c r="W24" s="18"/>
      <c r="X24" s="18"/>
    </row>
    <row r="25" spans="1:28" x14ac:dyDescent="0.25">
      <c r="A25" s="60">
        <v>3011437232</v>
      </c>
      <c r="B25" s="87" t="s">
        <v>277</v>
      </c>
      <c r="C25" s="87" t="s">
        <v>27</v>
      </c>
      <c r="D25" s="93">
        <v>654888.64000000013</v>
      </c>
      <c r="E25" s="93">
        <v>591088.73</v>
      </c>
      <c r="F25" s="93">
        <v>678997.64999999991</v>
      </c>
      <c r="G25" s="93">
        <v>373064.40000000008</v>
      </c>
      <c r="H25" s="93">
        <v>350685.33</v>
      </c>
      <c r="I25" s="93">
        <v>414477.00000000006</v>
      </c>
      <c r="J25" s="93">
        <v>243111.92000000004</v>
      </c>
      <c r="K25" s="93">
        <v>171221.68</v>
      </c>
      <c r="L25" s="93">
        <v>180642.90000000002</v>
      </c>
      <c r="M25" s="93">
        <v>339432.64</v>
      </c>
      <c r="N25" s="93">
        <v>624754.80000000005</v>
      </c>
      <c r="O25" s="93">
        <v>750297.03</v>
      </c>
      <c r="P25" s="18"/>
      <c r="Q25" s="18"/>
      <c r="R25" s="18"/>
      <c r="S25" s="18"/>
      <c r="T25" s="18"/>
      <c r="U25" s="18"/>
      <c r="V25" s="18"/>
      <c r="W25" s="18"/>
      <c r="X25" s="18"/>
    </row>
    <row r="26" spans="1:28" x14ac:dyDescent="0.25">
      <c r="A26" s="60">
        <v>3011701462</v>
      </c>
      <c r="B26" s="87" t="s">
        <v>277</v>
      </c>
      <c r="C26" s="87" t="s">
        <v>35</v>
      </c>
      <c r="D26" s="93">
        <v>537714.22</v>
      </c>
      <c r="E26" s="93">
        <v>375311.04</v>
      </c>
      <c r="F26" s="93">
        <v>423981.11000000004</v>
      </c>
      <c r="G26" s="93">
        <v>192280.19999999995</v>
      </c>
      <c r="H26" s="93">
        <v>204868.15</v>
      </c>
      <c r="I26" s="93">
        <v>237801.60000000003</v>
      </c>
      <c r="J26" s="93">
        <v>96736.12000000001</v>
      </c>
      <c r="K26" s="93">
        <v>-5831.72</v>
      </c>
      <c r="L26" s="93">
        <v>14997.3</v>
      </c>
      <c r="M26" s="93">
        <v>88351.549999999988</v>
      </c>
      <c r="N26" s="93">
        <v>445956.89999999991</v>
      </c>
      <c r="O26" s="93">
        <v>667505.64000000013</v>
      </c>
      <c r="P26" s="18"/>
      <c r="Q26" s="18"/>
      <c r="R26" s="18"/>
      <c r="S26" s="18"/>
      <c r="T26" s="18"/>
      <c r="U26" s="18"/>
      <c r="V26" s="18"/>
      <c r="W26" s="18"/>
      <c r="X26" s="18"/>
    </row>
    <row r="27" spans="1:28" x14ac:dyDescent="0.25">
      <c r="A27" s="59">
        <v>3012808304</v>
      </c>
      <c r="B27" s="80" t="s">
        <v>280</v>
      </c>
      <c r="C27" s="89" t="s">
        <v>65</v>
      </c>
      <c r="D27" s="93">
        <v>-86664.220000000016</v>
      </c>
      <c r="E27" s="93">
        <v>-52213.919999999998</v>
      </c>
      <c r="F27" s="93">
        <v>-53892.26</v>
      </c>
      <c r="G27" s="93">
        <v>-33985.799999999996</v>
      </c>
      <c r="H27" s="93">
        <v>-126509.45000000003</v>
      </c>
      <c r="I27" s="93">
        <v>-54754.5</v>
      </c>
      <c r="J27" s="93">
        <v>-29941.659999999996</v>
      </c>
      <c r="K27" s="93">
        <v>-70206.319999999992</v>
      </c>
      <c r="L27" s="93">
        <v>-8289.9</v>
      </c>
      <c r="M27" s="93">
        <v>-27052.769999999997</v>
      </c>
      <c r="N27" s="93">
        <v>-8468.0999999999985</v>
      </c>
      <c r="O27" s="93">
        <v>-30496.560000000001</v>
      </c>
      <c r="P27" s="18"/>
      <c r="Q27" s="18"/>
      <c r="R27" s="18"/>
      <c r="S27" s="18"/>
      <c r="T27" s="18"/>
      <c r="U27" s="18"/>
      <c r="V27" s="18"/>
      <c r="W27" s="18"/>
      <c r="X27" s="18"/>
    </row>
    <row r="28" spans="1:28" x14ac:dyDescent="0.25">
      <c r="A28" s="63">
        <v>3010073471</v>
      </c>
      <c r="B28" s="82" t="s">
        <v>282</v>
      </c>
      <c r="C28" s="89" t="s">
        <v>59</v>
      </c>
      <c r="D28" s="93">
        <v>-218546.89999999976</v>
      </c>
      <c r="E28" s="93">
        <v>-218659.42</v>
      </c>
      <c r="F28" s="93">
        <v>1329453.9099999999</v>
      </c>
      <c r="G28" s="93">
        <v>3397520.9999999995</v>
      </c>
      <c r="H28" s="93">
        <v>4667528.9499999993</v>
      </c>
      <c r="I28" s="93">
        <v>4509043.5</v>
      </c>
      <c r="J28" s="93">
        <v>4612667.3200000012</v>
      </c>
      <c r="K28" s="93">
        <v>4470024.54</v>
      </c>
      <c r="L28" s="93">
        <v>4155507.0000000009</v>
      </c>
      <c r="M28" s="93">
        <v>3556411.76</v>
      </c>
      <c r="N28" s="93">
        <v>2797298.3999999994</v>
      </c>
      <c r="O28" s="93">
        <v>3357583.3399999994</v>
      </c>
      <c r="P28" s="18"/>
      <c r="Q28" s="18"/>
      <c r="R28" s="18"/>
      <c r="S28" s="18"/>
      <c r="T28" s="18"/>
      <c r="U28" s="18"/>
      <c r="V28" s="18"/>
      <c r="W28" s="18"/>
      <c r="X28" s="18"/>
    </row>
    <row r="29" spans="1:28" x14ac:dyDescent="0.25">
      <c r="A29" s="75">
        <v>3010648927</v>
      </c>
      <c r="B29" s="82" t="s">
        <v>284</v>
      </c>
      <c r="C29" s="74" t="s">
        <v>368</v>
      </c>
      <c r="D29" s="93">
        <v>715662.58999999985</v>
      </c>
      <c r="E29" s="93">
        <v>719983</v>
      </c>
      <c r="F29" s="93">
        <v>767357.56999999983</v>
      </c>
      <c r="G29" s="93">
        <v>647560.19999999995</v>
      </c>
      <c r="H29" s="93">
        <v>718106.32000000018</v>
      </c>
      <c r="I29" s="93">
        <v>714973.8</v>
      </c>
      <c r="J29" s="93">
        <v>688962.90999999992</v>
      </c>
      <c r="K29" s="93">
        <v>220096.90000000005</v>
      </c>
      <c r="L29" s="93">
        <v>188144.4</v>
      </c>
      <c r="M29" s="93">
        <v>197416.05999999997</v>
      </c>
      <c r="N29" s="93">
        <v>487984.20000000007</v>
      </c>
      <c r="O29" s="93">
        <v>689850.75</v>
      </c>
      <c r="P29" s="18"/>
      <c r="Q29" s="18"/>
      <c r="R29" s="18"/>
      <c r="S29" s="18"/>
      <c r="T29" s="18"/>
      <c r="U29" s="18"/>
      <c r="V29" s="18"/>
      <c r="W29" s="18"/>
      <c r="X29" s="18"/>
    </row>
    <row r="30" spans="1:28" x14ac:dyDescent="0.25">
      <c r="A30" s="90">
        <v>3011405670</v>
      </c>
      <c r="B30" s="87" t="s">
        <v>286</v>
      </c>
      <c r="C30" s="87" t="s">
        <v>32</v>
      </c>
      <c r="D30" s="93">
        <v>341992.31</v>
      </c>
      <c r="E30" s="93">
        <v>506061.60000000003</v>
      </c>
      <c r="F30" s="93">
        <v>610214.53999999992</v>
      </c>
      <c r="G30" s="93">
        <v>193502.99999999994</v>
      </c>
      <c r="H30" s="93">
        <v>535195.47000000009</v>
      </c>
      <c r="I30" s="93">
        <v>235586.10000000003</v>
      </c>
      <c r="J30" s="93">
        <v>123541.2</v>
      </c>
      <c r="K30" s="93">
        <v>58621.62</v>
      </c>
      <c r="L30" s="93">
        <v>26090.7</v>
      </c>
      <c r="M30" s="93">
        <v>78719.849999999991</v>
      </c>
      <c r="N30" s="93">
        <v>379156.50000000006</v>
      </c>
      <c r="O30" s="93">
        <v>670769.94000000006</v>
      </c>
      <c r="P30" s="18"/>
      <c r="Q30" s="18"/>
      <c r="R30" s="18"/>
      <c r="S30" s="18"/>
      <c r="T30" s="18"/>
      <c r="U30" s="18"/>
      <c r="V30" s="18"/>
      <c r="W30" s="18"/>
      <c r="X30" s="18"/>
      <c r="Y30" s="17"/>
      <c r="Z30" s="17"/>
      <c r="AA30" s="17"/>
      <c r="AB30" s="17"/>
    </row>
    <row r="31" spans="1:28" x14ac:dyDescent="0.25">
      <c r="A31" s="60">
        <v>3013092097</v>
      </c>
      <c r="B31" s="88" t="s">
        <v>288</v>
      </c>
      <c r="C31" s="88" t="s">
        <v>57</v>
      </c>
      <c r="D31" s="93">
        <v>256637.22000000003</v>
      </c>
      <c r="E31" s="93">
        <v>226740.56000000006</v>
      </c>
      <c r="F31" s="93">
        <v>269451.69</v>
      </c>
      <c r="G31" s="93">
        <v>237769.79999999996</v>
      </c>
      <c r="H31" s="93">
        <v>241085.75999999992</v>
      </c>
      <c r="I31" s="93">
        <v>233071.79999999993</v>
      </c>
      <c r="J31" s="93">
        <v>208702.84999999995</v>
      </c>
      <c r="K31" s="93">
        <v>179583.93</v>
      </c>
      <c r="L31" s="93">
        <v>120817.80000000003</v>
      </c>
      <c r="M31" s="93">
        <v>167803.93000000005</v>
      </c>
      <c r="N31" s="93">
        <v>183477</v>
      </c>
      <c r="O31" s="93">
        <v>196252.62999999998</v>
      </c>
      <c r="P31" s="18"/>
      <c r="Q31" s="18"/>
      <c r="R31" s="18"/>
      <c r="S31" s="18"/>
      <c r="T31" s="18"/>
      <c r="U31" s="18"/>
      <c r="V31" s="18"/>
      <c r="W31" s="18"/>
      <c r="X31" s="18"/>
      <c r="Y31" s="17"/>
      <c r="Z31" s="17"/>
      <c r="AA31" s="17"/>
      <c r="AB31" s="17"/>
    </row>
    <row r="32" spans="1:28" x14ac:dyDescent="0.25">
      <c r="A32" s="60">
        <v>3012936394</v>
      </c>
      <c r="B32" s="89" t="s">
        <v>290</v>
      </c>
      <c r="C32" s="89" t="s">
        <v>66</v>
      </c>
      <c r="D32" s="93">
        <v>-380281.96</v>
      </c>
      <c r="E32" s="93">
        <v>-647144.28</v>
      </c>
      <c r="F32" s="93">
        <v>-549481.51</v>
      </c>
      <c r="G32" s="93">
        <v>-563554.5</v>
      </c>
      <c r="H32" s="93">
        <v>-419839.1999999999</v>
      </c>
      <c r="I32" s="93">
        <v>-337523.39999999997</v>
      </c>
      <c r="J32" s="93">
        <v>-375268.95</v>
      </c>
      <c r="K32" s="93">
        <v>-297209.39999999991</v>
      </c>
      <c r="L32" s="93">
        <v>-437540.39999999991</v>
      </c>
      <c r="M32" s="93">
        <v>-364357.57000000007</v>
      </c>
      <c r="N32" s="93">
        <v>-296283.3</v>
      </c>
      <c r="O32" s="93">
        <v>-276430.72000000003</v>
      </c>
      <c r="P32" s="18"/>
      <c r="Q32" s="18"/>
      <c r="R32" s="18"/>
      <c r="S32" s="18"/>
      <c r="T32" s="18"/>
      <c r="U32" s="18"/>
      <c r="V32" s="18"/>
      <c r="W32" s="18"/>
      <c r="X32" s="18"/>
      <c r="Y32" s="17"/>
      <c r="Z32" s="17"/>
      <c r="AA32" s="17"/>
      <c r="AB32" s="17"/>
    </row>
    <row r="33" spans="1:28" x14ac:dyDescent="0.25">
      <c r="A33" s="62">
        <v>3010586245</v>
      </c>
      <c r="B33" s="89" t="s">
        <v>292</v>
      </c>
      <c r="C33" s="89" t="s">
        <v>67</v>
      </c>
      <c r="D33" s="93">
        <v>1210385.7</v>
      </c>
      <c r="E33" s="93">
        <v>1139183.7999999998</v>
      </c>
      <c r="F33" s="93">
        <v>1145866.6399999999</v>
      </c>
      <c r="G33" s="93">
        <v>1114171.2</v>
      </c>
      <c r="H33" s="93">
        <v>952058.35999999987</v>
      </c>
      <c r="I33" s="93">
        <v>970864.2</v>
      </c>
      <c r="J33" s="93">
        <v>858030.71000000008</v>
      </c>
      <c r="K33" s="93">
        <v>624309.61999999988</v>
      </c>
      <c r="L33" s="93">
        <v>382490.1</v>
      </c>
      <c r="M33" s="93">
        <v>370954.37</v>
      </c>
      <c r="N33" s="93">
        <v>575523</v>
      </c>
      <c r="O33" s="93">
        <v>862733.72000000009</v>
      </c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</row>
    <row r="34" spans="1:28" x14ac:dyDescent="0.25">
      <c r="A34" s="60">
        <v>3012602723</v>
      </c>
      <c r="B34" s="88" t="s">
        <v>294</v>
      </c>
      <c r="C34" s="87" t="s">
        <v>51</v>
      </c>
      <c r="D34" s="93">
        <v>1745735.2400000002</v>
      </c>
      <c r="E34" s="93">
        <v>469593.22999999986</v>
      </c>
      <c r="F34" s="93">
        <v>718569.15</v>
      </c>
      <c r="G34" s="93">
        <v>144659.69999999998</v>
      </c>
      <c r="H34" s="93">
        <v>240010.05999999997</v>
      </c>
      <c r="I34" s="93">
        <v>301481.7</v>
      </c>
      <c r="J34" s="93">
        <v>104665.91999999998</v>
      </c>
      <c r="K34" s="93">
        <v>6325.55</v>
      </c>
      <c r="L34" s="93">
        <v>345481.8</v>
      </c>
      <c r="M34" s="93">
        <v>152381.43000000002</v>
      </c>
      <c r="N34" s="93">
        <v>1543911.9</v>
      </c>
      <c r="O34" s="93">
        <v>2403514.0099999993</v>
      </c>
      <c r="P34" s="18"/>
      <c r="Q34" s="18"/>
      <c r="R34" s="18"/>
      <c r="S34" s="18"/>
      <c r="T34" s="18"/>
      <c r="U34" s="18"/>
      <c r="V34" s="18"/>
      <c r="W34" s="18"/>
      <c r="X34" s="18"/>
      <c r="Y34" s="17"/>
      <c r="Z34" s="17"/>
      <c r="AA34" s="17"/>
      <c r="AB34" s="17"/>
    </row>
    <row r="35" spans="1:28" x14ac:dyDescent="0.25">
      <c r="A35" s="90">
        <v>3012029480</v>
      </c>
      <c r="B35" s="87" t="s">
        <v>302</v>
      </c>
      <c r="C35" s="87" t="s">
        <v>36</v>
      </c>
      <c r="D35" s="93">
        <v>800238.95999999985</v>
      </c>
      <c r="E35" s="93">
        <v>707077.42</v>
      </c>
      <c r="F35" s="93">
        <v>810686.27</v>
      </c>
      <c r="G35" s="93">
        <v>766464.89999999979</v>
      </c>
      <c r="H35" s="93">
        <v>687327.35000000009</v>
      </c>
      <c r="I35" s="93">
        <v>690931.19999999995</v>
      </c>
      <c r="J35" s="93">
        <v>536375.94999999995</v>
      </c>
      <c r="K35" s="93">
        <v>406715.9700000002</v>
      </c>
      <c r="L35" s="93">
        <v>395932.5</v>
      </c>
      <c r="M35" s="93">
        <v>501868.61000000004</v>
      </c>
      <c r="N35" s="93">
        <v>697497.60000000021</v>
      </c>
      <c r="O35" s="93">
        <v>789312.39000000013</v>
      </c>
      <c r="P35" s="18"/>
      <c r="Q35" s="18"/>
      <c r="R35" s="18"/>
      <c r="S35" s="18"/>
      <c r="T35" s="18"/>
      <c r="U35" s="18"/>
      <c r="V35" s="18"/>
      <c r="W35" s="18"/>
      <c r="X35" s="18"/>
    </row>
    <row r="36" spans="1:28" x14ac:dyDescent="0.25">
      <c r="A36" s="60">
        <v>3012047890</v>
      </c>
      <c r="B36" s="88" t="s">
        <v>304</v>
      </c>
      <c r="C36" s="87" t="s">
        <v>33</v>
      </c>
      <c r="D36" s="93">
        <v>2080120.4599999997</v>
      </c>
      <c r="E36" s="93">
        <v>1864892.8499999996</v>
      </c>
      <c r="F36" s="93">
        <v>2085814.5399999998</v>
      </c>
      <c r="G36" s="93">
        <v>1987619.7000000007</v>
      </c>
      <c r="H36" s="93">
        <v>1757577.8599999999</v>
      </c>
      <c r="I36" s="93">
        <v>1876446.3000000003</v>
      </c>
      <c r="J36" s="93">
        <v>1805076.37</v>
      </c>
      <c r="K36" s="93">
        <v>2041855.9199999997</v>
      </c>
      <c r="L36" s="93">
        <v>2006573.0999999996</v>
      </c>
      <c r="M36" s="93">
        <v>1506724.6199999999</v>
      </c>
      <c r="N36" s="93">
        <v>2066513.7000000002</v>
      </c>
      <c r="O36" s="93">
        <v>2745768.5799999996</v>
      </c>
      <c r="P36" s="18"/>
      <c r="Q36" s="18"/>
      <c r="R36" s="18"/>
      <c r="S36" s="18"/>
      <c r="T36" s="18"/>
      <c r="U36" s="18"/>
      <c r="V36" s="18"/>
      <c r="W36" s="18"/>
      <c r="X36" s="18"/>
      <c r="Y36" s="17"/>
      <c r="Z36" s="17"/>
      <c r="AA36" s="17"/>
      <c r="AB36" s="17"/>
    </row>
    <row r="37" spans="1:28" x14ac:dyDescent="0.25">
      <c r="A37" s="60">
        <v>3009900157</v>
      </c>
      <c r="B37" s="87" t="s">
        <v>308</v>
      </c>
      <c r="C37" s="87" t="s">
        <v>13</v>
      </c>
      <c r="D37" s="93">
        <v>503683.97</v>
      </c>
      <c r="E37" s="93">
        <v>403280.08999999997</v>
      </c>
      <c r="F37" s="93">
        <v>387432.42</v>
      </c>
      <c r="G37" s="93">
        <v>458766.89999999997</v>
      </c>
      <c r="H37" s="93">
        <v>572796.30000000005</v>
      </c>
      <c r="I37" s="93">
        <v>585672.30000000005</v>
      </c>
      <c r="J37" s="93">
        <v>91547.650000000009</v>
      </c>
      <c r="K37" s="93">
        <v>471359.64999999997</v>
      </c>
      <c r="L37" s="93">
        <v>478272.3</v>
      </c>
      <c r="M37" s="93">
        <v>430390.35999999993</v>
      </c>
      <c r="N37" s="93">
        <v>384480.89999999997</v>
      </c>
      <c r="O37" s="93">
        <v>150602.03000000003</v>
      </c>
      <c r="P37" s="18"/>
      <c r="Q37" s="18"/>
      <c r="R37" s="18"/>
      <c r="S37" s="18"/>
      <c r="T37" s="18"/>
      <c r="U37" s="18"/>
      <c r="V37" s="18"/>
      <c r="W37" s="18"/>
      <c r="X37" s="18"/>
    </row>
    <row r="38" spans="1:28" x14ac:dyDescent="0.25">
      <c r="A38" s="60">
        <v>3009900022</v>
      </c>
      <c r="B38" s="87" t="s">
        <v>310</v>
      </c>
      <c r="C38" s="87" t="s">
        <v>12</v>
      </c>
      <c r="D38" s="93">
        <v>482989.92</v>
      </c>
      <c r="E38" s="93">
        <v>506585.33999999985</v>
      </c>
      <c r="F38" s="93">
        <v>558306.59</v>
      </c>
      <c r="G38" s="93">
        <v>481843.79999999987</v>
      </c>
      <c r="H38" s="93">
        <v>367767.57000000007</v>
      </c>
      <c r="I38" s="93">
        <v>299819.69999999995</v>
      </c>
      <c r="J38" s="93">
        <v>181431.83999999997</v>
      </c>
      <c r="K38" s="93">
        <v>125412.67000000001</v>
      </c>
      <c r="L38" s="93">
        <v>109824</v>
      </c>
      <c r="M38" s="93">
        <v>159004.58000000002</v>
      </c>
      <c r="N38" s="93">
        <v>406375.50000000012</v>
      </c>
      <c r="O38" s="93">
        <v>504175.00999999989</v>
      </c>
      <c r="P38" s="18"/>
      <c r="Q38" s="18"/>
      <c r="R38" s="18"/>
      <c r="S38" s="18"/>
      <c r="T38" s="18"/>
      <c r="U38" s="18"/>
      <c r="V38" s="18"/>
      <c r="W38" s="18"/>
      <c r="X38" s="18"/>
    </row>
    <row r="39" spans="1:28" x14ac:dyDescent="0.25">
      <c r="A39" s="60">
        <v>3009900231</v>
      </c>
      <c r="B39" s="89" t="s">
        <v>312</v>
      </c>
      <c r="C39" s="87" t="s">
        <v>16</v>
      </c>
      <c r="D39" s="93">
        <v>1060579.75</v>
      </c>
      <c r="E39" s="93">
        <v>825344.34999999986</v>
      </c>
      <c r="F39" s="93">
        <v>891842.10000000009</v>
      </c>
      <c r="G39" s="93">
        <v>862924.2</v>
      </c>
      <c r="H39" s="93">
        <v>942985.59000000008</v>
      </c>
      <c r="I39" s="93">
        <v>974320.20000000007</v>
      </c>
      <c r="J39" s="93">
        <v>795866.10000000021</v>
      </c>
      <c r="K39" s="93">
        <v>721705.11</v>
      </c>
      <c r="L39" s="93">
        <v>550303.5</v>
      </c>
      <c r="M39" s="93">
        <v>645114.03</v>
      </c>
      <c r="N39" s="93">
        <v>887778.30000000016</v>
      </c>
      <c r="O39" s="93">
        <v>1028933.7100000001</v>
      </c>
      <c r="P39" s="18"/>
      <c r="Q39" s="18"/>
      <c r="R39" s="18"/>
      <c r="S39" s="18"/>
      <c r="T39" s="18"/>
      <c r="U39" s="18"/>
      <c r="V39" s="18"/>
      <c r="W39" s="18"/>
      <c r="X39" s="18"/>
    </row>
    <row r="40" spans="1:28" x14ac:dyDescent="0.25">
      <c r="A40" s="60">
        <v>3011623758</v>
      </c>
      <c r="B40" s="88" t="s">
        <v>314</v>
      </c>
      <c r="C40" s="87" t="s">
        <v>46</v>
      </c>
      <c r="D40" s="93">
        <v>192056.15999999997</v>
      </c>
      <c r="E40" s="93">
        <v>161811.59</v>
      </c>
      <c r="F40" s="93">
        <v>207867.08999999997</v>
      </c>
      <c r="G40" s="93">
        <v>123404.70000000003</v>
      </c>
      <c r="H40" s="93">
        <v>91030.87999999999</v>
      </c>
      <c r="I40" s="93">
        <v>89061.300000000017</v>
      </c>
      <c r="J40" s="93">
        <v>57214.84</v>
      </c>
      <c r="K40" s="93">
        <v>58766.079999999994</v>
      </c>
      <c r="L40" s="93">
        <v>50269.2</v>
      </c>
      <c r="M40" s="93">
        <v>71104.700000000012</v>
      </c>
      <c r="N40" s="93">
        <v>141385.49999999997</v>
      </c>
      <c r="O40" s="93">
        <v>144149.37999999998</v>
      </c>
      <c r="P40" s="18"/>
      <c r="Q40" s="18"/>
      <c r="R40" s="18"/>
      <c r="S40" s="18"/>
      <c r="T40" s="18"/>
      <c r="U40" s="18"/>
      <c r="V40" s="18"/>
      <c r="W40" s="18"/>
      <c r="X40" s="18"/>
    </row>
    <row r="41" spans="1:28" x14ac:dyDescent="0.25">
      <c r="A41" s="90">
        <v>3012344482</v>
      </c>
      <c r="B41" s="87" t="s">
        <v>314</v>
      </c>
      <c r="C41" s="87" t="s">
        <v>44</v>
      </c>
      <c r="D41" s="93">
        <v>238545.62000000002</v>
      </c>
      <c r="E41" s="93">
        <v>184216.40999999997</v>
      </c>
      <c r="F41" s="93">
        <v>178801.18</v>
      </c>
      <c r="G41" s="93">
        <v>44313.3</v>
      </c>
      <c r="H41" s="93">
        <v>115633.09999999998</v>
      </c>
      <c r="I41" s="93">
        <v>154632.9</v>
      </c>
      <c r="J41" s="93">
        <v>135695.67999999999</v>
      </c>
      <c r="K41" s="93">
        <v>80564.349999999991</v>
      </c>
      <c r="L41" s="93">
        <v>140283.29999999999</v>
      </c>
      <c r="M41" s="93">
        <v>110334.58000000003</v>
      </c>
      <c r="N41" s="93">
        <v>171810.60000000003</v>
      </c>
      <c r="O41" s="93">
        <v>242791.07</v>
      </c>
      <c r="P41" s="18"/>
      <c r="Q41" s="18"/>
      <c r="R41" s="18"/>
      <c r="S41" s="18"/>
      <c r="T41" s="18"/>
      <c r="U41" s="18"/>
      <c r="V41" s="18"/>
      <c r="W41" s="18"/>
      <c r="X41" s="18"/>
    </row>
    <row r="42" spans="1:28" x14ac:dyDescent="0.25">
      <c r="A42" s="90">
        <v>3012344228</v>
      </c>
      <c r="B42" s="87" t="s">
        <v>314</v>
      </c>
      <c r="C42" s="87" t="s">
        <v>40</v>
      </c>
      <c r="D42" s="93">
        <v>178817.3</v>
      </c>
      <c r="E42" s="93">
        <v>191520.63999999996</v>
      </c>
      <c r="F42" s="93">
        <v>231372.83999999997</v>
      </c>
      <c r="G42" s="93">
        <v>193144.19999999998</v>
      </c>
      <c r="H42" s="93">
        <v>149721.62999999998</v>
      </c>
      <c r="I42" s="93">
        <v>148612.79999999999</v>
      </c>
      <c r="J42" s="93">
        <v>112517.59999999996</v>
      </c>
      <c r="K42" s="93">
        <v>95960.189999999959</v>
      </c>
      <c r="L42" s="93">
        <v>95764.800000000017</v>
      </c>
      <c r="M42" s="93">
        <v>95508.209999999992</v>
      </c>
      <c r="N42" s="93">
        <v>158136.00000000006</v>
      </c>
      <c r="O42" s="93">
        <v>112500.85999999999</v>
      </c>
      <c r="P42" s="18"/>
      <c r="Q42" s="18"/>
      <c r="R42" s="18"/>
      <c r="S42" s="18"/>
      <c r="T42" s="18"/>
      <c r="U42" s="18"/>
      <c r="V42" s="18"/>
      <c r="W42" s="18"/>
      <c r="X42" s="18"/>
    </row>
    <row r="43" spans="1:28" x14ac:dyDescent="0.25">
      <c r="A43" s="90">
        <v>3012034985</v>
      </c>
      <c r="B43" s="87" t="s">
        <v>318</v>
      </c>
      <c r="C43" s="87" t="s">
        <v>34</v>
      </c>
      <c r="D43" s="93">
        <v>619149.9800000001</v>
      </c>
      <c r="E43" s="93">
        <v>719561.04999999993</v>
      </c>
      <c r="F43" s="93">
        <v>590553.40999999992</v>
      </c>
      <c r="G43" s="93">
        <v>356855.69999999995</v>
      </c>
      <c r="H43" s="93">
        <v>371350.55000000005</v>
      </c>
      <c r="I43" s="93">
        <v>394196.10000000003</v>
      </c>
      <c r="J43" s="93">
        <v>223514.34</v>
      </c>
      <c r="K43" s="93">
        <v>109082.49</v>
      </c>
      <c r="L43" s="93">
        <v>-35148.300000000003</v>
      </c>
      <c r="M43" s="93">
        <v>87608.169999999984</v>
      </c>
      <c r="N43" s="93">
        <v>628447.50000000012</v>
      </c>
      <c r="O43" s="93">
        <v>1340412.7199999997</v>
      </c>
      <c r="P43" s="18"/>
      <c r="Q43" s="18"/>
      <c r="R43" s="18"/>
      <c r="S43" s="18"/>
      <c r="T43" s="18"/>
      <c r="U43" s="18"/>
      <c r="V43" s="18"/>
      <c r="W43" s="18"/>
      <c r="X43" s="18"/>
    </row>
    <row r="44" spans="1:28" x14ac:dyDescent="0.25">
      <c r="A44" s="60">
        <v>3011218680</v>
      </c>
      <c r="B44" s="87" t="s">
        <v>320</v>
      </c>
      <c r="C44" s="87" t="s">
        <v>8</v>
      </c>
      <c r="D44" s="93">
        <v>800627.7</v>
      </c>
      <c r="E44" s="93">
        <v>102507.17</v>
      </c>
      <c r="F44" s="93">
        <v>1813508.37</v>
      </c>
      <c r="G44" s="93">
        <v>1109550.9000000001</v>
      </c>
      <c r="H44" s="93">
        <v>863998.51999999967</v>
      </c>
      <c r="I44" s="93">
        <v>1192197.5999999999</v>
      </c>
      <c r="J44" s="93">
        <v>679342.68</v>
      </c>
      <c r="K44" s="93">
        <v>602116.72</v>
      </c>
      <c r="L44" s="93">
        <v>432162.3000000001</v>
      </c>
      <c r="M44" s="93">
        <v>771983.39000000013</v>
      </c>
      <c r="N44" s="93">
        <v>755528.09999999986</v>
      </c>
      <c r="O44" s="93">
        <v>647820.64</v>
      </c>
      <c r="P44" s="18"/>
      <c r="Q44" s="18"/>
      <c r="R44" s="18"/>
      <c r="S44" s="18"/>
      <c r="T44" s="18"/>
      <c r="U44" s="18"/>
      <c r="V44" s="18"/>
      <c r="W44" s="18"/>
      <c r="X44" s="18"/>
    </row>
    <row r="45" spans="1:28" x14ac:dyDescent="0.25">
      <c r="A45" s="60">
        <v>3010950855</v>
      </c>
      <c r="B45" s="87" t="s">
        <v>322</v>
      </c>
      <c r="C45" s="87" t="s">
        <v>68</v>
      </c>
      <c r="D45" s="93">
        <v>725440.6100000001</v>
      </c>
      <c r="E45" s="93">
        <v>809476.99999999988</v>
      </c>
      <c r="F45" s="93">
        <v>827742.16</v>
      </c>
      <c r="G45" s="93">
        <v>340917.89999999997</v>
      </c>
      <c r="H45" s="93">
        <v>282981.95000000007</v>
      </c>
      <c r="I45" s="93">
        <v>444783.59999999992</v>
      </c>
      <c r="J45" s="93">
        <v>150934.66</v>
      </c>
      <c r="K45" s="93">
        <v>73619.11</v>
      </c>
      <c r="L45" s="93">
        <v>-564.60000000000014</v>
      </c>
      <c r="M45" s="93">
        <v>-182.58999999999983</v>
      </c>
      <c r="N45" s="93">
        <v>591336.00000000012</v>
      </c>
      <c r="O45" s="93">
        <v>853960.71999999986</v>
      </c>
      <c r="P45" s="18"/>
      <c r="Q45" s="18"/>
      <c r="R45" s="18"/>
      <c r="S45" s="18"/>
      <c r="T45" s="18"/>
      <c r="U45" s="18"/>
      <c r="V45" s="18"/>
      <c r="W45" s="18"/>
      <c r="X45" s="18"/>
    </row>
    <row r="46" spans="1:28" x14ac:dyDescent="0.25">
      <c r="A46" s="60">
        <v>3012773181</v>
      </c>
      <c r="B46" s="55" t="s">
        <v>324</v>
      </c>
      <c r="C46" s="89" t="s">
        <v>69</v>
      </c>
      <c r="D46" s="93">
        <v>138931.77000000002</v>
      </c>
      <c r="E46" s="93">
        <v>129063.34</v>
      </c>
      <c r="F46" s="93">
        <v>207474.62999999998</v>
      </c>
      <c r="G46" s="93">
        <v>206775.90000000002</v>
      </c>
      <c r="H46" s="93">
        <v>152813.87999999998</v>
      </c>
      <c r="I46" s="93">
        <v>237512.7</v>
      </c>
      <c r="J46" s="93">
        <v>123502.14</v>
      </c>
      <c r="K46" s="93">
        <v>79807.330000000016</v>
      </c>
      <c r="L46" s="93">
        <v>39353.4</v>
      </c>
      <c r="M46" s="93">
        <v>71063.77999999997</v>
      </c>
      <c r="N46" s="93">
        <v>247969.20000000004</v>
      </c>
      <c r="O46" s="93">
        <v>149225.94000000003</v>
      </c>
      <c r="P46" s="18"/>
      <c r="Q46" s="18"/>
      <c r="R46" s="18"/>
      <c r="S46" s="18"/>
      <c r="T46" s="18"/>
      <c r="U46" s="18"/>
      <c r="V46" s="18"/>
      <c r="W46" s="18"/>
      <c r="X46" s="18"/>
    </row>
    <row r="47" spans="1:28" x14ac:dyDescent="0.25">
      <c r="A47" s="60">
        <v>3013009731</v>
      </c>
      <c r="B47" s="87" t="s">
        <v>326</v>
      </c>
      <c r="C47" s="87" t="s">
        <v>53</v>
      </c>
      <c r="D47" s="93" t="e">
        <v>#N/A</v>
      </c>
      <c r="E47" s="93" t="e">
        <v>#N/A</v>
      </c>
      <c r="F47" s="93" t="e">
        <v>#N/A</v>
      </c>
      <c r="G47" s="93">
        <v>1925609.1</v>
      </c>
      <c r="H47" s="93">
        <v>2220688.41</v>
      </c>
      <c r="I47" s="93">
        <v>1880762.6999999995</v>
      </c>
      <c r="J47" s="93">
        <v>2165997.9000000004</v>
      </c>
      <c r="K47" s="93">
        <v>2327099.3200000003</v>
      </c>
      <c r="L47" s="93">
        <v>2728806.3</v>
      </c>
      <c r="M47" s="93">
        <v>2923132.5999999992</v>
      </c>
      <c r="N47" s="93">
        <v>2623498.2000000007</v>
      </c>
      <c r="O47" s="93">
        <v>2796530.4600000004</v>
      </c>
      <c r="P47" s="18"/>
      <c r="Q47" s="18"/>
      <c r="R47" s="18"/>
      <c r="S47" s="18"/>
      <c r="T47" s="18"/>
      <c r="U47" s="18"/>
      <c r="V47" s="18"/>
      <c r="W47" s="18"/>
      <c r="X47" s="18"/>
    </row>
    <row r="48" spans="1:28" x14ac:dyDescent="0.25">
      <c r="A48" s="60">
        <v>3009900159</v>
      </c>
      <c r="B48" s="87" t="s">
        <v>327</v>
      </c>
      <c r="C48" s="87" t="s">
        <v>14</v>
      </c>
      <c r="D48" s="93">
        <v>73354.060000000012</v>
      </c>
      <c r="E48" s="93">
        <v>55981.020000000004</v>
      </c>
      <c r="F48" s="93">
        <v>269960.40000000002</v>
      </c>
      <c r="G48" s="93">
        <v>261782.7</v>
      </c>
      <c r="H48" s="93">
        <v>341787.71000000008</v>
      </c>
      <c r="I48" s="93">
        <v>300013.19999999995</v>
      </c>
      <c r="J48" s="93">
        <v>271012.22999999992</v>
      </c>
      <c r="K48" s="93">
        <v>93801.039999999979</v>
      </c>
      <c r="L48" s="93">
        <v>48858.599999999991</v>
      </c>
      <c r="M48" s="93">
        <v>-1975.6299999999999</v>
      </c>
      <c r="N48" s="93">
        <v>70652.700000000012</v>
      </c>
      <c r="O48" s="93">
        <v>58750.26999999999</v>
      </c>
      <c r="P48" s="18"/>
      <c r="Q48" s="18"/>
      <c r="R48" s="18"/>
      <c r="S48" s="18"/>
      <c r="T48" s="18"/>
      <c r="U48" s="18"/>
      <c r="V48" s="18"/>
      <c r="W48" s="18"/>
      <c r="X48" s="18"/>
    </row>
    <row r="49" spans="1:24" x14ac:dyDescent="0.25">
      <c r="A49" s="90">
        <v>3011642909</v>
      </c>
      <c r="B49" s="87" t="s">
        <v>329</v>
      </c>
      <c r="C49" s="87" t="s">
        <v>45</v>
      </c>
      <c r="D49" s="93">
        <v>181034.41999999998</v>
      </c>
      <c r="E49" s="93">
        <v>31678.44</v>
      </c>
      <c r="F49" s="93">
        <v>215954.36999999997</v>
      </c>
      <c r="G49" s="93">
        <v>41024.699999999997</v>
      </c>
      <c r="H49" s="93">
        <v>31862.109999999997</v>
      </c>
      <c r="I49" s="93">
        <v>59075.999999999993</v>
      </c>
      <c r="J49" s="93">
        <v>23455.22</v>
      </c>
      <c r="K49" s="93">
        <v>960.69000000000017</v>
      </c>
      <c r="L49" s="93">
        <v>-1761.6</v>
      </c>
      <c r="M49" s="93">
        <v>28613.000000000007</v>
      </c>
      <c r="N49" s="93">
        <v>86171.400000000009</v>
      </c>
      <c r="O49" s="93">
        <v>273154.32999999996</v>
      </c>
      <c r="P49" s="18"/>
      <c r="Q49" s="18"/>
      <c r="R49" s="18"/>
      <c r="S49" s="18"/>
      <c r="T49" s="18"/>
      <c r="U49" s="18"/>
      <c r="V49" s="18"/>
      <c r="W49" s="18"/>
      <c r="X49" s="18"/>
    </row>
    <row r="50" spans="1:24" x14ac:dyDescent="0.25">
      <c r="A50" s="60">
        <v>3010351603</v>
      </c>
      <c r="B50" s="87" t="s">
        <v>331</v>
      </c>
      <c r="C50" s="87" t="s">
        <v>2</v>
      </c>
      <c r="D50" s="93">
        <v>810969.92</v>
      </c>
      <c r="E50" s="93">
        <v>576685.59</v>
      </c>
      <c r="F50" s="93">
        <v>260018.7</v>
      </c>
      <c r="G50" s="93">
        <v>23800.800000000003</v>
      </c>
      <c r="H50" s="93">
        <v>431435.99</v>
      </c>
      <c r="I50" s="93">
        <v>206731.50000000003</v>
      </c>
      <c r="J50" s="93">
        <v>313711.32000000007</v>
      </c>
      <c r="K50" s="93">
        <v>663219.58000000007</v>
      </c>
      <c r="L50" s="93">
        <v>328812.00000000012</v>
      </c>
      <c r="M50" s="93">
        <v>185638.22999999998</v>
      </c>
      <c r="N50" s="93">
        <v>566037.9</v>
      </c>
      <c r="O50" s="93">
        <v>419770.07000000007</v>
      </c>
      <c r="P50" s="18"/>
      <c r="Q50" s="18"/>
      <c r="R50" s="18"/>
      <c r="S50" s="18"/>
      <c r="T50" s="18"/>
      <c r="U50" s="18"/>
      <c r="V50" s="18"/>
      <c r="W50" s="18"/>
      <c r="X50" s="18"/>
    </row>
    <row r="51" spans="1:24" x14ac:dyDescent="0.25">
      <c r="A51" s="60">
        <v>3010458302</v>
      </c>
      <c r="B51" s="87" t="s">
        <v>333</v>
      </c>
      <c r="C51" s="87" t="s">
        <v>41</v>
      </c>
      <c r="D51" s="93">
        <v>133556.06</v>
      </c>
      <c r="E51" s="93">
        <v>215603.69</v>
      </c>
      <c r="F51" s="93">
        <v>226754.46000000002</v>
      </c>
      <c r="G51" s="93">
        <v>267772.2</v>
      </c>
      <c r="H51" s="93">
        <v>316974.99999999994</v>
      </c>
      <c r="I51" s="93">
        <v>160178.4</v>
      </c>
      <c r="J51" s="93">
        <v>260811.06</v>
      </c>
      <c r="K51" s="93">
        <v>269145.09999999998</v>
      </c>
      <c r="L51" s="93">
        <v>182659.49999999997</v>
      </c>
      <c r="M51" s="93">
        <v>171994.19999999998</v>
      </c>
      <c r="N51" s="93">
        <v>56551.80000000001</v>
      </c>
      <c r="O51" s="93">
        <v>178254.02999999997</v>
      </c>
      <c r="P51" s="18"/>
      <c r="Q51" s="18"/>
      <c r="R51" s="18"/>
      <c r="S51" s="18"/>
      <c r="T51" s="18"/>
      <c r="U51" s="18"/>
      <c r="V51" s="18"/>
      <c r="W51" s="18"/>
      <c r="X51" s="18"/>
    </row>
    <row r="52" spans="1:24" x14ac:dyDescent="0.25">
      <c r="A52" s="60">
        <v>3010586791</v>
      </c>
      <c r="B52" s="88" t="s">
        <v>335</v>
      </c>
      <c r="C52" s="88" t="s">
        <v>58</v>
      </c>
      <c r="D52" s="93">
        <v>-17503.84</v>
      </c>
      <c r="E52" s="93">
        <v>245596.35999999996</v>
      </c>
      <c r="F52" s="93">
        <v>192000.98000000004</v>
      </c>
      <c r="G52" s="93">
        <v>125175.9</v>
      </c>
      <c r="H52" s="93">
        <v>73375.75999999998</v>
      </c>
      <c r="I52" s="93">
        <v>101181.3</v>
      </c>
      <c r="J52" s="93">
        <v>48988.060000000005</v>
      </c>
      <c r="K52" s="93">
        <v>43572.669999999991</v>
      </c>
      <c r="L52" s="93">
        <v>121776.9</v>
      </c>
      <c r="M52" s="93">
        <v>53486.780000000006</v>
      </c>
      <c r="N52" s="93">
        <v>77318.100000000006</v>
      </c>
      <c r="O52" s="93">
        <v>65596.310000000027</v>
      </c>
      <c r="P52" s="18"/>
      <c r="Q52" s="18"/>
      <c r="R52" s="18"/>
      <c r="S52" s="18"/>
      <c r="T52" s="18"/>
      <c r="U52" s="18"/>
      <c r="V52" s="18"/>
      <c r="W52" s="18"/>
      <c r="X52" s="18"/>
    </row>
    <row r="53" spans="1:24" x14ac:dyDescent="0.25">
      <c r="A53" s="60" t="s">
        <v>61</v>
      </c>
      <c r="B53" s="89" t="s">
        <v>337</v>
      </c>
      <c r="C53" s="64" t="s">
        <v>42</v>
      </c>
      <c r="D53" s="93">
        <v>610644.19999999995</v>
      </c>
      <c r="E53" s="93">
        <v>533852.88</v>
      </c>
      <c r="F53" s="93">
        <v>467496.43000000005</v>
      </c>
      <c r="G53" s="93">
        <v>286597.50000000006</v>
      </c>
      <c r="H53" s="93">
        <v>274214.52999999997</v>
      </c>
      <c r="I53" s="93">
        <v>366848.7</v>
      </c>
      <c r="J53" s="93">
        <v>234117.88999999996</v>
      </c>
      <c r="K53" s="93">
        <v>167390.39000000001</v>
      </c>
      <c r="L53" s="93">
        <v>140337.59999999998</v>
      </c>
      <c r="M53" s="93">
        <v>251780.44999999998</v>
      </c>
      <c r="N53" s="93">
        <v>562431.30000000005</v>
      </c>
      <c r="O53" s="93">
        <v>684891.67999999993</v>
      </c>
    </row>
    <row r="54" spans="1:24" x14ac:dyDescent="0.25">
      <c r="A54" s="90">
        <v>3012510547</v>
      </c>
      <c r="B54" s="89" t="s">
        <v>339</v>
      </c>
      <c r="C54" s="89" t="s">
        <v>70</v>
      </c>
      <c r="D54" s="93">
        <v>366256.01000000007</v>
      </c>
      <c r="E54" s="93">
        <v>226186.66000000003</v>
      </c>
      <c r="F54" s="93">
        <v>251601.27</v>
      </c>
      <c r="G54" s="93">
        <v>86559.599999999977</v>
      </c>
      <c r="H54" s="93">
        <v>73368.939999999973</v>
      </c>
      <c r="I54" s="93">
        <v>63119.399999999987</v>
      </c>
      <c r="J54" s="93">
        <v>6421.6500000000015</v>
      </c>
      <c r="K54" s="93">
        <v>-2051.5800000000004</v>
      </c>
      <c r="L54" s="93">
        <v>28861.5</v>
      </c>
      <c r="M54" s="93">
        <v>11724.2</v>
      </c>
      <c r="N54" s="93">
        <v>299956.80000000005</v>
      </c>
      <c r="O54" s="93">
        <v>593522.59000000008</v>
      </c>
      <c r="P54" s="18"/>
      <c r="Q54" s="18"/>
      <c r="R54" s="18"/>
      <c r="S54" s="18"/>
      <c r="T54" s="18"/>
      <c r="U54" s="18"/>
      <c r="V54" s="18"/>
      <c r="W54" s="18"/>
      <c r="X54" s="18"/>
    </row>
    <row r="55" spans="1:24" x14ac:dyDescent="0.25">
      <c r="A55" s="61">
        <v>3010000990</v>
      </c>
      <c r="B55" s="91" t="s">
        <v>341</v>
      </c>
      <c r="C55" s="65" t="s">
        <v>71</v>
      </c>
      <c r="D55" s="93">
        <v>1554180.66</v>
      </c>
      <c r="E55" s="93">
        <v>1555376.14</v>
      </c>
      <c r="F55" s="93">
        <v>1824209.57</v>
      </c>
      <c r="G55" s="93">
        <v>609288.9</v>
      </c>
      <c r="H55" s="93">
        <v>322587.24000000005</v>
      </c>
      <c r="I55" s="93">
        <v>508205.69999999995</v>
      </c>
      <c r="J55" s="93">
        <v>244728.88000000003</v>
      </c>
      <c r="K55" s="93">
        <v>-197735.36000000004</v>
      </c>
      <c r="L55" s="93">
        <v>-431442.9</v>
      </c>
      <c r="M55" s="93">
        <v>-327211.50999999995</v>
      </c>
      <c r="N55" s="93">
        <v>669073.19999999995</v>
      </c>
      <c r="O55" s="93">
        <v>1595480.7200000002</v>
      </c>
    </row>
    <row r="56" spans="1:24" x14ac:dyDescent="0.25">
      <c r="A56" s="60">
        <v>3009900178</v>
      </c>
      <c r="B56" s="87" t="s">
        <v>343</v>
      </c>
      <c r="C56" s="87" t="s">
        <v>29</v>
      </c>
      <c r="D56" s="93">
        <v>1001896.75</v>
      </c>
      <c r="E56" s="93">
        <v>733827.89000000013</v>
      </c>
      <c r="F56" s="93">
        <v>640165.81000000006</v>
      </c>
      <c r="G56" s="93">
        <v>570369.30000000016</v>
      </c>
      <c r="H56" s="93">
        <v>503550.97999999992</v>
      </c>
      <c r="I56" s="93">
        <v>298683</v>
      </c>
      <c r="J56" s="93">
        <v>-2674.6800000000007</v>
      </c>
      <c r="K56" s="93">
        <v>-2674.3700000000003</v>
      </c>
      <c r="L56" s="93">
        <v>-2590.1999999999998</v>
      </c>
      <c r="M56" s="93">
        <v>-2696.690000000001</v>
      </c>
      <c r="N56" s="93">
        <v>538499.99999999988</v>
      </c>
      <c r="O56" s="93">
        <v>738600.42</v>
      </c>
      <c r="P56" s="18"/>
      <c r="Q56" s="18"/>
      <c r="R56" s="18"/>
      <c r="S56" s="18"/>
      <c r="T56" s="18"/>
      <c r="U56" s="18"/>
      <c r="V56" s="18"/>
      <c r="W56" s="18"/>
      <c r="X56" s="18"/>
    </row>
    <row r="57" spans="1:24" x14ac:dyDescent="0.25">
      <c r="A57" s="60">
        <v>3010992218</v>
      </c>
      <c r="B57" s="87" t="s">
        <v>345</v>
      </c>
      <c r="C57" s="87" t="s">
        <v>18</v>
      </c>
      <c r="D57" s="93">
        <v>311700.93589999992</v>
      </c>
      <c r="E57" s="93">
        <v>262193.2108</v>
      </c>
      <c r="F57" s="93">
        <v>265862.78899999999</v>
      </c>
      <c r="G57" s="93">
        <v>254113.95899999994</v>
      </c>
      <c r="H57" s="93">
        <v>369723.99239999999</v>
      </c>
      <c r="I57" s="93">
        <v>246050.9849999999</v>
      </c>
      <c r="J57" s="93">
        <v>96179.118199999997</v>
      </c>
      <c r="K57" s="93">
        <v>92587.340399999986</v>
      </c>
      <c r="L57" s="93">
        <v>22283.621999999999</v>
      </c>
      <c r="M57" s="93">
        <v>39476.832199999997</v>
      </c>
      <c r="N57" s="93">
        <v>311563.42499999993</v>
      </c>
      <c r="O57" s="93">
        <v>97413.851300000009</v>
      </c>
      <c r="P57" s="18"/>
      <c r="Q57" s="18"/>
      <c r="R57" s="18"/>
      <c r="S57" s="18"/>
      <c r="T57" s="18"/>
      <c r="U57" s="18"/>
      <c r="V57" s="18"/>
      <c r="W57" s="18"/>
      <c r="X57" s="18"/>
    </row>
    <row r="58" spans="1:24" x14ac:dyDescent="0.25">
      <c r="A58" s="60">
        <v>3012568013</v>
      </c>
      <c r="B58" s="87" t="s">
        <v>347</v>
      </c>
      <c r="C58" s="87" t="s">
        <v>5</v>
      </c>
      <c r="D58" s="93">
        <v>-640233.39</v>
      </c>
      <c r="E58" s="93">
        <v>-1177044.1700000002</v>
      </c>
      <c r="F58" s="93">
        <v>-1003074.7500000002</v>
      </c>
      <c r="G58" s="93">
        <v>-1196056.1999999997</v>
      </c>
      <c r="H58" s="93">
        <v>-1173956.0500000003</v>
      </c>
      <c r="I58" s="93">
        <v>-982058.39999999991</v>
      </c>
      <c r="J58" s="93">
        <v>-1055127.4699999997</v>
      </c>
      <c r="K58" s="93">
        <v>-1068865.1199999999</v>
      </c>
      <c r="L58" s="93">
        <v>-520293.29999999993</v>
      </c>
      <c r="M58" s="93">
        <v>-368355.9499999999</v>
      </c>
      <c r="N58" s="93">
        <v>-360107.69999999995</v>
      </c>
      <c r="O58" s="93">
        <v>-444008.35000000009</v>
      </c>
      <c r="P58" s="18"/>
      <c r="Q58" s="18"/>
      <c r="R58" s="18"/>
      <c r="S58" s="18"/>
      <c r="T58" s="18"/>
      <c r="U58" s="18"/>
      <c r="V58" s="18"/>
      <c r="W58" s="18"/>
      <c r="X58" s="18"/>
    </row>
    <row r="59" spans="1:24" x14ac:dyDescent="0.25">
      <c r="A59" s="60">
        <v>3009900252</v>
      </c>
      <c r="B59" s="87" t="s">
        <v>349</v>
      </c>
      <c r="C59" s="87" t="s">
        <v>9</v>
      </c>
      <c r="D59" s="93">
        <v>318805.86000000004</v>
      </c>
      <c r="E59" s="93">
        <v>342873.38</v>
      </c>
      <c r="F59" s="93">
        <v>379078.85</v>
      </c>
      <c r="G59" s="93">
        <v>354504</v>
      </c>
      <c r="H59" s="93">
        <v>408937.12</v>
      </c>
      <c r="I59" s="93">
        <v>369076.2</v>
      </c>
      <c r="J59" s="93">
        <v>395513.19</v>
      </c>
      <c r="K59" s="93">
        <v>334658.02</v>
      </c>
      <c r="L59" s="93">
        <v>329050.8</v>
      </c>
      <c r="M59" s="93">
        <v>389386.66000000015</v>
      </c>
      <c r="N59" s="93">
        <v>345355.80000000005</v>
      </c>
      <c r="O59" s="93">
        <v>357677.07</v>
      </c>
      <c r="P59" s="18"/>
      <c r="Q59" s="18"/>
      <c r="R59" s="18"/>
      <c r="S59" s="18"/>
      <c r="T59" s="18"/>
      <c r="U59" s="18"/>
      <c r="V59" s="18"/>
      <c r="W59" s="18"/>
      <c r="X59" s="18"/>
    </row>
    <row r="60" spans="1:24" x14ac:dyDescent="0.25">
      <c r="A60" s="90">
        <v>3013153307</v>
      </c>
      <c r="B60" s="87" t="s">
        <v>351</v>
      </c>
      <c r="C60" s="87" t="s">
        <v>37</v>
      </c>
      <c r="D60" s="93">
        <v>743385.26999999979</v>
      </c>
      <c r="E60" s="93">
        <v>672543.64</v>
      </c>
      <c r="F60" s="93">
        <v>768447.84</v>
      </c>
      <c r="G60" s="93">
        <v>745221.89999999991</v>
      </c>
      <c r="H60" s="93">
        <v>772726.15</v>
      </c>
      <c r="I60" s="93">
        <v>752616.00000000012</v>
      </c>
      <c r="J60" s="93">
        <v>743459.05</v>
      </c>
      <c r="K60" s="93">
        <v>588895.22</v>
      </c>
      <c r="L60" s="93">
        <v>402501.6</v>
      </c>
      <c r="M60" s="93">
        <v>639472.64999999991</v>
      </c>
      <c r="N60" s="93">
        <v>695204.99999999988</v>
      </c>
      <c r="O60" s="93">
        <v>759815.57999999984</v>
      </c>
      <c r="P60" s="18"/>
      <c r="Q60" s="18"/>
      <c r="R60" s="18"/>
      <c r="S60" s="18"/>
      <c r="T60" s="18"/>
      <c r="U60" s="18"/>
      <c r="V60" s="18"/>
      <c r="W60" s="18"/>
      <c r="X60" s="18"/>
    </row>
    <row r="61" spans="1:24" x14ac:dyDescent="0.25">
      <c r="A61" s="60">
        <v>3012337646</v>
      </c>
      <c r="B61" s="87" t="s">
        <v>355</v>
      </c>
      <c r="C61" s="87" t="s">
        <v>50</v>
      </c>
      <c r="D61" s="93">
        <v>2795397.7199999997</v>
      </c>
      <c r="E61" s="93">
        <v>-167757.16999999998</v>
      </c>
      <c r="F61" s="93">
        <v>134059.5</v>
      </c>
      <c r="G61" s="93">
        <v>3546283.1999999993</v>
      </c>
      <c r="H61" s="93">
        <v>3754348.6200000006</v>
      </c>
      <c r="I61" s="93">
        <v>3474190.1999999997</v>
      </c>
      <c r="J61" s="93">
        <v>3943465.6700000004</v>
      </c>
      <c r="K61" s="93">
        <v>3930132.57</v>
      </c>
      <c r="L61" s="93">
        <v>3759104.7</v>
      </c>
      <c r="M61" s="93">
        <v>3755061.9299999997</v>
      </c>
      <c r="N61" s="93">
        <v>3761629.5</v>
      </c>
      <c r="O61" s="93">
        <v>2031576.63</v>
      </c>
      <c r="P61" s="18"/>
      <c r="Q61" s="18"/>
      <c r="R61" s="18"/>
      <c r="S61" s="18"/>
      <c r="T61" s="18"/>
      <c r="U61" s="18"/>
      <c r="V61" s="18"/>
      <c r="W61" s="18"/>
      <c r="X61" s="18"/>
    </row>
    <row r="62" spans="1:24" x14ac:dyDescent="0.25">
      <c r="A62" s="76">
        <v>3011863134</v>
      </c>
      <c r="B62" s="78" t="s">
        <v>357</v>
      </c>
      <c r="C62" s="58" t="s">
        <v>38</v>
      </c>
      <c r="D62" s="93">
        <v>102778.02</v>
      </c>
      <c r="E62" s="93">
        <v>85237.38</v>
      </c>
      <c r="F62" s="93">
        <v>68596.490000000005</v>
      </c>
      <c r="G62" s="93">
        <v>34640.100000000006</v>
      </c>
      <c r="H62" s="93">
        <v>38178.670000000006</v>
      </c>
      <c r="I62" s="93">
        <v>61247.400000000009</v>
      </c>
      <c r="J62" s="93">
        <v>17895.68</v>
      </c>
      <c r="K62" s="93">
        <v>25877.560000000005</v>
      </c>
      <c r="L62" s="93">
        <v>18037.800000000003</v>
      </c>
      <c r="M62" s="93">
        <v>18208.47</v>
      </c>
      <c r="N62" s="93">
        <v>13540.5</v>
      </c>
      <c r="O62" s="93">
        <v>7507.5800000000036</v>
      </c>
      <c r="P62" s="18"/>
      <c r="Q62" s="18"/>
      <c r="R62" s="18"/>
      <c r="S62" s="18"/>
      <c r="T62" s="18"/>
      <c r="U62" s="18"/>
      <c r="V62" s="18"/>
      <c r="W62" s="18"/>
      <c r="X62" s="18"/>
    </row>
    <row r="63" spans="1:24" x14ac:dyDescent="0.25">
      <c r="A63" s="60">
        <v>3012736516</v>
      </c>
      <c r="B63" s="87" t="s">
        <v>359</v>
      </c>
      <c r="C63" s="89" t="s">
        <v>72</v>
      </c>
      <c r="D63" s="93">
        <v>186628.68000000005</v>
      </c>
      <c r="E63" s="93">
        <v>181702.69</v>
      </c>
      <c r="F63" s="93">
        <v>202494.79</v>
      </c>
      <c r="G63" s="93">
        <v>223647.9</v>
      </c>
      <c r="H63" s="93">
        <v>214959.27</v>
      </c>
      <c r="I63" s="93">
        <v>211004.09999999992</v>
      </c>
      <c r="J63" s="93">
        <v>233938.71</v>
      </c>
      <c r="K63" s="93">
        <v>217623.1</v>
      </c>
      <c r="L63" s="93">
        <v>155736.29999999999</v>
      </c>
      <c r="M63" s="93">
        <v>200369.73999999996</v>
      </c>
      <c r="N63" s="93">
        <v>207005.99999999997</v>
      </c>
      <c r="O63" s="93">
        <v>258281.76999999996</v>
      </c>
      <c r="P63" s="18"/>
      <c r="Q63" s="18"/>
      <c r="R63" s="18"/>
      <c r="S63" s="18"/>
      <c r="T63" s="18"/>
      <c r="U63" s="18"/>
      <c r="V63" s="18"/>
      <c r="W63" s="18"/>
      <c r="X63" s="18"/>
    </row>
    <row r="64" spans="1:24" x14ac:dyDescent="0.25">
      <c r="A64" s="60">
        <v>3011760946</v>
      </c>
      <c r="B64" s="87" t="s">
        <v>361</v>
      </c>
      <c r="C64" s="87" t="s">
        <v>48</v>
      </c>
      <c r="D64" s="93">
        <v>579118.13</v>
      </c>
      <c r="E64" s="93">
        <v>673695.52</v>
      </c>
      <c r="F64" s="93">
        <v>730204.69000000006</v>
      </c>
      <c r="G64" s="93">
        <v>448957.79999999993</v>
      </c>
      <c r="H64" s="93">
        <v>563891.24</v>
      </c>
      <c r="I64" s="93">
        <v>387032.39999999997</v>
      </c>
      <c r="J64" s="93">
        <v>322180.52</v>
      </c>
      <c r="K64" s="93">
        <v>251848.02999999997</v>
      </c>
      <c r="L64" s="93">
        <v>221104.5</v>
      </c>
      <c r="M64" s="93">
        <v>273448.83</v>
      </c>
      <c r="N64" s="93">
        <v>410748.29999999993</v>
      </c>
      <c r="O64" s="93">
        <v>846138.79999999981</v>
      </c>
      <c r="P64" s="18"/>
      <c r="Q64" s="18"/>
      <c r="R64" s="18"/>
      <c r="S64" s="18"/>
      <c r="T64" s="18"/>
      <c r="U64" s="18"/>
      <c r="V64" s="18"/>
      <c r="W64" s="18"/>
      <c r="X64" s="18"/>
    </row>
    <row r="65" spans="1:28" x14ac:dyDescent="0.25">
      <c r="A65" s="60">
        <v>3010950130</v>
      </c>
      <c r="B65" s="87" t="s">
        <v>361</v>
      </c>
      <c r="C65" s="87" t="s">
        <v>39</v>
      </c>
      <c r="D65" s="93">
        <v>413898.04999999987</v>
      </c>
      <c r="E65" s="93">
        <v>355029.60000000015</v>
      </c>
      <c r="F65" s="93">
        <v>465250.48000000004</v>
      </c>
      <c r="G65" s="93">
        <v>284007.3</v>
      </c>
      <c r="H65" s="93">
        <v>375642.50000000006</v>
      </c>
      <c r="I65" s="93">
        <v>222563.09999999995</v>
      </c>
      <c r="J65" s="93">
        <v>205077.08999999997</v>
      </c>
      <c r="K65" s="93">
        <v>143459.93999999997</v>
      </c>
      <c r="L65" s="93">
        <v>149014.79999999999</v>
      </c>
      <c r="M65" s="93">
        <v>134988.87999999995</v>
      </c>
      <c r="N65" s="93">
        <v>385186.50000000012</v>
      </c>
      <c r="O65" s="93">
        <v>736018.42999999982</v>
      </c>
      <c r="P65" s="18"/>
      <c r="Q65" s="18"/>
      <c r="R65" s="18"/>
      <c r="S65" s="18"/>
      <c r="T65" s="18"/>
      <c r="U65" s="18"/>
      <c r="V65" s="18"/>
      <c r="W65" s="18"/>
      <c r="X65" s="18"/>
    </row>
    <row r="66" spans="1:28" x14ac:dyDescent="0.25">
      <c r="A66" s="60">
        <v>3011171457</v>
      </c>
      <c r="B66" s="87" t="s">
        <v>362</v>
      </c>
      <c r="C66" s="87" t="s">
        <v>49</v>
      </c>
      <c r="D66" s="93">
        <v>995805.25</v>
      </c>
      <c r="E66" s="93">
        <v>842220.31999999983</v>
      </c>
      <c r="F66" s="93">
        <v>698908.33</v>
      </c>
      <c r="G66" s="93">
        <v>428574.60000000003</v>
      </c>
      <c r="H66" s="93">
        <v>543242.45000000007</v>
      </c>
      <c r="I66" s="93">
        <v>819774.00000000012</v>
      </c>
      <c r="J66" s="93">
        <v>809692.41</v>
      </c>
      <c r="K66" s="93">
        <v>711848.35000000009</v>
      </c>
      <c r="L66" s="93">
        <v>608193</v>
      </c>
      <c r="M66" s="93">
        <v>704412.69</v>
      </c>
      <c r="N66" s="93">
        <v>1037798.3999999998</v>
      </c>
      <c r="O66" s="93">
        <v>1499724.5099999998</v>
      </c>
      <c r="P66" s="18"/>
      <c r="Q66" s="18"/>
      <c r="R66" s="18"/>
      <c r="S66" s="18"/>
      <c r="T66" s="18"/>
      <c r="U66" s="18"/>
      <c r="V66" s="18"/>
      <c r="W66" s="18"/>
      <c r="X66" s="18"/>
    </row>
    <row r="67" spans="1:28" x14ac:dyDescent="0.25">
      <c r="A67" s="60">
        <v>3012537913</v>
      </c>
      <c r="B67" s="88" t="s">
        <v>362</v>
      </c>
      <c r="C67" s="88" t="s">
        <v>56</v>
      </c>
      <c r="D67" s="93">
        <v>282801.84000000008</v>
      </c>
      <c r="E67" s="93">
        <v>247784.12000000002</v>
      </c>
      <c r="F67" s="93">
        <v>263865.49000000005</v>
      </c>
      <c r="G67" s="93">
        <v>149315.40000000002</v>
      </c>
      <c r="H67" s="93">
        <v>199448.11000000004</v>
      </c>
      <c r="I67" s="93">
        <v>166827.29999999999</v>
      </c>
      <c r="J67" s="93">
        <v>157472.56</v>
      </c>
      <c r="K67" s="93">
        <v>148721.26</v>
      </c>
      <c r="L67" s="93">
        <v>146451.30000000002</v>
      </c>
      <c r="M67" s="93">
        <v>159148.72999999998</v>
      </c>
      <c r="N67" s="93">
        <v>270401.99999999994</v>
      </c>
      <c r="O67" s="93">
        <v>354356.35</v>
      </c>
      <c r="P67" s="18"/>
      <c r="Q67" s="18"/>
      <c r="R67" s="18"/>
      <c r="S67" s="18"/>
      <c r="T67" s="18"/>
      <c r="U67" s="18"/>
      <c r="V67" s="18"/>
      <c r="W67" s="18"/>
      <c r="X67" s="18"/>
    </row>
    <row r="68" spans="1:28" x14ac:dyDescent="0.25">
      <c r="A68" s="60">
        <v>3011303590</v>
      </c>
      <c r="B68" s="87" t="s">
        <v>363</v>
      </c>
      <c r="C68" s="87" t="s">
        <v>47</v>
      </c>
      <c r="D68" s="93">
        <v>1150913.7499999998</v>
      </c>
      <c r="E68" s="93">
        <v>905384.6399999999</v>
      </c>
      <c r="F68" s="93">
        <v>1326661.7400000002</v>
      </c>
      <c r="G68" s="93">
        <v>1315486.2000000002</v>
      </c>
      <c r="H68" s="93">
        <v>1277025.4699999997</v>
      </c>
      <c r="I68" s="93">
        <v>1297197</v>
      </c>
      <c r="J68" s="93">
        <v>1235317.76</v>
      </c>
      <c r="K68" s="93">
        <v>1491805.8699999999</v>
      </c>
      <c r="L68" s="93">
        <v>1251592.2</v>
      </c>
      <c r="M68" s="93">
        <v>1195462.9199999995</v>
      </c>
      <c r="N68" s="93">
        <v>1762295.7</v>
      </c>
      <c r="O68" s="93">
        <v>1748266.0800000005</v>
      </c>
      <c r="P68" s="18"/>
      <c r="Q68" s="18"/>
      <c r="R68" s="18"/>
      <c r="S68" s="18"/>
      <c r="T68" s="18"/>
      <c r="U68" s="18"/>
      <c r="V68" s="18"/>
      <c r="W68" s="18"/>
      <c r="X68" s="18"/>
      <c r="Y68" s="17"/>
      <c r="Z68" s="17"/>
      <c r="AA68" s="17"/>
      <c r="AB68" s="17"/>
    </row>
    <row r="69" spans="1:28" x14ac:dyDescent="0.25">
      <c r="A69" s="63">
        <v>3012296948</v>
      </c>
      <c r="B69" s="77" t="s">
        <v>364</v>
      </c>
      <c r="C69" s="58" t="s">
        <v>19</v>
      </c>
      <c r="D69" s="93">
        <v>1865013.3199999996</v>
      </c>
      <c r="E69" s="93">
        <v>2022747.9699999997</v>
      </c>
      <c r="F69" s="93">
        <v>1943992.0200000005</v>
      </c>
      <c r="G69" s="93">
        <v>535774.79999999993</v>
      </c>
      <c r="H69" s="93">
        <v>653231.37999999989</v>
      </c>
      <c r="I69" s="93">
        <v>386674.8</v>
      </c>
      <c r="J69" s="93">
        <v>316603.30999999994</v>
      </c>
      <c r="K69" s="93">
        <v>238142.62000000002</v>
      </c>
      <c r="L69" s="93">
        <v>136579.79999999999</v>
      </c>
      <c r="M69" s="93">
        <v>174911.60999999993</v>
      </c>
      <c r="N69" s="93">
        <v>143133.59999999998</v>
      </c>
      <c r="O69" s="93">
        <v>240676.24999999988</v>
      </c>
      <c r="P69" s="18"/>
      <c r="Q69" s="18"/>
      <c r="R69" s="18"/>
      <c r="S69" s="18"/>
      <c r="T69" s="18"/>
      <c r="U69" s="18"/>
      <c r="V69" s="18"/>
      <c r="W69" s="18"/>
      <c r="X69" s="18"/>
    </row>
    <row r="70" spans="1:28" x14ac:dyDescent="0.25">
      <c r="A70" s="90">
        <v>3010609287</v>
      </c>
      <c r="B70" s="83" t="s">
        <v>306</v>
      </c>
      <c r="C70" s="86" t="s">
        <v>192</v>
      </c>
      <c r="D70" s="93">
        <v>787288.39999999991</v>
      </c>
      <c r="E70" s="93">
        <v>791940.12000000011</v>
      </c>
      <c r="F70" s="93">
        <v>802530.79</v>
      </c>
      <c r="G70" s="93">
        <v>511360.2</v>
      </c>
      <c r="H70" s="93">
        <v>441148.29</v>
      </c>
      <c r="I70" s="93">
        <v>436177.1999999999</v>
      </c>
      <c r="J70" s="93">
        <v>335477.97000000015</v>
      </c>
      <c r="K70" s="93">
        <v>281360.96000000002</v>
      </c>
      <c r="L70" s="93">
        <v>278702.7</v>
      </c>
      <c r="M70" s="93">
        <v>362379.45999999996</v>
      </c>
      <c r="N70" s="93">
        <v>665791.19999999995</v>
      </c>
      <c r="O70" s="93">
        <v>818410.85000000021</v>
      </c>
    </row>
    <row r="71" spans="1:28" x14ac:dyDescent="0.25">
      <c r="A71" s="90">
        <v>3009900171</v>
      </c>
      <c r="B71" s="83" t="s">
        <v>353</v>
      </c>
      <c r="C71" s="83" t="s">
        <v>196</v>
      </c>
      <c r="D71" s="93">
        <v>250825.34</v>
      </c>
      <c r="E71" s="93">
        <v>64350.420000000013</v>
      </c>
      <c r="F71" s="93">
        <v>-2504.7999999999997</v>
      </c>
      <c r="G71" s="93">
        <v>-2464.1999999999998</v>
      </c>
      <c r="H71" s="93">
        <v>-2559.0500000000002</v>
      </c>
      <c r="I71" s="93">
        <v>-2440.5</v>
      </c>
      <c r="J71" s="93">
        <v>-2525.88</v>
      </c>
      <c r="K71" s="93">
        <v>-2548.5099999999993</v>
      </c>
      <c r="L71" s="93">
        <v>-2438.7000000000003</v>
      </c>
      <c r="M71" s="93">
        <v>-2423.58</v>
      </c>
      <c r="N71" s="93">
        <v>17088.599999999999</v>
      </c>
      <c r="O71" s="93">
        <v>247217.56</v>
      </c>
    </row>
    <row r="72" spans="1:28" x14ac:dyDescent="0.25">
      <c r="A72" s="90">
        <v>3013090504</v>
      </c>
      <c r="B72" s="83" t="s">
        <v>296</v>
      </c>
      <c r="C72" s="83" t="s">
        <v>193</v>
      </c>
      <c r="D72" s="93">
        <v>1615685.5900000003</v>
      </c>
      <c r="E72" s="93">
        <v>1613336.12</v>
      </c>
      <c r="F72" s="93">
        <v>1594910.3199999996</v>
      </c>
      <c r="G72" s="93">
        <v>308747.40000000002</v>
      </c>
      <c r="H72" s="93">
        <v>922414.29999999993</v>
      </c>
      <c r="I72" s="93">
        <v>0</v>
      </c>
      <c r="J72" s="93">
        <v>658431.01000000024</v>
      </c>
      <c r="K72" s="93">
        <v>1172396.4399999997</v>
      </c>
      <c r="L72" s="93">
        <v>1282714.1999999995</v>
      </c>
      <c r="M72" s="93">
        <v>1407887.01</v>
      </c>
      <c r="N72" s="93">
        <v>1265865.8999999999</v>
      </c>
      <c r="O72" s="93">
        <v>1115557.6300000001</v>
      </c>
    </row>
    <row r="73" spans="1:28" x14ac:dyDescent="0.25">
      <c r="A73" s="90">
        <v>3013090236</v>
      </c>
      <c r="B73" s="73" t="s">
        <v>298</v>
      </c>
      <c r="C73" s="83" t="s">
        <v>194</v>
      </c>
      <c r="D73" s="93">
        <v>3849621.2299999995</v>
      </c>
      <c r="E73" s="93">
        <v>3995314.0499999993</v>
      </c>
      <c r="F73" s="93">
        <v>4567159.63</v>
      </c>
      <c r="G73" s="93">
        <v>3469598.6999999997</v>
      </c>
      <c r="H73" s="93">
        <v>1530902.7600000002</v>
      </c>
      <c r="I73" s="93">
        <v>3162110.4000000008</v>
      </c>
      <c r="J73" s="93">
        <v>3641175.99</v>
      </c>
      <c r="K73" s="93">
        <v>3137274.09</v>
      </c>
      <c r="L73" s="93">
        <v>3120416.6999999997</v>
      </c>
      <c r="M73" s="93">
        <v>3432760.51</v>
      </c>
      <c r="N73" s="93">
        <v>3405013.5</v>
      </c>
      <c r="O73" s="93">
        <v>3858937.35</v>
      </c>
    </row>
    <row r="74" spans="1:28" x14ac:dyDescent="0.25">
      <c r="A74" s="90">
        <v>3013090590</v>
      </c>
      <c r="B74" s="73" t="s">
        <v>300</v>
      </c>
      <c r="C74" s="86" t="s">
        <v>195</v>
      </c>
      <c r="D74" s="93">
        <v>1401560.84</v>
      </c>
      <c r="E74" s="93">
        <v>1311418.8599999999</v>
      </c>
      <c r="F74" s="93">
        <v>-10490.400000000003</v>
      </c>
      <c r="G74" s="93">
        <v>253276.79999999999</v>
      </c>
      <c r="H74" s="93">
        <v>1204082.4699999997</v>
      </c>
      <c r="I74" s="93">
        <v>1265428.8000000003</v>
      </c>
      <c r="J74" s="93">
        <v>1380212.0699999998</v>
      </c>
      <c r="K74" s="93">
        <v>1200148.8799999999</v>
      </c>
      <c r="L74" s="93">
        <v>667677.60000000009</v>
      </c>
      <c r="M74" s="93">
        <v>1347392.6800000002</v>
      </c>
      <c r="N74" s="93">
        <v>1571932.2</v>
      </c>
      <c r="O74" s="93">
        <v>1804319.0399999996</v>
      </c>
    </row>
    <row r="75" spans="1:28" x14ac:dyDescent="0.25">
      <c r="A75" s="75"/>
      <c r="B75" s="41" t="s">
        <v>370</v>
      </c>
      <c r="C75" s="79" t="s">
        <v>369</v>
      </c>
      <c r="D75" s="18">
        <v>0</v>
      </c>
      <c r="E75" s="18">
        <v>0</v>
      </c>
      <c r="F75" s="18">
        <v>0</v>
      </c>
      <c r="G75" s="18">
        <v>0</v>
      </c>
      <c r="H75" s="18">
        <v>0</v>
      </c>
      <c r="I75" s="18">
        <v>0</v>
      </c>
      <c r="J75" s="18">
        <v>0</v>
      </c>
      <c r="K75" s="18">
        <v>0</v>
      </c>
      <c r="L75" s="18">
        <v>0</v>
      </c>
      <c r="M75" s="18">
        <v>0</v>
      </c>
      <c r="N75" s="18">
        <v>0</v>
      </c>
      <c r="O75" s="18">
        <v>0</v>
      </c>
    </row>
    <row r="76" spans="1:28" x14ac:dyDescent="0.25">
      <c r="A76" s="43">
        <v>3010609287</v>
      </c>
      <c r="B76" s="47" t="s">
        <v>306</v>
      </c>
      <c r="C76" s="96" t="s">
        <v>192</v>
      </c>
      <c r="E76" s="43">
        <v>791940.12000000011</v>
      </c>
      <c r="F76" s="43">
        <v>802530.79</v>
      </c>
      <c r="G76" s="43">
        <v>511360.2</v>
      </c>
      <c r="H76" s="43">
        <v>441148.29</v>
      </c>
      <c r="I76" s="43">
        <v>436177.1999999999</v>
      </c>
      <c r="J76" s="43">
        <v>335477.97000000015</v>
      </c>
      <c r="K76" s="43">
        <v>281360.96000000002</v>
      </c>
      <c r="L76" s="43">
        <v>278702.7</v>
      </c>
      <c r="M76" s="43">
        <v>362379.45999999996</v>
      </c>
      <c r="N76" s="43">
        <v>665791.19999999995</v>
      </c>
      <c r="O76" s="43">
        <v>818410.85000000021</v>
      </c>
    </row>
    <row r="77" spans="1:28" x14ac:dyDescent="0.25">
      <c r="A77" s="43">
        <v>3009900171</v>
      </c>
      <c r="B77" s="47" t="s">
        <v>353</v>
      </c>
      <c r="C77" s="96" t="s">
        <v>196</v>
      </c>
      <c r="E77" s="43">
        <v>64350.420000000013</v>
      </c>
      <c r="F77" s="43">
        <v>-2504.7999999999997</v>
      </c>
      <c r="G77" s="43">
        <v>-2464.1999999999998</v>
      </c>
      <c r="H77" s="43">
        <v>-2559.0500000000002</v>
      </c>
      <c r="I77" s="43">
        <v>-2440.5</v>
      </c>
      <c r="J77" s="43">
        <v>-2525.88</v>
      </c>
      <c r="K77" s="43">
        <v>-2548.5099999999993</v>
      </c>
      <c r="L77" s="43">
        <v>-2438.7000000000003</v>
      </c>
      <c r="M77" s="43">
        <v>-2423.58</v>
      </c>
      <c r="N77" s="43">
        <v>17088.599999999999</v>
      </c>
      <c r="O77" s="43">
        <v>247217.56</v>
      </c>
    </row>
    <row r="78" spans="1:28" x14ac:dyDescent="0.25">
      <c r="A78" s="43">
        <v>3013090504</v>
      </c>
      <c r="B78" s="47" t="s">
        <v>296</v>
      </c>
      <c r="C78" s="96" t="s">
        <v>193</v>
      </c>
      <c r="E78" s="43">
        <v>1613336.12</v>
      </c>
      <c r="F78" s="43">
        <v>1594910.3199999996</v>
      </c>
      <c r="G78" s="43">
        <v>308747.40000000002</v>
      </c>
      <c r="H78" s="43">
        <v>922414.29999999993</v>
      </c>
      <c r="I78" s="43">
        <v>0</v>
      </c>
      <c r="J78" s="43">
        <v>658431.01000000024</v>
      </c>
      <c r="K78" s="43">
        <v>1172396.4399999997</v>
      </c>
      <c r="L78" s="43">
        <v>1282714.1999999995</v>
      </c>
      <c r="M78" s="43">
        <v>1407887.01</v>
      </c>
      <c r="N78" s="43">
        <v>1265865.8999999999</v>
      </c>
      <c r="O78" s="43">
        <v>1115557.6300000001</v>
      </c>
    </row>
    <row r="79" spans="1:28" x14ac:dyDescent="0.25">
      <c r="A79" s="43">
        <v>3013090236</v>
      </c>
      <c r="B79" s="47" t="s">
        <v>298</v>
      </c>
      <c r="C79" s="96" t="s">
        <v>194</v>
      </c>
      <c r="E79" s="43">
        <v>3995314.0499999993</v>
      </c>
      <c r="F79" s="43">
        <v>4567159.63</v>
      </c>
      <c r="G79" s="43">
        <v>3469598.6999999997</v>
      </c>
      <c r="H79" s="43">
        <v>1530902.7600000002</v>
      </c>
      <c r="I79" s="43">
        <v>3162110.4000000008</v>
      </c>
      <c r="J79" s="43">
        <v>3641175.99</v>
      </c>
      <c r="K79" s="43">
        <v>3137274.09</v>
      </c>
      <c r="L79" s="43">
        <v>3120416.6999999997</v>
      </c>
      <c r="M79" s="43">
        <v>3432760.51</v>
      </c>
      <c r="N79" s="43">
        <v>3405013.5</v>
      </c>
      <c r="O79" s="43">
        <v>3858937.35</v>
      </c>
    </row>
    <row r="80" spans="1:28" x14ac:dyDescent="0.25">
      <c r="A80" s="43">
        <v>3013090590</v>
      </c>
      <c r="B80" s="47" t="s">
        <v>300</v>
      </c>
      <c r="C80" s="96" t="s">
        <v>195</v>
      </c>
      <c r="E80" s="43">
        <v>1311418.8599999999</v>
      </c>
      <c r="F80" s="43">
        <v>-10490.400000000003</v>
      </c>
      <c r="G80" s="43">
        <v>253276.79999999999</v>
      </c>
      <c r="H80" s="43">
        <v>1204082.4699999997</v>
      </c>
      <c r="I80" s="43">
        <v>1265428.8000000003</v>
      </c>
      <c r="J80" s="43">
        <v>1380212.0699999998</v>
      </c>
      <c r="K80" s="43">
        <v>1200148.8799999999</v>
      </c>
      <c r="L80" s="43">
        <v>667677.60000000009</v>
      </c>
      <c r="M80" s="43">
        <v>1347392.6800000002</v>
      </c>
      <c r="N80" s="43">
        <v>1571932.2</v>
      </c>
      <c r="O80" s="43">
        <v>1804319.0399999996</v>
      </c>
    </row>
    <row r="81" spans="1:15" x14ac:dyDescent="0.25">
      <c r="A81" s="99">
        <v>3013091019</v>
      </c>
      <c r="B81" s="47" t="s">
        <v>1207</v>
      </c>
      <c r="C81" s="101" t="s">
        <v>1194</v>
      </c>
      <c r="D81" s="93">
        <v>2667240</v>
      </c>
      <c r="E81" s="93">
        <v>1081103.76</v>
      </c>
      <c r="F81" s="93">
        <v>841813.68</v>
      </c>
      <c r="G81" s="93">
        <v>259588.80000000002</v>
      </c>
      <c r="H81" s="93">
        <v>806823.36</v>
      </c>
      <c r="I81" s="93">
        <v>532324.80000000005</v>
      </c>
      <c r="J81" s="93">
        <v>149484.47999999998</v>
      </c>
      <c r="K81" s="93">
        <v>62957.280000000006</v>
      </c>
      <c r="L81" s="93">
        <v>246002.40000000002</v>
      </c>
      <c r="M81" s="93">
        <v>513092.16</v>
      </c>
      <c r="N81" s="93">
        <v>2036383.2</v>
      </c>
      <c r="O81" s="93">
        <v>1944109.2000000002</v>
      </c>
    </row>
    <row r="82" spans="1:15" x14ac:dyDescent="0.25">
      <c r="A82" s="99">
        <v>3009900166</v>
      </c>
      <c r="B82" s="104" t="s">
        <v>1192</v>
      </c>
      <c r="C82" s="101" t="s">
        <v>1195</v>
      </c>
      <c r="D82" s="93">
        <v>865703.5199999999</v>
      </c>
      <c r="E82" s="93">
        <v>690543.36</v>
      </c>
      <c r="F82" s="93">
        <v>972102.96</v>
      </c>
      <c r="G82" s="93">
        <v>1009267.2</v>
      </c>
      <c r="H82" s="93">
        <v>1119199.2</v>
      </c>
      <c r="I82" s="93">
        <v>1265025.6000000001</v>
      </c>
      <c r="J82" s="93">
        <v>1012137.6000000001</v>
      </c>
      <c r="K82" s="93">
        <v>773655.84</v>
      </c>
      <c r="L82" s="93">
        <v>449805.60000000003</v>
      </c>
      <c r="M82" s="93">
        <v>768916.56</v>
      </c>
      <c r="N82" s="93">
        <v>951076.8</v>
      </c>
      <c r="O82" s="93">
        <v>620116.56000000006</v>
      </c>
    </row>
    <row r="83" spans="1:15" x14ac:dyDescent="0.25">
      <c r="A83" s="99">
        <v>3009900155</v>
      </c>
      <c r="B83" s="104" t="s">
        <v>1183</v>
      </c>
      <c r="C83" s="101" t="s">
        <v>1196</v>
      </c>
      <c r="D83" s="93">
        <v>1107481.2</v>
      </c>
      <c r="E83" s="93">
        <v>1047486.96</v>
      </c>
      <c r="F83" s="93">
        <v>1150476.96</v>
      </c>
      <c r="G83" s="93">
        <v>1122516</v>
      </c>
      <c r="H83" s="93">
        <v>1114965.8399999999</v>
      </c>
      <c r="I83" s="93">
        <v>674496</v>
      </c>
      <c r="J83" s="93">
        <v>857028.4800000001</v>
      </c>
      <c r="K83" s="93">
        <v>685826.64</v>
      </c>
      <c r="L83" s="93">
        <v>602690.4</v>
      </c>
      <c r="M83" s="93">
        <v>821353.68</v>
      </c>
      <c r="N83" s="93">
        <v>1075744.8</v>
      </c>
      <c r="O83" s="93">
        <v>1173079.68</v>
      </c>
    </row>
    <row r="84" spans="1:15" x14ac:dyDescent="0.25">
      <c r="A84" s="99">
        <v>3009900175</v>
      </c>
      <c r="B84" s="104" t="s">
        <v>1186</v>
      </c>
      <c r="C84" s="101" t="s">
        <v>1199</v>
      </c>
      <c r="D84" s="93">
        <v>1235307.8399999999</v>
      </c>
      <c r="E84" s="93">
        <v>1408008</v>
      </c>
      <c r="F84" s="93">
        <v>1484324.64</v>
      </c>
      <c r="G84" s="93">
        <v>1530194.4</v>
      </c>
      <c r="H84" s="93">
        <v>1524857.76</v>
      </c>
      <c r="I84" s="93">
        <v>1582408.8</v>
      </c>
      <c r="J84" s="93">
        <v>1554543.36</v>
      </c>
      <c r="K84" s="93">
        <v>460974.96</v>
      </c>
      <c r="L84" s="93">
        <v>20138.399999999998</v>
      </c>
      <c r="M84" s="93">
        <v>1215815.04</v>
      </c>
      <c r="N84" s="93">
        <v>1726106.4</v>
      </c>
      <c r="O84" s="93">
        <v>1850484.24</v>
      </c>
    </row>
    <row r="85" spans="1:15" x14ac:dyDescent="0.25">
      <c r="A85" s="99">
        <v>3013091180</v>
      </c>
      <c r="B85" s="104" t="s">
        <v>1188</v>
      </c>
      <c r="C85" s="101" t="s">
        <v>1197</v>
      </c>
      <c r="D85" s="93">
        <v>368421.36</v>
      </c>
      <c r="E85" s="93">
        <v>998864.4</v>
      </c>
      <c r="F85" s="93">
        <v>1157187.8399999999</v>
      </c>
      <c r="G85" s="93">
        <v>1536717.5999999999</v>
      </c>
      <c r="H85" s="93">
        <v>1846786.5599999998</v>
      </c>
      <c r="I85" s="93">
        <v>1442880</v>
      </c>
      <c r="J85" s="93">
        <v>1700478.9600000002</v>
      </c>
      <c r="K85" s="93">
        <v>1299894.48</v>
      </c>
      <c r="L85" s="93">
        <v>1179316.8</v>
      </c>
      <c r="M85" s="93">
        <v>1157879.76</v>
      </c>
      <c r="N85" s="93">
        <v>1035043.2</v>
      </c>
      <c r="O85" s="93">
        <v>924137.27999999991</v>
      </c>
    </row>
    <row r="86" spans="1:15" x14ac:dyDescent="0.25">
      <c r="A86" s="99">
        <v>3009900172</v>
      </c>
      <c r="B86" s="104" t="s">
        <v>1190</v>
      </c>
      <c r="C86" s="101" t="s">
        <v>1198</v>
      </c>
      <c r="D86" s="93">
        <v>848569.2</v>
      </c>
      <c r="E86" s="93">
        <v>730472.88</v>
      </c>
      <c r="F86" s="93">
        <v>857876.64</v>
      </c>
      <c r="G86" s="93">
        <v>908740.8</v>
      </c>
      <c r="H86" s="93">
        <v>892219.68</v>
      </c>
      <c r="I86" s="93">
        <v>936093.60000000009</v>
      </c>
      <c r="J86" s="93">
        <v>309146.88</v>
      </c>
      <c r="K86" s="93">
        <v>473169.12</v>
      </c>
      <c r="L86" s="93">
        <v>443541.6</v>
      </c>
      <c r="M86" s="93">
        <v>508873.68</v>
      </c>
      <c r="N86" s="93">
        <v>637329.6</v>
      </c>
      <c r="O86" s="93">
        <v>688066.08000000007</v>
      </c>
    </row>
  </sheetData>
  <autoFilter ref="A1:AB1">
    <sortState ref="A2:AJ75">
      <sortCondition ref="B1"/>
    </sortState>
  </autoFilter>
  <pageMargins left="0.511811024" right="0.511811024" top="0.78740157499999996" bottom="0.78740157499999996" header="0.31496062000000002" footer="0.31496062000000002"/>
  <pageSetup paperSize="8" scale="6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89"/>
  <sheetViews>
    <sheetView topLeftCell="B1" workbookViewId="0">
      <selection activeCell="B28" sqref="B28"/>
    </sheetView>
  </sheetViews>
  <sheetFormatPr defaultRowHeight="15" x14ac:dyDescent="0.25"/>
  <cols>
    <col min="1" max="1" width="12.5703125" style="43" bestFit="1" customWidth="1"/>
    <col min="2" max="2" width="10.85546875" style="47" bestFit="1" customWidth="1"/>
    <col min="3" max="3" width="10.85546875" style="47" customWidth="1"/>
    <col min="4" max="4" width="50.42578125" style="43" bestFit="1" customWidth="1"/>
    <col min="5" max="5" width="13.28515625" style="43" bestFit="1" customWidth="1"/>
    <col min="6" max="16384" width="9.140625" style="43"/>
  </cols>
  <sheetData>
    <row r="1" spans="1:5" x14ac:dyDescent="0.25">
      <c r="A1" s="21" t="s">
        <v>0</v>
      </c>
      <c r="B1" s="45" t="s">
        <v>225</v>
      </c>
      <c r="C1" s="45" t="s">
        <v>372</v>
      </c>
      <c r="D1" s="19" t="s">
        <v>4</v>
      </c>
      <c r="E1" s="44" t="s">
        <v>197</v>
      </c>
    </row>
    <row r="2" spans="1:5" x14ac:dyDescent="0.25">
      <c r="A2" s="60">
        <v>3012991722</v>
      </c>
      <c r="B2" s="89" t="s">
        <v>233</v>
      </c>
      <c r="C2" s="89" t="s">
        <v>190</v>
      </c>
      <c r="D2" s="89" t="s">
        <v>62</v>
      </c>
      <c r="E2" s="93">
        <v>735823.74999999988</v>
      </c>
    </row>
    <row r="3" spans="1:5" x14ac:dyDescent="0.25">
      <c r="A3" s="60">
        <v>3009900168</v>
      </c>
      <c r="B3" s="87" t="s">
        <v>235</v>
      </c>
      <c r="C3" s="89" t="s">
        <v>190</v>
      </c>
      <c r="D3" s="87" t="s">
        <v>28</v>
      </c>
      <c r="E3" s="93">
        <v>306743.14</v>
      </c>
    </row>
    <row r="4" spans="1:5" x14ac:dyDescent="0.25">
      <c r="A4" s="60">
        <v>3011033690</v>
      </c>
      <c r="B4" s="80" t="s">
        <v>237</v>
      </c>
      <c r="C4" s="89" t="s">
        <v>190</v>
      </c>
      <c r="D4" s="87" t="s">
        <v>22</v>
      </c>
      <c r="E4" s="93">
        <v>-439677.33999999985</v>
      </c>
    </row>
    <row r="5" spans="1:5" x14ac:dyDescent="0.25">
      <c r="A5" s="60">
        <v>3012214083</v>
      </c>
      <c r="B5" s="87" t="s">
        <v>239</v>
      </c>
      <c r="C5" s="89" t="s">
        <v>190</v>
      </c>
      <c r="D5" s="88" t="s">
        <v>55</v>
      </c>
      <c r="E5" s="93">
        <v>711210.37</v>
      </c>
    </row>
    <row r="6" spans="1:5" x14ac:dyDescent="0.25">
      <c r="A6" s="60">
        <v>3012803555</v>
      </c>
      <c r="B6" s="87" t="s">
        <v>241</v>
      </c>
      <c r="C6" s="89" t="s">
        <v>190</v>
      </c>
      <c r="D6" s="89" t="s">
        <v>63</v>
      </c>
      <c r="E6" s="93">
        <v>468565.31000000006</v>
      </c>
    </row>
    <row r="7" spans="1:5" x14ac:dyDescent="0.25">
      <c r="A7" s="60">
        <v>3011070649</v>
      </c>
      <c r="B7" s="87" t="s">
        <v>243</v>
      </c>
      <c r="C7" s="89" t="s">
        <v>190</v>
      </c>
      <c r="D7" s="87" t="s">
        <v>43</v>
      </c>
      <c r="E7" s="93">
        <v>1786478.85</v>
      </c>
    </row>
    <row r="8" spans="1:5" x14ac:dyDescent="0.25">
      <c r="A8" s="60">
        <v>3011003474</v>
      </c>
      <c r="B8" s="89" t="s">
        <v>245</v>
      </c>
      <c r="C8" s="89" t="s">
        <v>190</v>
      </c>
      <c r="D8" s="87" t="s">
        <v>10</v>
      </c>
      <c r="E8" s="93">
        <v>773292.5199999999</v>
      </c>
    </row>
    <row r="9" spans="1:5" x14ac:dyDescent="0.25">
      <c r="A9" s="60">
        <v>3011701511</v>
      </c>
      <c r="B9" s="87" t="s">
        <v>245</v>
      </c>
      <c r="C9" s="89" t="s">
        <v>190</v>
      </c>
      <c r="D9" s="87" t="s">
        <v>21</v>
      </c>
      <c r="E9" s="93">
        <v>581952.7699999999</v>
      </c>
    </row>
    <row r="10" spans="1:5" x14ac:dyDescent="0.25">
      <c r="A10" s="60">
        <v>3009900233</v>
      </c>
      <c r="B10" s="87" t="s">
        <v>248</v>
      </c>
      <c r="C10" s="89" t="s">
        <v>190</v>
      </c>
      <c r="D10" s="87" t="s">
        <v>24</v>
      </c>
      <c r="E10" s="93">
        <v>607638.43999999994</v>
      </c>
    </row>
    <row r="11" spans="1:5" x14ac:dyDescent="0.25">
      <c r="A11" s="60">
        <v>3010801359</v>
      </c>
      <c r="B11" s="87" t="s">
        <v>250</v>
      </c>
      <c r="C11" s="89" t="s">
        <v>190</v>
      </c>
      <c r="D11" s="87" t="s">
        <v>15</v>
      </c>
      <c r="E11" s="93">
        <v>2117539.94</v>
      </c>
    </row>
    <row r="12" spans="1:5" x14ac:dyDescent="0.25">
      <c r="A12" s="90">
        <v>3012175724</v>
      </c>
      <c r="B12" s="87" t="s">
        <v>252</v>
      </c>
      <c r="C12" s="89" t="s">
        <v>190</v>
      </c>
      <c r="D12" s="87" t="s">
        <v>30</v>
      </c>
      <c r="E12" s="93">
        <v>257838.47000000003</v>
      </c>
    </row>
    <row r="13" spans="1:5" x14ac:dyDescent="0.25">
      <c r="A13" s="60">
        <v>3012340197</v>
      </c>
      <c r="B13" s="87" t="s">
        <v>254</v>
      </c>
      <c r="C13" s="89" t="s">
        <v>190</v>
      </c>
      <c r="D13" s="87" t="s">
        <v>25</v>
      </c>
      <c r="E13" s="93">
        <v>146528.31999999998</v>
      </c>
    </row>
    <row r="14" spans="1:5" x14ac:dyDescent="0.25">
      <c r="A14" s="62">
        <v>3009900245</v>
      </c>
      <c r="B14" s="89" t="s">
        <v>256</v>
      </c>
      <c r="C14" s="89" t="s">
        <v>190</v>
      </c>
      <c r="D14" s="89" t="s">
        <v>64</v>
      </c>
      <c r="E14" s="93">
        <v>456191.0400000001</v>
      </c>
    </row>
    <row r="15" spans="1:5" x14ac:dyDescent="0.25">
      <c r="A15" s="60">
        <v>3009900020</v>
      </c>
      <c r="B15" s="87" t="s">
        <v>258</v>
      </c>
      <c r="C15" s="89" t="s">
        <v>190</v>
      </c>
      <c r="D15" s="87" t="s">
        <v>17</v>
      </c>
      <c r="E15" s="93">
        <v>237288.56999999998</v>
      </c>
    </row>
    <row r="16" spans="1:5" x14ac:dyDescent="0.25">
      <c r="A16" s="60">
        <v>3009900021</v>
      </c>
      <c r="B16" s="87" t="s">
        <v>260</v>
      </c>
      <c r="C16" s="89" t="s">
        <v>190</v>
      </c>
      <c r="D16" s="87" t="s">
        <v>26</v>
      </c>
      <c r="E16" s="93">
        <v>64436.6</v>
      </c>
    </row>
    <row r="17" spans="1:5" x14ac:dyDescent="0.25">
      <c r="A17" s="60">
        <v>3009900230</v>
      </c>
      <c r="B17" s="87" t="s">
        <v>262</v>
      </c>
      <c r="C17" s="89" t="s">
        <v>190</v>
      </c>
      <c r="D17" s="87" t="s">
        <v>6</v>
      </c>
      <c r="E17" s="93">
        <v>842965.95</v>
      </c>
    </row>
    <row r="18" spans="1:5" x14ac:dyDescent="0.25">
      <c r="A18" s="60">
        <v>3009900046</v>
      </c>
      <c r="B18" s="87" t="s">
        <v>262</v>
      </c>
      <c r="C18" s="89" t="s">
        <v>190</v>
      </c>
      <c r="D18" s="87" t="s">
        <v>7</v>
      </c>
      <c r="E18" s="93">
        <v>128239.25</v>
      </c>
    </row>
    <row r="19" spans="1:5" x14ac:dyDescent="0.25">
      <c r="A19" s="60">
        <v>3010889411</v>
      </c>
      <c r="B19" s="87" t="s">
        <v>265</v>
      </c>
      <c r="C19" s="89" t="s">
        <v>190</v>
      </c>
      <c r="D19" s="87" t="s">
        <v>3</v>
      </c>
      <c r="E19" s="93">
        <v>1305080.1599999999</v>
      </c>
    </row>
    <row r="20" spans="1:5" x14ac:dyDescent="0.25">
      <c r="A20" s="60" t="s">
        <v>60</v>
      </c>
      <c r="B20" s="89" t="s">
        <v>267</v>
      </c>
      <c r="C20" s="89" t="s">
        <v>190</v>
      </c>
      <c r="D20" s="87" t="s">
        <v>54</v>
      </c>
      <c r="E20" s="93">
        <v>613962.75</v>
      </c>
    </row>
    <row r="21" spans="1:5" x14ac:dyDescent="0.25">
      <c r="A21" s="60">
        <v>3009900176</v>
      </c>
      <c r="B21" s="87" t="s">
        <v>269</v>
      </c>
      <c r="C21" s="89" t="s">
        <v>190</v>
      </c>
      <c r="D21" s="87" t="s">
        <v>23</v>
      </c>
      <c r="E21" s="93">
        <v>675178.76000000013</v>
      </c>
    </row>
    <row r="22" spans="1:5" x14ac:dyDescent="0.25">
      <c r="A22" s="60">
        <v>3009900173</v>
      </c>
      <c r="B22" s="87" t="s">
        <v>271</v>
      </c>
      <c r="C22" s="89" t="s">
        <v>190</v>
      </c>
      <c r="D22" s="87" t="s">
        <v>20</v>
      </c>
      <c r="E22" s="93">
        <v>282512.29999999993</v>
      </c>
    </row>
    <row r="23" spans="1:5" x14ac:dyDescent="0.25">
      <c r="A23" s="90">
        <v>3011648974</v>
      </c>
      <c r="B23" s="87" t="s">
        <v>273</v>
      </c>
      <c r="C23" s="89" t="s">
        <v>190</v>
      </c>
      <c r="D23" s="87" t="s">
        <v>31</v>
      </c>
      <c r="E23" s="93">
        <v>578180.68999999994</v>
      </c>
    </row>
    <row r="24" spans="1:5" x14ac:dyDescent="0.25">
      <c r="A24" s="90">
        <v>3013153116</v>
      </c>
      <c r="B24" s="87" t="s">
        <v>275</v>
      </c>
      <c r="C24" s="89" t="s">
        <v>190</v>
      </c>
      <c r="D24" s="89" t="s">
        <v>52</v>
      </c>
      <c r="E24" s="93">
        <v>549069.5199999999</v>
      </c>
    </row>
    <row r="25" spans="1:5" x14ac:dyDescent="0.25">
      <c r="A25" s="60">
        <v>3011437232</v>
      </c>
      <c r="B25" s="87" t="s">
        <v>277</v>
      </c>
      <c r="C25" s="89" t="s">
        <v>190</v>
      </c>
      <c r="D25" s="87" t="s">
        <v>27</v>
      </c>
      <c r="E25" s="93">
        <v>654888.64000000013</v>
      </c>
    </row>
    <row r="26" spans="1:5" x14ac:dyDescent="0.25">
      <c r="A26" s="60">
        <v>3011701462</v>
      </c>
      <c r="B26" s="87" t="s">
        <v>277</v>
      </c>
      <c r="C26" s="89" t="s">
        <v>190</v>
      </c>
      <c r="D26" s="87" t="s">
        <v>35</v>
      </c>
      <c r="E26" s="93">
        <v>537714.22</v>
      </c>
    </row>
    <row r="27" spans="1:5" x14ac:dyDescent="0.25">
      <c r="A27" s="59">
        <v>3012808304</v>
      </c>
      <c r="B27" s="80" t="s">
        <v>280</v>
      </c>
      <c r="C27" s="89" t="s">
        <v>190</v>
      </c>
      <c r="D27" s="89" t="s">
        <v>65</v>
      </c>
      <c r="E27" s="93">
        <v>-86664.220000000016</v>
      </c>
    </row>
    <row r="28" spans="1:5" x14ac:dyDescent="0.25">
      <c r="A28" s="63">
        <v>3010073471</v>
      </c>
      <c r="B28" s="82" t="s">
        <v>282</v>
      </c>
      <c r="C28" s="89" t="s">
        <v>190</v>
      </c>
      <c r="D28" s="89" t="s">
        <v>59</v>
      </c>
      <c r="E28" s="93">
        <v>-218546.89999999976</v>
      </c>
    </row>
    <row r="29" spans="1:5" x14ac:dyDescent="0.25">
      <c r="A29" s="75">
        <v>3010648927</v>
      </c>
      <c r="B29" s="82" t="s">
        <v>284</v>
      </c>
      <c r="C29" s="89" t="s">
        <v>190</v>
      </c>
      <c r="D29" s="74" t="s">
        <v>368</v>
      </c>
      <c r="E29" s="93">
        <v>715662.58999999985</v>
      </c>
    </row>
    <row r="30" spans="1:5" x14ac:dyDescent="0.25">
      <c r="A30" s="90">
        <v>3011405670</v>
      </c>
      <c r="B30" s="87" t="s">
        <v>286</v>
      </c>
      <c r="C30" s="89" t="s">
        <v>190</v>
      </c>
      <c r="D30" s="87" t="s">
        <v>32</v>
      </c>
      <c r="E30" s="93">
        <v>341992.31</v>
      </c>
    </row>
    <row r="31" spans="1:5" x14ac:dyDescent="0.25">
      <c r="A31" s="60">
        <v>3013092097</v>
      </c>
      <c r="B31" s="88" t="s">
        <v>288</v>
      </c>
      <c r="C31" s="89" t="s">
        <v>190</v>
      </c>
      <c r="D31" s="88" t="s">
        <v>57</v>
      </c>
      <c r="E31" s="93">
        <v>256637.22000000003</v>
      </c>
    </row>
    <row r="32" spans="1:5" x14ac:dyDescent="0.25">
      <c r="A32" s="60">
        <v>3012936394</v>
      </c>
      <c r="B32" s="89" t="s">
        <v>290</v>
      </c>
      <c r="C32" s="89" t="s">
        <v>190</v>
      </c>
      <c r="D32" s="89" t="s">
        <v>66</v>
      </c>
      <c r="E32" s="93">
        <v>-380281.96</v>
      </c>
    </row>
    <row r="33" spans="1:5" x14ac:dyDescent="0.25">
      <c r="A33" s="62">
        <v>3010586245</v>
      </c>
      <c r="B33" s="89" t="s">
        <v>292</v>
      </c>
      <c r="C33" s="89" t="s">
        <v>190</v>
      </c>
      <c r="D33" s="89" t="s">
        <v>67</v>
      </c>
      <c r="E33" s="93">
        <v>1210385.7</v>
      </c>
    </row>
    <row r="34" spans="1:5" x14ac:dyDescent="0.25">
      <c r="A34" s="60">
        <v>3012602723</v>
      </c>
      <c r="B34" s="88" t="s">
        <v>294</v>
      </c>
      <c r="C34" s="89" t="s">
        <v>190</v>
      </c>
      <c r="D34" s="87" t="s">
        <v>51</v>
      </c>
      <c r="E34" s="93">
        <v>1745735.2400000002</v>
      </c>
    </row>
    <row r="35" spans="1:5" x14ac:dyDescent="0.25">
      <c r="A35" s="90">
        <v>3012029480</v>
      </c>
      <c r="B35" s="87" t="s">
        <v>302</v>
      </c>
      <c r="C35" s="89" t="s">
        <v>190</v>
      </c>
      <c r="D35" s="87" t="s">
        <v>36</v>
      </c>
      <c r="E35" s="93">
        <v>800238.95999999985</v>
      </c>
    </row>
    <row r="36" spans="1:5" x14ac:dyDescent="0.25">
      <c r="A36" s="60">
        <v>3012047890</v>
      </c>
      <c r="B36" s="88" t="s">
        <v>304</v>
      </c>
      <c r="C36" s="89" t="s">
        <v>190</v>
      </c>
      <c r="D36" s="87" t="s">
        <v>33</v>
      </c>
      <c r="E36" s="93">
        <v>2080120.4599999997</v>
      </c>
    </row>
    <row r="37" spans="1:5" x14ac:dyDescent="0.25">
      <c r="A37" s="60">
        <v>3009900157</v>
      </c>
      <c r="B37" s="87" t="s">
        <v>308</v>
      </c>
      <c r="C37" s="89" t="s">
        <v>190</v>
      </c>
      <c r="D37" s="87" t="s">
        <v>13</v>
      </c>
      <c r="E37" s="93">
        <v>503683.97</v>
      </c>
    </row>
    <row r="38" spans="1:5" x14ac:dyDescent="0.25">
      <c r="A38" s="60">
        <v>3009900022</v>
      </c>
      <c r="B38" s="87" t="s">
        <v>310</v>
      </c>
      <c r="C38" s="89" t="s">
        <v>190</v>
      </c>
      <c r="D38" s="87" t="s">
        <v>12</v>
      </c>
      <c r="E38" s="93">
        <v>482989.92</v>
      </c>
    </row>
    <row r="39" spans="1:5" x14ac:dyDescent="0.25">
      <c r="A39" s="60">
        <v>3009900231</v>
      </c>
      <c r="B39" s="89" t="s">
        <v>312</v>
      </c>
      <c r="C39" s="89" t="s">
        <v>190</v>
      </c>
      <c r="D39" s="87" t="s">
        <v>16</v>
      </c>
      <c r="E39" s="93">
        <v>1060579.75</v>
      </c>
    </row>
    <row r="40" spans="1:5" x14ac:dyDescent="0.25">
      <c r="A40" s="60">
        <v>3011623758</v>
      </c>
      <c r="B40" s="88" t="s">
        <v>314</v>
      </c>
      <c r="C40" s="89" t="s">
        <v>190</v>
      </c>
      <c r="D40" s="87" t="s">
        <v>46</v>
      </c>
      <c r="E40" s="93">
        <v>192056.15999999997</v>
      </c>
    </row>
    <row r="41" spans="1:5" x14ac:dyDescent="0.25">
      <c r="A41" s="90">
        <v>3012344482</v>
      </c>
      <c r="B41" s="87" t="s">
        <v>314</v>
      </c>
      <c r="C41" s="89" t="s">
        <v>190</v>
      </c>
      <c r="D41" s="87" t="s">
        <v>44</v>
      </c>
      <c r="E41" s="93">
        <v>238545.62000000002</v>
      </c>
    </row>
    <row r="42" spans="1:5" x14ac:dyDescent="0.25">
      <c r="A42" s="90">
        <v>3012344228</v>
      </c>
      <c r="B42" s="87" t="s">
        <v>314</v>
      </c>
      <c r="C42" s="89" t="s">
        <v>190</v>
      </c>
      <c r="D42" s="87" t="s">
        <v>40</v>
      </c>
      <c r="E42" s="93">
        <v>178817.3</v>
      </c>
    </row>
    <row r="43" spans="1:5" x14ac:dyDescent="0.25">
      <c r="A43" s="90">
        <v>3012034985</v>
      </c>
      <c r="B43" s="87" t="s">
        <v>318</v>
      </c>
      <c r="C43" s="89" t="s">
        <v>190</v>
      </c>
      <c r="D43" s="87" t="s">
        <v>34</v>
      </c>
      <c r="E43" s="93">
        <v>619149.9800000001</v>
      </c>
    </row>
    <row r="44" spans="1:5" x14ac:dyDescent="0.25">
      <c r="A44" s="60">
        <v>3011218680</v>
      </c>
      <c r="B44" s="87" t="s">
        <v>320</v>
      </c>
      <c r="C44" s="89" t="s">
        <v>190</v>
      </c>
      <c r="D44" s="87" t="s">
        <v>8</v>
      </c>
      <c r="E44" s="93">
        <v>800627.7</v>
      </c>
    </row>
    <row r="45" spans="1:5" x14ac:dyDescent="0.25">
      <c r="A45" s="60">
        <v>3010950855</v>
      </c>
      <c r="B45" s="87" t="s">
        <v>322</v>
      </c>
      <c r="C45" s="89" t="s">
        <v>190</v>
      </c>
      <c r="D45" s="87" t="s">
        <v>68</v>
      </c>
      <c r="E45" s="93">
        <v>725440.6100000001</v>
      </c>
    </row>
    <row r="46" spans="1:5" x14ac:dyDescent="0.25">
      <c r="A46" s="60">
        <v>3012773181</v>
      </c>
      <c r="B46" s="55" t="s">
        <v>324</v>
      </c>
      <c r="C46" s="89" t="s">
        <v>190</v>
      </c>
      <c r="D46" s="89" t="s">
        <v>69</v>
      </c>
      <c r="E46" s="93">
        <v>138931.77000000002</v>
      </c>
    </row>
    <row r="47" spans="1:5" x14ac:dyDescent="0.25">
      <c r="A47" s="60">
        <v>3013009731</v>
      </c>
      <c r="B47" s="87" t="s">
        <v>326</v>
      </c>
      <c r="C47" s="89" t="s">
        <v>190</v>
      </c>
      <c r="D47" s="87" t="s">
        <v>53</v>
      </c>
      <c r="E47" s="93" t="e">
        <v>#N/A</v>
      </c>
    </row>
    <row r="48" spans="1:5" x14ac:dyDescent="0.25">
      <c r="A48" s="60">
        <v>3009900159</v>
      </c>
      <c r="B48" s="87" t="s">
        <v>327</v>
      </c>
      <c r="C48" s="89" t="s">
        <v>190</v>
      </c>
      <c r="D48" s="87" t="s">
        <v>14</v>
      </c>
      <c r="E48" s="93">
        <v>73354.060000000012</v>
      </c>
    </row>
    <row r="49" spans="1:5" x14ac:dyDescent="0.25">
      <c r="A49" s="90">
        <v>3011642909</v>
      </c>
      <c r="B49" s="87" t="s">
        <v>329</v>
      </c>
      <c r="C49" s="89" t="s">
        <v>190</v>
      </c>
      <c r="D49" s="87" t="s">
        <v>45</v>
      </c>
      <c r="E49" s="93">
        <v>181034.41999999998</v>
      </c>
    </row>
    <row r="50" spans="1:5" x14ac:dyDescent="0.25">
      <c r="A50" s="60">
        <v>3010351603</v>
      </c>
      <c r="B50" s="87" t="s">
        <v>331</v>
      </c>
      <c r="C50" s="89" t="s">
        <v>190</v>
      </c>
      <c r="D50" s="87" t="s">
        <v>2</v>
      </c>
      <c r="E50" s="93">
        <v>810969.92</v>
      </c>
    </row>
    <row r="51" spans="1:5" x14ac:dyDescent="0.25">
      <c r="A51" s="60">
        <v>3010458302</v>
      </c>
      <c r="B51" s="87" t="s">
        <v>333</v>
      </c>
      <c r="C51" s="89" t="s">
        <v>190</v>
      </c>
      <c r="D51" s="87" t="s">
        <v>41</v>
      </c>
      <c r="E51" s="93">
        <v>133556.06</v>
      </c>
    </row>
    <row r="52" spans="1:5" x14ac:dyDescent="0.25">
      <c r="A52" s="60">
        <v>3010586791</v>
      </c>
      <c r="B52" s="88" t="s">
        <v>335</v>
      </c>
      <c r="C52" s="89" t="s">
        <v>190</v>
      </c>
      <c r="D52" s="88" t="s">
        <v>58</v>
      </c>
      <c r="E52" s="93">
        <v>-17503.84</v>
      </c>
    </row>
    <row r="53" spans="1:5" x14ac:dyDescent="0.25">
      <c r="A53" s="60" t="s">
        <v>61</v>
      </c>
      <c r="B53" s="89" t="s">
        <v>337</v>
      </c>
      <c r="C53" s="89" t="s">
        <v>190</v>
      </c>
      <c r="D53" s="64" t="s">
        <v>42</v>
      </c>
      <c r="E53" s="93">
        <v>610644.19999999995</v>
      </c>
    </row>
    <row r="54" spans="1:5" x14ac:dyDescent="0.25">
      <c r="A54" s="90">
        <v>3012510547</v>
      </c>
      <c r="B54" s="89" t="s">
        <v>339</v>
      </c>
      <c r="C54" s="89" t="s">
        <v>190</v>
      </c>
      <c r="D54" s="89" t="s">
        <v>70</v>
      </c>
      <c r="E54" s="93">
        <v>366256.01000000007</v>
      </c>
    </row>
    <row r="55" spans="1:5" x14ac:dyDescent="0.25">
      <c r="A55" s="61">
        <v>3010000990</v>
      </c>
      <c r="B55" s="91" t="s">
        <v>341</v>
      </c>
      <c r="C55" s="89" t="s">
        <v>190</v>
      </c>
      <c r="D55" s="65" t="s">
        <v>71</v>
      </c>
      <c r="E55" s="93">
        <v>1554180.66</v>
      </c>
    </row>
    <row r="56" spans="1:5" x14ac:dyDescent="0.25">
      <c r="A56" s="60">
        <v>3009900178</v>
      </c>
      <c r="B56" s="87" t="s">
        <v>343</v>
      </c>
      <c r="C56" s="89" t="s">
        <v>190</v>
      </c>
      <c r="D56" s="87" t="s">
        <v>29</v>
      </c>
      <c r="E56" s="93">
        <v>1001896.75</v>
      </c>
    </row>
    <row r="57" spans="1:5" x14ac:dyDescent="0.25">
      <c r="A57" s="60">
        <v>3010992218</v>
      </c>
      <c r="B57" s="87" t="s">
        <v>345</v>
      </c>
      <c r="C57" s="89" t="s">
        <v>190</v>
      </c>
      <c r="D57" s="87" t="s">
        <v>18</v>
      </c>
      <c r="E57" s="93">
        <v>311700.93589999992</v>
      </c>
    </row>
    <row r="58" spans="1:5" x14ac:dyDescent="0.25">
      <c r="A58" s="60">
        <v>3012568013</v>
      </c>
      <c r="B58" s="87" t="s">
        <v>347</v>
      </c>
      <c r="C58" s="89" t="s">
        <v>190</v>
      </c>
      <c r="D58" s="87" t="s">
        <v>5</v>
      </c>
      <c r="E58" s="93">
        <v>-640233.39</v>
      </c>
    </row>
    <row r="59" spans="1:5" x14ac:dyDescent="0.25">
      <c r="A59" s="60">
        <v>3009900252</v>
      </c>
      <c r="B59" s="87" t="s">
        <v>349</v>
      </c>
      <c r="C59" s="89" t="s">
        <v>190</v>
      </c>
      <c r="D59" s="87" t="s">
        <v>9</v>
      </c>
      <c r="E59" s="93">
        <v>318805.86000000004</v>
      </c>
    </row>
    <row r="60" spans="1:5" x14ac:dyDescent="0.25">
      <c r="A60" s="90">
        <v>3013153307</v>
      </c>
      <c r="B60" s="87" t="s">
        <v>351</v>
      </c>
      <c r="C60" s="89" t="s">
        <v>190</v>
      </c>
      <c r="D60" s="87" t="s">
        <v>37</v>
      </c>
      <c r="E60" s="93">
        <v>743385.26999999979</v>
      </c>
    </row>
    <row r="61" spans="1:5" x14ac:dyDescent="0.25">
      <c r="A61" s="60">
        <v>3012337646</v>
      </c>
      <c r="B61" s="87" t="s">
        <v>355</v>
      </c>
      <c r="C61" s="89" t="s">
        <v>190</v>
      </c>
      <c r="D61" s="87" t="s">
        <v>50</v>
      </c>
      <c r="E61" s="93">
        <v>2795397.7199999997</v>
      </c>
    </row>
    <row r="62" spans="1:5" x14ac:dyDescent="0.25">
      <c r="A62" s="76">
        <v>3011863134</v>
      </c>
      <c r="B62" s="78" t="s">
        <v>357</v>
      </c>
      <c r="C62" s="89" t="s">
        <v>190</v>
      </c>
      <c r="D62" s="58" t="s">
        <v>38</v>
      </c>
      <c r="E62" s="93">
        <v>102778.02</v>
      </c>
    </row>
    <row r="63" spans="1:5" x14ac:dyDescent="0.25">
      <c r="A63" s="60">
        <v>3012736516</v>
      </c>
      <c r="B63" s="87" t="s">
        <v>359</v>
      </c>
      <c r="C63" s="89" t="s">
        <v>190</v>
      </c>
      <c r="D63" s="89" t="s">
        <v>72</v>
      </c>
      <c r="E63" s="93">
        <v>186628.68000000005</v>
      </c>
    </row>
    <row r="64" spans="1:5" x14ac:dyDescent="0.25">
      <c r="A64" s="60">
        <v>3011760946</v>
      </c>
      <c r="B64" s="87" t="s">
        <v>361</v>
      </c>
      <c r="C64" s="89" t="s">
        <v>190</v>
      </c>
      <c r="D64" s="87" t="s">
        <v>48</v>
      </c>
      <c r="E64" s="93">
        <v>579118.13</v>
      </c>
    </row>
    <row r="65" spans="1:5" x14ac:dyDescent="0.25">
      <c r="A65" s="60">
        <v>3010950130</v>
      </c>
      <c r="B65" s="87" t="s">
        <v>361</v>
      </c>
      <c r="C65" s="89" t="s">
        <v>190</v>
      </c>
      <c r="D65" s="87" t="s">
        <v>39</v>
      </c>
      <c r="E65" s="93">
        <v>413898.04999999987</v>
      </c>
    </row>
    <row r="66" spans="1:5" x14ac:dyDescent="0.25">
      <c r="A66" s="60">
        <v>3011171457</v>
      </c>
      <c r="B66" s="87" t="s">
        <v>362</v>
      </c>
      <c r="C66" s="89" t="s">
        <v>190</v>
      </c>
      <c r="D66" s="87" t="s">
        <v>49</v>
      </c>
      <c r="E66" s="93">
        <v>995805.25</v>
      </c>
    </row>
    <row r="67" spans="1:5" x14ac:dyDescent="0.25">
      <c r="A67" s="60">
        <v>3012537913</v>
      </c>
      <c r="B67" s="88" t="s">
        <v>362</v>
      </c>
      <c r="C67" s="89" t="s">
        <v>190</v>
      </c>
      <c r="D67" s="88" t="s">
        <v>56</v>
      </c>
      <c r="E67" s="93">
        <v>282801.84000000008</v>
      </c>
    </row>
    <row r="68" spans="1:5" x14ac:dyDescent="0.25">
      <c r="A68" s="60">
        <v>3011303590</v>
      </c>
      <c r="B68" s="87" t="s">
        <v>363</v>
      </c>
      <c r="C68" s="89" t="s">
        <v>190</v>
      </c>
      <c r="D68" s="87" t="s">
        <v>47</v>
      </c>
      <c r="E68" s="93">
        <v>1150913.7499999998</v>
      </c>
    </row>
    <row r="69" spans="1:5" x14ac:dyDescent="0.25">
      <c r="A69" s="63">
        <v>3012296948</v>
      </c>
      <c r="B69" s="77" t="s">
        <v>364</v>
      </c>
      <c r="C69" s="89" t="s">
        <v>190</v>
      </c>
      <c r="D69" s="58" t="s">
        <v>19</v>
      </c>
      <c r="E69" s="93">
        <v>1865013.3199999996</v>
      </c>
    </row>
    <row r="70" spans="1:5" x14ac:dyDescent="0.25">
      <c r="A70" s="90">
        <v>3010609287</v>
      </c>
      <c r="B70" s="83" t="s">
        <v>306</v>
      </c>
      <c r="C70" s="89" t="s">
        <v>190</v>
      </c>
      <c r="D70" s="86" t="s">
        <v>192</v>
      </c>
      <c r="E70" s="93">
        <v>787288.39999999991</v>
      </c>
    </row>
    <row r="71" spans="1:5" x14ac:dyDescent="0.25">
      <c r="A71" s="90">
        <v>3009900171</v>
      </c>
      <c r="B71" s="83" t="s">
        <v>353</v>
      </c>
      <c r="C71" s="89" t="s">
        <v>190</v>
      </c>
      <c r="D71" s="83" t="s">
        <v>196</v>
      </c>
      <c r="E71" s="93">
        <v>250825.34</v>
      </c>
    </row>
    <row r="72" spans="1:5" x14ac:dyDescent="0.25">
      <c r="A72" s="90">
        <v>3013090504</v>
      </c>
      <c r="B72" s="83" t="s">
        <v>296</v>
      </c>
      <c r="C72" s="89" t="s">
        <v>190</v>
      </c>
      <c r="D72" s="83" t="s">
        <v>193</v>
      </c>
      <c r="E72" s="93">
        <v>1615685.5900000003</v>
      </c>
    </row>
    <row r="73" spans="1:5" x14ac:dyDescent="0.25">
      <c r="A73" s="90">
        <v>3013090236</v>
      </c>
      <c r="B73" s="73" t="s">
        <v>298</v>
      </c>
      <c r="C73" s="89" t="s">
        <v>190</v>
      </c>
      <c r="D73" s="83" t="s">
        <v>194</v>
      </c>
      <c r="E73" s="93">
        <v>3849621.2299999995</v>
      </c>
    </row>
    <row r="74" spans="1:5" x14ac:dyDescent="0.25">
      <c r="A74" s="90">
        <v>3013090590</v>
      </c>
      <c r="B74" s="73" t="s">
        <v>300</v>
      </c>
      <c r="C74" s="89" t="s">
        <v>190</v>
      </c>
      <c r="D74" s="86" t="s">
        <v>195</v>
      </c>
      <c r="E74" s="93">
        <v>1401560.84</v>
      </c>
    </row>
    <row r="75" spans="1:5" x14ac:dyDescent="0.25">
      <c r="A75" s="75">
        <v>0</v>
      </c>
      <c r="B75" s="41" t="s">
        <v>370</v>
      </c>
      <c r="C75" s="89" t="s">
        <v>190</v>
      </c>
      <c r="D75" s="79" t="s">
        <v>369</v>
      </c>
      <c r="E75" s="18">
        <v>0</v>
      </c>
    </row>
    <row r="76" spans="1:5" x14ac:dyDescent="0.25">
      <c r="A76" s="60">
        <v>3012991722</v>
      </c>
      <c r="B76" s="89" t="s">
        <v>233</v>
      </c>
      <c r="C76" s="89" t="s">
        <v>373</v>
      </c>
      <c r="D76" s="89" t="s">
        <v>62</v>
      </c>
      <c r="E76" s="93">
        <v>596991.1</v>
      </c>
    </row>
    <row r="77" spans="1:5" x14ac:dyDescent="0.25">
      <c r="A77" s="60">
        <v>3009900168</v>
      </c>
      <c r="B77" s="87" t="s">
        <v>235</v>
      </c>
      <c r="C77" s="89" t="s">
        <v>373</v>
      </c>
      <c r="D77" s="87" t="s">
        <v>28</v>
      </c>
      <c r="E77" s="93">
        <v>265659.43</v>
      </c>
    </row>
    <row r="78" spans="1:5" x14ac:dyDescent="0.25">
      <c r="A78" s="60">
        <v>3011033690</v>
      </c>
      <c r="B78" s="80" t="s">
        <v>237</v>
      </c>
      <c r="C78" s="89" t="s">
        <v>373</v>
      </c>
      <c r="D78" s="87" t="s">
        <v>22</v>
      </c>
      <c r="E78" s="93">
        <v>49588.55000000001</v>
      </c>
    </row>
    <row r="79" spans="1:5" x14ac:dyDescent="0.25">
      <c r="A79" s="60">
        <v>3012214083</v>
      </c>
      <c r="B79" s="87" t="s">
        <v>239</v>
      </c>
      <c r="C79" s="89" t="s">
        <v>373</v>
      </c>
      <c r="D79" s="88" t="s">
        <v>55</v>
      </c>
      <c r="E79" s="93">
        <v>653363.62000000011</v>
      </c>
    </row>
    <row r="80" spans="1:5" x14ac:dyDescent="0.25">
      <c r="A80" s="60">
        <v>3012803555</v>
      </c>
      <c r="B80" s="87" t="s">
        <v>241</v>
      </c>
      <c r="C80" s="89" t="s">
        <v>373</v>
      </c>
      <c r="D80" s="89" t="s">
        <v>63</v>
      </c>
      <c r="E80" s="93">
        <v>517307.79999999993</v>
      </c>
    </row>
    <row r="81" spans="1:5" x14ac:dyDescent="0.25">
      <c r="A81" s="60">
        <v>3011070649</v>
      </c>
      <c r="B81" s="87" t="s">
        <v>243</v>
      </c>
      <c r="C81" s="89" t="s">
        <v>373</v>
      </c>
      <c r="D81" s="87" t="s">
        <v>43</v>
      </c>
      <c r="E81" s="93">
        <v>1861081.09</v>
      </c>
    </row>
    <row r="82" spans="1:5" x14ac:dyDescent="0.25">
      <c r="A82" s="60">
        <v>3011003474</v>
      </c>
      <c r="B82" s="89" t="s">
        <v>245</v>
      </c>
      <c r="C82" s="89" t="s">
        <v>373</v>
      </c>
      <c r="D82" s="87" t="s">
        <v>10</v>
      </c>
      <c r="E82" s="93">
        <v>800639.54</v>
      </c>
    </row>
    <row r="83" spans="1:5" x14ac:dyDescent="0.25">
      <c r="A83" s="60">
        <v>3011701511</v>
      </c>
      <c r="B83" s="87" t="s">
        <v>245</v>
      </c>
      <c r="C83" s="89" t="s">
        <v>373</v>
      </c>
      <c r="D83" s="87" t="s">
        <v>21</v>
      </c>
      <c r="E83" s="93">
        <v>605730.54</v>
      </c>
    </row>
    <row r="84" spans="1:5" x14ac:dyDescent="0.25">
      <c r="A84" s="60">
        <v>3009900233</v>
      </c>
      <c r="B84" s="87" t="s">
        <v>248</v>
      </c>
      <c r="C84" s="89" t="s">
        <v>373</v>
      </c>
      <c r="D84" s="87" t="s">
        <v>24</v>
      </c>
      <c r="E84" s="93">
        <v>776004.04</v>
      </c>
    </row>
    <row r="85" spans="1:5" x14ac:dyDescent="0.25">
      <c r="A85" s="60">
        <v>3010801359</v>
      </c>
      <c r="B85" s="87" t="s">
        <v>250</v>
      </c>
      <c r="C85" s="89" t="s">
        <v>373</v>
      </c>
      <c r="D85" s="87" t="s">
        <v>15</v>
      </c>
      <c r="E85" s="93">
        <v>1538711.5800000003</v>
      </c>
    </row>
    <row r="86" spans="1:5" x14ac:dyDescent="0.25">
      <c r="A86" s="90">
        <v>3012175724</v>
      </c>
      <c r="B86" s="87" t="s">
        <v>252</v>
      </c>
      <c r="C86" s="89" t="s">
        <v>373</v>
      </c>
      <c r="D86" s="87" t="s">
        <v>30</v>
      </c>
      <c r="E86" s="93">
        <v>177350.95000000007</v>
      </c>
    </row>
    <row r="87" spans="1:5" x14ac:dyDescent="0.25">
      <c r="A87" s="60">
        <v>3012340197</v>
      </c>
      <c r="B87" s="87" t="s">
        <v>254</v>
      </c>
      <c r="C87" s="89" t="s">
        <v>373</v>
      </c>
      <c r="D87" s="87" t="s">
        <v>25</v>
      </c>
      <c r="E87" s="93">
        <v>166141.87000000002</v>
      </c>
    </row>
    <row r="88" spans="1:5" x14ac:dyDescent="0.25">
      <c r="A88" s="62">
        <v>3009900245</v>
      </c>
      <c r="B88" s="89" t="s">
        <v>256</v>
      </c>
      <c r="C88" s="89" t="s">
        <v>373</v>
      </c>
      <c r="D88" s="89" t="s">
        <v>64</v>
      </c>
      <c r="E88" s="93">
        <v>487296.56999999995</v>
      </c>
    </row>
    <row r="89" spans="1:5" x14ac:dyDescent="0.25">
      <c r="A89" s="60">
        <v>3009900020</v>
      </c>
      <c r="B89" s="87" t="s">
        <v>258</v>
      </c>
      <c r="C89" s="89" t="s">
        <v>373</v>
      </c>
      <c r="D89" s="87" t="s">
        <v>17</v>
      </c>
      <c r="E89" s="93">
        <v>190790.71000000005</v>
      </c>
    </row>
    <row r="90" spans="1:5" x14ac:dyDescent="0.25">
      <c r="A90" s="60">
        <v>3009900021</v>
      </c>
      <c r="B90" s="87" t="s">
        <v>260</v>
      </c>
      <c r="C90" s="89" t="s">
        <v>373</v>
      </c>
      <c r="D90" s="87" t="s">
        <v>26</v>
      </c>
      <c r="E90" s="93">
        <v>86899.37000000001</v>
      </c>
    </row>
    <row r="91" spans="1:5" x14ac:dyDescent="0.25">
      <c r="A91" s="60">
        <v>3009900230</v>
      </c>
      <c r="B91" s="87" t="s">
        <v>262</v>
      </c>
      <c r="C91" s="89" t="s">
        <v>373</v>
      </c>
      <c r="D91" s="87" t="s">
        <v>6</v>
      </c>
      <c r="E91" s="93">
        <v>836177.88</v>
      </c>
    </row>
    <row r="92" spans="1:5" x14ac:dyDescent="0.25">
      <c r="A92" s="60">
        <v>3009900046</v>
      </c>
      <c r="B92" s="87" t="s">
        <v>262</v>
      </c>
      <c r="C92" s="89" t="s">
        <v>373</v>
      </c>
      <c r="D92" s="87" t="s">
        <v>7</v>
      </c>
      <c r="E92" s="93">
        <v>207400.75</v>
      </c>
    </row>
    <row r="93" spans="1:5" x14ac:dyDescent="0.25">
      <c r="A93" s="60">
        <v>3010889411</v>
      </c>
      <c r="B93" s="87" t="s">
        <v>265</v>
      </c>
      <c r="C93" s="89" t="s">
        <v>373</v>
      </c>
      <c r="D93" s="87" t="s">
        <v>3</v>
      </c>
      <c r="E93" s="93">
        <v>1200747.8999999999</v>
      </c>
    </row>
    <row r="94" spans="1:5" x14ac:dyDescent="0.25">
      <c r="A94" s="60" t="s">
        <v>60</v>
      </c>
      <c r="B94" s="89" t="s">
        <v>267</v>
      </c>
      <c r="C94" s="89" t="s">
        <v>373</v>
      </c>
      <c r="D94" s="87" t="s">
        <v>54</v>
      </c>
      <c r="E94" s="93">
        <v>459470.48999999993</v>
      </c>
    </row>
    <row r="95" spans="1:5" x14ac:dyDescent="0.25">
      <c r="A95" s="60">
        <v>3009900176</v>
      </c>
      <c r="B95" s="87" t="s">
        <v>269</v>
      </c>
      <c r="C95" s="89" t="s">
        <v>373</v>
      </c>
      <c r="D95" s="87" t="s">
        <v>23</v>
      </c>
      <c r="E95" s="93">
        <v>549099.05000000005</v>
      </c>
    </row>
    <row r="96" spans="1:5" x14ac:dyDescent="0.25">
      <c r="A96" s="60">
        <v>3009900173</v>
      </c>
      <c r="B96" s="87" t="s">
        <v>271</v>
      </c>
      <c r="C96" s="89" t="s">
        <v>373</v>
      </c>
      <c r="D96" s="87" t="s">
        <v>20</v>
      </c>
      <c r="E96" s="93">
        <v>234450.78999999995</v>
      </c>
    </row>
    <row r="97" spans="1:5" x14ac:dyDescent="0.25">
      <c r="A97" s="90">
        <v>3011648974</v>
      </c>
      <c r="B97" s="87" t="s">
        <v>273</v>
      </c>
      <c r="C97" s="89" t="s">
        <v>373</v>
      </c>
      <c r="D97" s="87" t="s">
        <v>31</v>
      </c>
      <c r="E97" s="93">
        <v>634108.78000000014</v>
      </c>
    </row>
    <row r="98" spans="1:5" x14ac:dyDescent="0.25">
      <c r="A98" s="90">
        <v>3013153116</v>
      </c>
      <c r="B98" s="87" t="s">
        <v>275</v>
      </c>
      <c r="C98" s="89" t="s">
        <v>373</v>
      </c>
      <c r="D98" s="89" t="s">
        <v>52</v>
      </c>
      <c r="E98" s="93">
        <v>463150.30000000005</v>
      </c>
    </row>
    <row r="99" spans="1:5" x14ac:dyDescent="0.25">
      <c r="A99" s="60">
        <v>3011437232</v>
      </c>
      <c r="B99" s="87" t="s">
        <v>277</v>
      </c>
      <c r="C99" s="89" t="s">
        <v>373</v>
      </c>
      <c r="D99" s="87" t="s">
        <v>27</v>
      </c>
      <c r="E99" s="93">
        <v>591088.73</v>
      </c>
    </row>
    <row r="100" spans="1:5" x14ac:dyDescent="0.25">
      <c r="A100" s="60">
        <v>3011701462</v>
      </c>
      <c r="B100" s="87" t="s">
        <v>277</v>
      </c>
      <c r="C100" s="89" t="s">
        <v>373</v>
      </c>
      <c r="D100" s="87" t="s">
        <v>35</v>
      </c>
      <c r="E100" s="93">
        <v>375311.04</v>
      </c>
    </row>
    <row r="101" spans="1:5" x14ac:dyDescent="0.25">
      <c r="A101" s="59">
        <v>3012808304</v>
      </c>
      <c r="B101" s="80" t="s">
        <v>280</v>
      </c>
      <c r="C101" s="89" t="s">
        <v>373</v>
      </c>
      <c r="D101" s="89" t="s">
        <v>65</v>
      </c>
      <c r="E101" s="93">
        <v>-52213.919999999998</v>
      </c>
    </row>
    <row r="102" spans="1:5" x14ac:dyDescent="0.25">
      <c r="A102" s="63">
        <v>3010073471</v>
      </c>
      <c r="B102" s="82" t="s">
        <v>282</v>
      </c>
      <c r="C102" s="89" t="s">
        <v>373</v>
      </c>
      <c r="D102" s="89" t="s">
        <v>59</v>
      </c>
      <c r="E102" s="93">
        <v>-218659.42</v>
      </c>
    </row>
    <row r="103" spans="1:5" x14ac:dyDescent="0.25">
      <c r="A103" s="75">
        <v>3010648927</v>
      </c>
      <c r="B103" s="82" t="s">
        <v>284</v>
      </c>
      <c r="C103" s="89" t="s">
        <v>373</v>
      </c>
      <c r="D103" s="74" t="s">
        <v>368</v>
      </c>
      <c r="E103" s="93">
        <v>719983</v>
      </c>
    </row>
    <row r="104" spans="1:5" x14ac:dyDescent="0.25">
      <c r="A104" s="90">
        <v>3011405670</v>
      </c>
      <c r="B104" s="87" t="s">
        <v>286</v>
      </c>
      <c r="C104" s="89" t="s">
        <v>373</v>
      </c>
      <c r="D104" s="87" t="s">
        <v>32</v>
      </c>
      <c r="E104" s="93">
        <v>506061.60000000003</v>
      </c>
    </row>
    <row r="105" spans="1:5" x14ac:dyDescent="0.25">
      <c r="A105" s="60">
        <v>3013092097</v>
      </c>
      <c r="B105" s="88" t="s">
        <v>288</v>
      </c>
      <c r="C105" s="89" t="s">
        <v>373</v>
      </c>
      <c r="D105" s="88" t="s">
        <v>57</v>
      </c>
      <c r="E105" s="93">
        <v>226740.56000000006</v>
      </c>
    </row>
    <row r="106" spans="1:5" x14ac:dyDescent="0.25">
      <c r="A106" s="60">
        <v>3012936394</v>
      </c>
      <c r="B106" s="89" t="s">
        <v>290</v>
      </c>
      <c r="C106" s="89" t="s">
        <v>373</v>
      </c>
      <c r="D106" s="89" t="s">
        <v>66</v>
      </c>
      <c r="E106" s="93">
        <v>-647144.28</v>
      </c>
    </row>
    <row r="107" spans="1:5" x14ac:dyDescent="0.25">
      <c r="A107" s="62">
        <v>3010586245</v>
      </c>
      <c r="B107" s="89" t="s">
        <v>292</v>
      </c>
      <c r="C107" s="89" t="s">
        <v>373</v>
      </c>
      <c r="D107" s="89" t="s">
        <v>67</v>
      </c>
      <c r="E107" s="93">
        <v>1139183.7999999998</v>
      </c>
    </row>
    <row r="108" spans="1:5" x14ac:dyDescent="0.25">
      <c r="A108" s="60">
        <v>3012602723</v>
      </c>
      <c r="B108" s="88" t="s">
        <v>294</v>
      </c>
      <c r="C108" s="89" t="s">
        <v>373</v>
      </c>
      <c r="D108" s="87" t="s">
        <v>51</v>
      </c>
      <c r="E108" s="93">
        <v>469593.22999999986</v>
      </c>
    </row>
    <row r="109" spans="1:5" x14ac:dyDescent="0.25">
      <c r="A109" s="90">
        <v>3012029480</v>
      </c>
      <c r="B109" s="87" t="s">
        <v>302</v>
      </c>
      <c r="C109" s="89" t="s">
        <v>373</v>
      </c>
      <c r="D109" s="87" t="s">
        <v>36</v>
      </c>
      <c r="E109" s="93">
        <v>707077.42</v>
      </c>
    </row>
    <row r="110" spans="1:5" x14ac:dyDescent="0.25">
      <c r="A110" s="60">
        <v>3012047890</v>
      </c>
      <c r="B110" s="88" t="s">
        <v>304</v>
      </c>
      <c r="C110" s="89" t="s">
        <v>373</v>
      </c>
      <c r="D110" s="87" t="s">
        <v>33</v>
      </c>
      <c r="E110" s="93">
        <v>1864892.8499999996</v>
      </c>
    </row>
    <row r="111" spans="1:5" x14ac:dyDescent="0.25">
      <c r="A111" s="60">
        <v>3009900157</v>
      </c>
      <c r="B111" s="87" t="s">
        <v>308</v>
      </c>
      <c r="C111" s="89" t="s">
        <v>373</v>
      </c>
      <c r="D111" s="87" t="s">
        <v>13</v>
      </c>
      <c r="E111" s="93">
        <v>403280.08999999997</v>
      </c>
    </row>
    <row r="112" spans="1:5" x14ac:dyDescent="0.25">
      <c r="A112" s="60">
        <v>3009900022</v>
      </c>
      <c r="B112" s="87" t="s">
        <v>310</v>
      </c>
      <c r="C112" s="89" t="s">
        <v>373</v>
      </c>
      <c r="D112" s="87" t="s">
        <v>12</v>
      </c>
      <c r="E112" s="93">
        <v>506585.33999999985</v>
      </c>
    </row>
    <row r="113" spans="1:5" x14ac:dyDescent="0.25">
      <c r="A113" s="60">
        <v>3009900231</v>
      </c>
      <c r="B113" s="89" t="s">
        <v>312</v>
      </c>
      <c r="C113" s="89" t="s">
        <v>373</v>
      </c>
      <c r="D113" s="87" t="s">
        <v>16</v>
      </c>
      <c r="E113" s="93">
        <v>825344.34999999986</v>
      </c>
    </row>
    <row r="114" spans="1:5" x14ac:dyDescent="0.25">
      <c r="A114" s="60">
        <v>3011623758</v>
      </c>
      <c r="B114" s="88" t="s">
        <v>314</v>
      </c>
      <c r="C114" s="89" t="s">
        <v>373</v>
      </c>
      <c r="D114" s="87" t="s">
        <v>46</v>
      </c>
      <c r="E114" s="93">
        <v>161811.59</v>
      </c>
    </row>
    <row r="115" spans="1:5" x14ac:dyDescent="0.25">
      <c r="A115" s="90">
        <v>3012344482</v>
      </c>
      <c r="B115" s="87" t="s">
        <v>314</v>
      </c>
      <c r="C115" s="89" t="s">
        <v>373</v>
      </c>
      <c r="D115" s="87" t="s">
        <v>44</v>
      </c>
      <c r="E115" s="93">
        <v>184216.40999999997</v>
      </c>
    </row>
    <row r="116" spans="1:5" x14ac:dyDescent="0.25">
      <c r="A116" s="90">
        <v>3012344228</v>
      </c>
      <c r="B116" s="87" t="s">
        <v>314</v>
      </c>
      <c r="C116" s="89" t="s">
        <v>373</v>
      </c>
      <c r="D116" s="87" t="s">
        <v>40</v>
      </c>
      <c r="E116" s="93">
        <v>191520.63999999996</v>
      </c>
    </row>
    <row r="117" spans="1:5" x14ac:dyDescent="0.25">
      <c r="A117" s="90">
        <v>3012034985</v>
      </c>
      <c r="B117" s="87" t="s">
        <v>318</v>
      </c>
      <c r="C117" s="89" t="s">
        <v>373</v>
      </c>
      <c r="D117" s="87" t="s">
        <v>34</v>
      </c>
      <c r="E117" s="93">
        <v>719561.04999999993</v>
      </c>
    </row>
    <row r="118" spans="1:5" x14ac:dyDescent="0.25">
      <c r="A118" s="60">
        <v>3011218680</v>
      </c>
      <c r="B118" s="87" t="s">
        <v>320</v>
      </c>
      <c r="C118" s="89" t="s">
        <v>373</v>
      </c>
      <c r="D118" s="87" t="s">
        <v>8</v>
      </c>
      <c r="E118" s="93">
        <v>102507.17</v>
      </c>
    </row>
    <row r="119" spans="1:5" x14ac:dyDescent="0.25">
      <c r="A119" s="60">
        <v>3010950855</v>
      </c>
      <c r="B119" s="87" t="s">
        <v>322</v>
      </c>
      <c r="C119" s="89" t="s">
        <v>373</v>
      </c>
      <c r="D119" s="87" t="s">
        <v>68</v>
      </c>
      <c r="E119" s="93">
        <v>809476.99999999988</v>
      </c>
    </row>
    <row r="120" spans="1:5" x14ac:dyDescent="0.25">
      <c r="A120" s="60">
        <v>3012773181</v>
      </c>
      <c r="B120" s="55" t="s">
        <v>324</v>
      </c>
      <c r="C120" s="89" t="s">
        <v>373</v>
      </c>
      <c r="D120" s="89" t="s">
        <v>69</v>
      </c>
      <c r="E120" s="93">
        <v>129063.34</v>
      </c>
    </row>
    <row r="121" spans="1:5" x14ac:dyDescent="0.25">
      <c r="A121" s="60">
        <v>3013009731</v>
      </c>
      <c r="B121" s="87" t="s">
        <v>326</v>
      </c>
      <c r="C121" s="89" t="s">
        <v>373</v>
      </c>
      <c r="D121" s="87" t="s">
        <v>53</v>
      </c>
      <c r="E121" s="93" t="e">
        <v>#N/A</v>
      </c>
    </row>
    <row r="122" spans="1:5" x14ac:dyDescent="0.25">
      <c r="A122" s="60">
        <v>3009900159</v>
      </c>
      <c r="B122" s="87" t="s">
        <v>327</v>
      </c>
      <c r="C122" s="89" t="s">
        <v>373</v>
      </c>
      <c r="D122" s="87" t="s">
        <v>14</v>
      </c>
      <c r="E122" s="93">
        <v>55981.020000000004</v>
      </c>
    </row>
    <row r="123" spans="1:5" x14ac:dyDescent="0.25">
      <c r="A123" s="90">
        <v>3011642909</v>
      </c>
      <c r="B123" s="87" t="s">
        <v>329</v>
      </c>
      <c r="C123" s="89" t="s">
        <v>373</v>
      </c>
      <c r="D123" s="87" t="s">
        <v>45</v>
      </c>
      <c r="E123" s="93">
        <v>31678.44</v>
      </c>
    </row>
    <row r="124" spans="1:5" x14ac:dyDescent="0.25">
      <c r="A124" s="60">
        <v>3010351603</v>
      </c>
      <c r="B124" s="87" t="s">
        <v>331</v>
      </c>
      <c r="C124" s="89" t="s">
        <v>373</v>
      </c>
      <c r="D124" s="87" t="s">
        <v>2</v>
      </c>
      <c r="E124" s="93">
        <v>576685.59</v>
      </c>
    </row>
    <row r="125" spans="1:5" x14ac:dyDescent="0.25">
      <c r="A125" s="60">
        <v>3010458302</v>
      </c>
      <c r="B125" s="87" t="s">
        <v>333</v>
      </c>
      <c r="C125" s="89" t="s">
        <v>373</v>
      </c>
      <c r="D125" s="87" t="s">
        <v>41</v>
      </c>
      <c r="E125" s="93">
        <v>215603.69</v>
      </c>
    </row>
    <row r="126" spans="1:5" x14ac:dyDescent="0.25">
      <c r="A126" s="60">
        <v>3010586791</v>
      </c>
      <c r="B126" s="88" t="s">
        <v>335</v>
      </c>
      <c r="C126" s="89" t="s">
        <v>373</v>
      </c>
      <c r="D126" s="88" t="s">
        <v>58</v>
      </c>
      <c r="E126" s="93">
        <v>245596.35999999996</v>
      </c>
    </row>
    <row r="127" spans="1:5" x14ac:dyDescent="0.25">
      <c r="A127" s="60" t="s">
        <v>61</v>
      </c>
      <c r="B127" s="89" t="s">
        <v>337</v>
      </c>
      <c r="C127" s="89" t="s">
        <v>373</v>
      </c>
      <c r="D127" s="64" t="s">
        <v>42</v>
      </c>
      <c r="E127" s="93">
        <v>533852.88</v>
      </c>
    </row>
    <row r="128" spans="1:5" x14ac:dyDescent="0.25">
      <c r="A128" s="90">
        <v>3012510547</v>
      </c>
      <c r="B128" s="89" t="s">
        <v>339</v>
      </c>
      <c r="C128" s="89" t="s">
        <v>373</v>
      </c>
      <c r="D128" s="89" t="s">
        <v>70</v>
      </c>
      <c r="E128" s="93">
        <v>226186.66000000003</v>
      </c>
    </row>
    <row r="129" spans="1:5" x14ac:dyDescent="0.25">
      <c r="A129" s="61">
        <v>3010000990</v>
      </c>
      <c r="B129" s="91" t="s">
        <v>341</v>
      </c>
      <c r="C129" s="89" t="s">
        <v>373</v>
      </c>
      <c r="D129" s="65" t="s">
        <v>71</v>
      </c>
      <c r="E129" s="93">
        <v>1555376.14</v>
      </c>
    </row>
    <row r="130" spans="1:5" x14ac:dyDescent="0.25">
      <c r="A130" s="60">
        <v>3009900178</v>
      </c>
      <c r="B130" s="87" t="s">
        <v>343</v>
      </c>
      <c r="C130" s="89" t="s">
        <v>373</v>
      </c>
      <c r="D130" s="87" t="s">
        <v>29</v>
      </c>
      <c r="E130" s="93">
        <v>733827.89000000013</v>
      </c>
    </row>
    <row r="131" spans="1:5" x14ac:dyDescent="0.25">
      <c r="A131" s="60">
        <v>3010992218</v>
      </c>
      <c r="B131" s="87" t="s">
        <v>345</v>
      </c>
      <c r="C131" s="89" t="s">
        <v>373</v>
      </c>
      <c r="D131" s="87" t="s">
        <v>18</v>
      </c>
      <c r="E131" s="93">
        <v>262193.2108</v>
      </c>
    </row>
    <row r="132" spans="1:5" x14ac:dyDescent="0.25">
      <c r="A132" s="60">
        <v>3012568013</v>
      </c>
      <c r="B132" s="87" t="s">
        <v>347</v>
      </c>
      <c r="C132" s="89" t="s">
        <v>373</v>
      </c>
      <c r="D132" s="87" t="s">
        <v>5</v>
      </c>
      <c r="E132" s="93">
        <v>-1177044.1700000002</v>
      </c>
    </row>
    <row r="133" spans="1:5" x14ac:dyDescent="0.25">
      <c r="A133" s="60">
        <v>3009900252</v>
      </c>
      <c r="B133" s="87" t="s">
        <v>349</v>
      </c>
      <c r="C133" s="89" t="s">
        <v>373</v>
      </c>
      <c r="D133" s="87" t="s">
        <v>9</v>
      </c>
      <c r="E133" s="93">
        <v>342873.38</v>
      </c>
    </row>
    <row r="134" spans="1:5" x14ac:dyDescent="0.25">
      <c r="A134" s="90">
        <v>3013153307</v>
      </c>
      <c r="B134" s="87" t="s">
        <v>351</v>
      </c>
      <c r="C134" s="89" t="s">
        <v>373</v>
      </c>
      <c r="D134" s="87" t="s">
        <v>37</v>
      </c>
      <c r="E134" s="93">
        <v>672543.64</v>
      </c>
    </row>
    <row r="135" spans="1:5" x14ac:dyDescent="0.25">
      <c r="A135" s="60">
        <v>3012337646</v>
      </c>
      <c r="B135" s="87" t="s">
        <v>355</v>
      </c>
      <c r="C135" s="89" t="s">
        <v>373</v>
      </c>
      <c r="D135" s="87" t="s">
        <v>50</v>
      </c>
      <c r="E135" s="93">
        <v>-167757.16999999998</v>
      </c>
    </row>
    <row r="136" spans="1:5" x14ac:dyDescent="0.25">
      <c r="A136" s="76">
        <v>3011863134</v>
      </c>
      <c r="B136" s="78" t="s">
        <v>357</v>
      </c>
      <c r="C136" s="89" t="s">
        <v>373</v>
      </c>
      <c r="D136" s="58" t="s">
        <v>38</v>
      </c>
      <c r="E136" s="93">
        <v>85237.38</v>
      </c>
    </row>
    <row r="137" spans="1:5" x14ac:dyDescent="0.25">
      <c r="A137" s="60">
        <v>3012736516</v>
      </c>
      <c r="B137" s="87" t="s">
        <v>359</v>
      </c>
      <c r="C137" s="89" t="s">
        <v>373</v>
      </c>
      <c r="D137" s="89" t="s">
        <v>72</v>
      </c>
      <c r="E137" s="93">
        <v>181702.69</v>
      </c>
    </row>
    <row r="138" spans="1:5" x14ac:dyDescent="0.25">
      <c r="A138" s="60">
        <v>3011760946</v>
      </c>
      <c r="B138" s="87" t="s">
        <v>361</v>
      </c>
      <c r="C138" s="89" t="s">
        <v>373</v>
      </c>
      <c r="D138" s="87" t="s">
        <v>48</v>
      </c>
      <c r="E138" s="93">
        <v>673695.52</v>
      </c>
    </row>
    <row r="139" spans="1:5" x14ac:dyDescent="0.25">
      <c r="A139" s="60">
        <v>3010950130</v>
      </c>
      <c r="B139" s="87" t="s">
        <v>361</v>
      </c>
      <c r="C139" s="89" t="s">
        <v>373</v>
      </c>
      <c r="D139" s="87" t="s">
        <v>39</v>
      </c>
      <c r="E139" s="93">
        <v>355029.60000000015</v>
      </c>
    </row>
    <row r="140" spans="1:5" x14ac:dyDescent="0.25">
      <c r="A140" s="60">
        <v>3011171457</v>
      </c>
      <c r="B140" s="87" t="s">
        <v>362</v>
      </c>
      <c r="C140" s="89" t="s">
        <v>373</v>
      </c>
      <c r="D140" s="87" t="s">
        <v>49</v>
      </c>
      <c r="E140" s="93">
        <v>842220.31999999983</v>
      </c>
    </row>
    <row r="141" spans="1:5" x14ac:dyDescent="0.25">
      <c r="A141" s="60">
        <v>3012537913</v>
      </c>
      <c r="B141" s="88" t="s">
        <v>362</v>
      </c>
      <c r="C141" s="89" t="s">
        <v>373</v>
      </c>
      <c r="D141" s="88" t="s">
        <v>56</v>
      </c>
      <c r="E141" s="93">
        <v>247784.12000000002</v>
      </c>
    </row>
    <row r="142" spans="1:5" x14ac:dyDescent="0.25">
      <c r="A142" s="60">
        <v>3011303590</v>
      </c>
      <c r="B142" s="87" t="s">
        <v>363</v>
      </c>
      <c r="C142" s="89" t="s">
        <v>373</v>
      </c>
      <c r="D142" s="87" t="s">
        <v>47</v>
      </c>
      <c r="E142" s="93">
        <v>905384.6399999999</v>
      </c>
    </row>
    <row r="143" spans="1:5" x14ac:dyDescent="0.25">
      <c r="A143" s="63">
        <v>3012296948</v>
      </c>
      <c r="B143" s="77" t="s">
        <v>364</v>
      </c>
      <c r="C143" s="89" t="s">
        <v>373</v>
      </c>
      <c r="D143" s="58" t="s">
        <v>19</v>
      </c>
      <c r="E143" s="93">
        <v>2022747.9699999997</v>
      </c>
    </row>
    <row r="144" spans="1:5" x14ac:dyDescent="0.25">
      <c r="A144" s="90">
        <v>3010609287</v>
      </c>
      <c r="B144" s="83" t="s">
        <v>306</v>
      </c>
      <c r="C144" s="89" t="s">
        <v>373</v>
      </c>
      <c r="D144" s="86" t="s">
        <v>192</v>
      </c>
      <c r="E144" s="93">
        <v>791940.12000000011</v>
      </c>
    </row>
    <row r="145" spans="1:5" x14ac:dyDescent="0.25">
      <c r="A145" s="90">
        <v>3009900171</v>
      </c>
      <c r="B145" s="83" t="s">
        <v>353</v>
      </c>
      <c r="C145" s="89" t="s">
        <v>373</v>
      </c>
      <c r="D145" s="83" t="s">
        <v>196</v>
      </c>
      <c r="E145" s="93">
        <v>64350.420000000013</v>
      </c>
    </row>
    <row r="146" spans="1:5" x14ac:dyDescent="0.25">
      <c r="A146" s="90">
        <v>3013090504</v>
      </c>
      <c r="B146" s="83" t="s">
        <v>296</v>
      </c>
      <c r="C146" s="89" t="s">
        <v>373</v>
      </c>
      <c r="D146" s="83" t="s">
        <v>193</v>
      </c>
      <c r="E146" s="93">
        <v>1613336.12</v>
      </c>
    </row>
    <row r="147" spans="1:5" x14ac:dyDescent="0.25">
      <c r="A147" s="90">
        <v>3013090236</v>
      </c>
      <c r="B147" s="73" t="s">
        <v>298</v>
      </c>
      <c r="C147" s="89" t="s">
        <v>373</v>
      </c>
      <c r="D147" s="83" t="s">
        <v>194</v>
      </c>
      <c r="E147" s="93">
        <v>3995314.0499999993</v>
      </c>
    </row>
    <row r="148" spans="1:5" x14ac:dyDescent="0.25">
      <c r="A148" s="90">
        <v>3013090590</v>
      </c>
      <c r="B148" s="73" t="s">
        <v>300</v>
      </c>
      <c r="C148" s="89" t="s">
        <v>373</v>
      </c>
      <c r="D148" s="86" t="s">
        <v>195</v>
      </c>
      <c r="E148" s="93">
        <v>1311418.8599999999</v>
      </c>
    </row>
    <row r="149" spans="1:5" x14ac:dyDescent="0.25">
      <c r="A149" s="75">
        <v>0</v>
      </c>
      <c r="B149" s="41" t="s">
        <v>370</v>
      </c>
      <c r="C149" s="89" t="s">
        <v>373</v>
      </c>
      <c r="D149" s="79" t="s">
        <v>369</v>
      </c>
      <c r="E149" s="18">
        <v>0</v>
      </c>
    </row>
    <row r="150" spans="1:5" x14ac:dyDescent="0.25">
      <c r="A150" s="60">
        <v>3012991722</v>
      </c>
      <c r="B150" s="89" t="s">
        <v>233</v>
      </c>
      <c r="C150" s="43">
        <v>3</v>
      </c>
      <c r="D150" s="89" t="s">
        <v>62</v>
      </c>
      <c r="E150" s="93">
        <v>641911.7300000001</v>
      </c>
    </row>
    <row r="151" spans="1:5" x14ac:dyDescent="0.25">
      <c r="A151" s="60">
        <v>3009900168</v>
      </c>
      <c r="B151" s="87" t="s">
        <v>235</v>
      </c>
      <c r="C151" s="43">
        <v>3</v>
      </c>
      <c r="D151" s="87" t="s">
        <v>28</v>
      </c>
      <c r="E151" s="93">
        <v>283777.72000000009</v>
      </c>
    </row>
    <row r="152" spans="1:5" x14ac:dyDescent="0.25">
      <c r="A152" s="60">
        <v>3011033690</v>
      </c>
      <c r="B152" s="80" t="s">
        <v>237</v>
      </c>
      <c r="C152" s="43">
        <v>3</v>
      </c>
      <c r="D152" s="87" t="s">
        <v>22</v>
      </c>
      <c r="E152" s="93">
        <v>81382.13</v>
      </c>
    </row>
    <row r="153" spans="1:5" x14ac:dyDescent="0.25">
      <c r="A153" s="60">
        <v>3012214083</v>
      </c>
      <c r="B153" s="87" t="s">
        <v>239</v>
      </c>
      <c r="C153" s="43">
        <v>3</v>
      </c>
      <c r="D153" s="88" t="s">
        <v>55</v>
      </c>
      <c r="E153" s="93">
        <v>671820.53</v>
      </c>
    </row>
    <row r="154" spans="1:5" x14ac:dyDescent="0.25">
      <c r="A154" s="60">
        <v>3012803555</v>
      </c>
      <c r="B154" s="87" t="s">
        <v>241</v>
      </c>
      <c r="C154" s="43">
        <v>3</v>
      </c>
      <c r="D154" s="89" t="s">
        <v>63</v>
      </c>
      <c r="E154" s="93">
        <v>445865.55999999994</v>
      </c>
    </row>
    <row r="155" spans="1:5" x14ac:dyDescent="0.25">
      <c r="A155" s="60">
        <v>3011070649</v>
      </c>
      <c r="B155" s="87" t="s">
        <v>243</v>
      </c>
      <c r="C155" s="43">
        <v>3</v>
      </c>
      <c r="D155" s="87" t="s">
        <v>43</v>
      </c>
      <c r="E155" s="93">
        <v>2100327.19</v>
      </c>
    </row>
    <row r="156" spans="1:5" x14ac:dyDescent="0.25">
      <c r="A156" s="60">
        <v>3011003474</v>
      </c>
      <c r="B156" s="89" t="s">
        <v>245</v>
      </c>
      <c r="C156" s="43">
        <v>3</v>
      </c>
      <c r="D156" s="87" t="s">
        <v>10</v>
      </c>
      <c r="E156" s="93">
        <v>822465.03000000014</v>
      </c>
    </row>
    <row r="157" spans="1:5" x14ac:dyDescent="0.25">
      <c r="A157" s="60">
        <v>3011701511</v>
      </c>
      <c r="B157" s="87" t="s">
        <v>245</v>
      </c>
      <c r="C157" s="43">
        <v>3</v>
      </c>
      <c r="D157" s="87" t="s">
        <v>21</v>
      </c>
      <c r="E157" s="93">
        <v>567277.06000000006</v>
      </c>
    </row>
    <row r="158" spans="1:5" x14ac:dyDescent="0.25">
      <c r="A158" s="60">
        <v>3009900233</v>
      </c>
      <c r="B158" s="87" t="s">
        <v>248</v>
      </c>
      <c r="C158" s="43">
        <v>3</v>
      </c>
      <c r="D158" s="87" t="s">
        <v>24</v>
      </c>
      <c r="E158" s="93">
        <v>815423.69</v>
      </c>
    </row>
    <row r="159" spans="1:5" x14ac:dyDescent="0.25">
      <c r="A159" s="60">
        <v>3010801359</v>
      </c>
      <c r="B159" s="87" t="s">
        <v>250</v>
      </c>
      <c r="C159" s="43">
        <v>3</v>
      </c>
      <c r="D159" s="87" t="s">
        <v>15</v>
      </c>
      <c r="E159" s="93">
        <v>643888.28999999992</v>
      </c>
    </row>
    <row r="160" spans="1:5" x14ac:dyDescent="0.25">
      <c r="A160" s="90">
        <v>3012175724</v>
      </c>
      <c r="B160" s="87" t="s">
        <v>252</v>
      </c>
      <c r="C160" s="43">
        <v>3</v>
      </c>
      <c r="D160" s="87" t="s">
        <v>30</v>
      </c>
      <c r="E160" s="93">
        <v>165871.69999999998</v>
      </c>
    </row>
    <row r="161" spans="1:5" x14ac:dyDescent="0.25">
      <c r="A161" s="60">
        <v>3012340197</v>
      </c>
      <c r="B161" s="87" t="s">
        <v>254</v>
      </c>
      <c r="C161" s="43">
        <v>3</v>
      </c>
      <c r="D161" s="87" t="s">
        <v>25</v>
      </c>
      <c r="E161" s="93">
        <v>152675.93000000005</v>
      </c>
    </row>
    <row r="162" spans="1:5" x14ac:dyDescent="0.25">
      <c r="A162" s="62">
        <v>3009900245</v>
      </c>
      <c r="B162" s="89" t="s">
        <v>256</v>
      </c>
      <c r="C162" s="43">
        <v>3</v>
      </c>
      <c r="D162" s="89" t="s">
        <v>64</v>
      </c>
      <c r="E162" s="93">
        <v>551692.11999999988</v>
      </c>
    </row>
    <row r="163" spans="1:5" x14ac:dyDescent="0.25">
      <c r="A163" s="60">
        <v>3009900020</v>
      </c>
      <c r="B163" s="87" t="s">
        <v>258</v>
      </c>
      <c r="C163" s="43">
        <v>3</v>
      </c>
      <c r="D163" s="87" t="s">
        <v>17</v>
      </c>
      <c r="E163" s="93">
        <v>288815.83999999997</v>
      </c>
    </row>
    <row r="164" spans="1:5" x14ac:dyDescent="0.25">
      <c r="A164" s="60">
        <v>3009900021</v>
      </c>
      <c r="B164" s="87" t="s">
        <v>260</v>
      </c>
      <c r="C164" s="43">
        <v>3</v>
      </c>
      <c r="D164" s="87" t="s">
        <v>26</v>
      </c>
      <c r="E164" s="93">
        <v>117962.43999999999</v>
      </c>
    </row>
    <row r="165" spans="1:5" x14ac:dyDescent="0.25">
      <c r="A165" s="60">
        <v>3009900230</v>
      </c>
      <c r="B165" s="87" t="s">
        <v>262</v>
      </c>
      <c r="C165" s="43">
        <v>3</v>
      </c>
      <c r="D165" s="87" t="s">
        <v>6</v>
      </c>
      <c r="E165" s="93">
        <v>910718.62000000011</v>
      </c>
    </row>
    <row r="166" spans="1:5" x14ac:dyDescent="0.25">
      <c r="A166" s="60">
        <v>3009900046</v>
      </c>
      <c r="B166" s="87" t="s">
        <v>262</v>
      </c>
      <c r="C166" s="43">
        <v>3</v>
      </c>
      <c r="D166" s="87" t="s">
        <v>7</v>
      </c>
      <c r="E166" s="93">
        <v>232730.63999999996</v>
      </c>
    </row>
    <row r="167" spans="1:5" x14ac:dyDescent="0.25">
      <c r="A167" s="60">
        <v>3010889411</v>
      </c>
      <c r="B167" s="87" t="s">
        <v>265</v>
      </c>
      <c r="C167" s="43">
        <v>3</v>
      </c>
      <c r="D167" s="87" t="s">
        <v>3</v>
      </c>
      <c r="E167" s="93">
        <v>1281795.44</v>
      </c>
    </row>
    <row r="168" spans="1:5" x14ac:dyDescent="0.25">
      <c r="A168" s="60" t="s">
        <v>60</v>
      </c>
      <c r="B168" s="89" t="s">
        <v>267</v>
      </c>
      <c r="C168" s="43">
        <v>3</v>
      </c>
      <c r="D168" s="87" t="s">
        <v>54</v>
      </c>
      <c r="E168" s="93">
        <v>432499.6</v>
      </c>
    </row>
    <row r="169" spans="1:5" x14ac:dyDescent="0.25">
      <c r="A169" s="60">
        <v>3009900176</v>
      </c>
      <c r="B169" s="87" t="s">
        <v>269</v>
      </c>
      <c r="C169" s="43">
        <v>3</v>
      </c>
      <c r="D169" s="87" t="s">
        <v>23</v>
      </c>
      <c r="E169" s="93">
        <v>486885.38</v>
      </c>
    </row>
    <row r="170" spans="1:5" x14ac:dyDescent="0.25">
      <c r="A170" s="60">
        <v>3009900173</v>
      </c>
      <c r="B170" s="87" t="s">
        <v>271</v>
      </c>
      <c r="C170" s="43">
        <v>3</v>
      </c>
      <c r="D170" s="87" t="s">
        <v>20</v>
      </c>
      <c r="E170" s="93">
        <v>247231.82000000004</v>
      </c>
    </row>
    <row r="171" spans="1:5" x14ac:dyDescent="0.25">
      <c r="A171" s="90">
        <v>3011648974</v>
      </c>
      <c r="B171" s="87" t="s">
        <v>273</v>
      </c>
      <c r="C171" s="43">
        <v>3</v>
      </c>
      <c r="D171" s="87" t="s">
        <v>31</v>
      </c>
      <c r="E171" s="93">
        <v>575992.09000000008</v>
      </c>
    </row>
    <row r="172" spans="1:5" x14ac:dyDescent="0.25">
      <c r="A172" s="90">
        <v>3013153116</v>
      </c>
      <c r="B172" s="87" t="s">
        <v>275</v>
      </c>
      <c r="C172" s="43">
        <v>3</v>
      </c>
      <c r="D172" s="89" t="s">
        <v>52</v>
      </c>
      <c r="E172" s="93">
        <v>361580.58999999997</v>
      </c>
    </row>
    <row r="173" spans="1:5" x14ac:dyDescent="0.25">
      <c r="A173" s="60">
        <v>3011437232</v>
      </c>
      <c r="B173" s="87" t="s">
        <v>277</v>
      </c>
      <c r="C173" s="43">
        <v>3</v>
      </c>
      <c r="D173" s="87" t="s">
        <v>27</v>
      </c>
      <c r="E173" s="93">
        <v>678997.64999999991</v>
      </c>
    </row>
    <row r="174" spans="1:5" x14ac:dyDescent="0.25">
      <c r="A174" s="60">
        <v>3011701462</v>
      </c>
      <c r="B174" s="87" t="s">
        <v>277</v>
      </c>
      <c r="C174" s="43">
        <v>3</v>
      </c>
      <c r="D174" s="87" t="s">
        <v>35</v>
      </c>
      <c r="E174" s="93">
        <v>423981.11000000004</v>
      </c>
    </row>
    <row r="175" spans="1:5" x14ac:dyDescent="0.25">
      <c r="A175" s="59">
        <v>3012808304</v>
      </c>
      <c r="B175" s="80" t="s">
        <v>280</v>
      </c>
      <c r="C175" s="43">
        <v>3</v>
      </c>
      <c r="D175" s="89" t="s">
        <v>65</v>
      </c>
      <c r="E175" s="93">
        <v>-53892.26</v>
      </c>
    </row>
    <row r="176" spans="1:5" x14ac:dyDescent="0.25">
      <c r="A176" s="63">
        <v>3010073471</v>
      </c>
      <c r="B176" s="82" t="s">
        <v>282</v>
      </c>
      <c r="C176" s="43">
        <v>3</v>
      </c>
      <c r="D176" s="89" t="s">
        <v>59</v>
      </c>
      <c r="E176" s="93">
        <v>1329453.9099999999</v>
      </c>
    </row>
    <row r="177" spans="1:5" x14ac:dyDescent="0.25">
      <c r="A177" s="75">
        <v>3010648927</v>
      </c>
      <c r="B177" s="82" t="s">
        <v>284</v>
      </c>
      <c r="C177" s="43">
        <v>3</v>
      </c>
      <c r="D177" s="74" t="s">
        <v>368</v>
      </c>
      <c r="E177" s="93">
        <v>767357.56999999983</v>
      </c>
    </row>
    <row r="178" spans="1:5" x14ac:dyDescent="0.25">
      <c r="A178" s="90">
        <v>3011405670</v>
      </c>
      <c r="B178" s="87" t="s">
        <v>286</v>
      </c>
      <c r="C178" s="43">
        <v>3</v>
      </c>
      <c r="D178" s="87" t="s">
        <v>32</v>
      </c>
      <c r="E178" s="93">
        <v>610214.53999999992</v>
      </c>
    </row>
    <row r="179" spans="1:5" x14ac:dyDescent="0.25">
      <c r="A179" s="60">
        <v>3013092097</v>
      </c>
      <c r="B179" s="88" t="s">
        <v>288</v>
      </c>
      <c r="C179" s="43">
        <v>3</v>
      </c>
      <c r="D179" s="88" t="s">
        <v>57</v>
      </c>
      <c r="E179" s="93">
        <v>269451.69</v>
      </c>
    </row>
    <row r="180" spans="1:5" x14ac:dyDescent="0.25">
      <c r="A180" s="60">
        <v>3012936394</v>
      </c>
      <c r="B180" s="89" t="s">
        <v>290</v>
      </c>
      <c r="C180" s="43">
        <v>3</v>
      </c>
      <c r="D180" s="89" t="s">
        <v>66</v>
      </c>
      <c r="E180" s="93">
        <v>-549481.51</v>
      </c>
    </row>
    <row r="181" spans="1:5" x14ac:dyDescent="0.25">
      <c r="A181" s="62">
        <v>3010586245</v>
      </c>
      <c r="B181" s="89" t="s">
        <v>292</v>
      </c>
      <c r="C181" s="43">
        <v>3</v>
      </c>
      <c r="D181" s="89" t="s">
        <v>67</v>
      </c>
      <c r="E181" s="93">
        <v>1145866.6399999999</v>
      </c>
    </row>
    <row r="182" spans="1:5" x14ac:dyDescent="0.25">
      <c r="A182" s="60">
        <v>3012602723</v>
      </c>
      <c r="B182" s="88" t="s">
        <v>294</v>
      </c>
      <c r="C182" s="43">
        <v>3</v>
      </c>
      <c r="D182" s="87" t="s">
        <v>51</v>
      </c>
      <c r="E182" s="93">
        <v>718569.15</v>
      </c>
    </row>
    <row r="183" spans="1:5" x14ac:dyDescent="0.25">
      <c r="A183" s="90">
        <v>3012029480</v>
      </c>
      <c r="B183" s="87" t="s">
        <v>302</v>
      </c>
      <c r="C183" s="43">
        <v>3</v>
      </c>
      <c r="D183" s="87" t="s">
        <v>36</v>
      </c>
      <c r="E183" s="93">
        <v>810686.27</v>
      </c>
    </row>
    <row r="184" spans="1:5" x14ac:dyDescent="0.25">
      <c r="A184" s="60">
        <v>3012047890</v>
      </c>
      <c r="B184" s="88" t="s">
        <v>304</v>
      </c>
      <c r="C184" s="43">
        <v>3</v>
      </c>
      <c r="D184" s="87" t="s">
        <v>33</v>
      </c>
      <c r="E184" s="93">
        <v>2085814.5399999998</v>
      </c>
    </row>
    <row r="185" spans="1:5" x14ac:dyDescent="0.25">
      <c r="A185" s="60">
        <v>3009900157</v>
      </c>
      <c r="B185" s="87" t="s">
        <v>308</v>
      </c>
      <c r="C185" s="43">
        <v>3</v>
      </c>
      <c r="D185" s="87" t="s">
        <v>13</v>
      </c>
      <c r="E185" s="93">
        <v>387432.42</v>
      </c>
    </row>
    <row r="186" spans="1:5" x14ac:dyDescent="0.25">
      <c r="A186" s="60">
        <v>3009900022</v>
      </c>
      <c r="B186" s="87" t="s">
        <v>310</v>
      </c>
      <c r="C186" s="43">
        <v>3</v>
      </c>
      <c r="D186" s="87" t="s">
        <v>12</v>
      </c>
      <c r="E186" s="93">
        <v>558306.59</v>
      </c>
    </row>
    <row r="187" spans="1:5" x14ac:dyDescent="0.25">
      <c r="A187" s="60">
        <v>3009900231</v>
      </c>
      <c r="B187" s="89" t="s">
        <v>312</v>
      </c>
      <c r="C187" s="43">
        <v>3</v>
      </c>
      <c r="D187" s="87" t="s">
        <v>16</v>
      </c>
      <c r="E187" s="93">
        <v>891842.10000000009</v>
      </c>
    </row>
    <row r="188" spans="1:5" x14ac:dyDescent="0.25">
      <c r="A188" s="60">
        <v>3011623758</v>
      </c>
      <c r="B188" s="88" t="s">
        <v>314</v>
      </c>
      <c r="C188" s="43">
        <v>3</v>
      </c>
      <c r="D188" s="87" t="s">
        <v>46</v>
      </c>
      <c r="E188" s="93">
        <v>207867.08999999997</v>
      </c>
    </row>
    <row r="189" spans="1:5" x14ac:dyDescent="0.25">
      <c r="A189" s="90">
        <v>3012344482</v>
      </c>
      <c r="B189" s="87" t="s">
        <v>314</v>
      </c>
      <c r="C189" s="43">
        <v>3</v>
      </c>
      <c r="D189" s="87" t="s">
        <v>44</v>
      </c>
      <c r="E189" s="93">
        <v>178801.18</v>
      </c>
    </row>
    <row r="190" spans="1:5" x14ac:dyDescent="0.25">
      <c r="A190" s="90">
        <v>3012344228</v>
      </c>
      <c r="B190" s="87" t="s">
        <v>314</v>
      </c>
      <c r="C190" s="43">
        <v>3</v>
      </c>
      <c r="D190" s="87" t="s">
        <v>40</v>
      </c>
      <c r="E190" s="93">
        <v>231372.83999999997</v>
      </c>
    </row>
    <row r="191" spans="1:5" x14ac:dyDescent="0.25">
      <c r="A191" s="90">
        <v>3012034985</v>
      </c>
      <c r="B191" s="87" t="s">
        <v>318</v>
      </c>
      <c r="C191" s="43">
        <v>3</v>
      </c>
      <c r="D191" s="87" t="s">
        <v>34</v>
      </c>
      <c r="E191" s="93">
        <v>590553.40999999992</v>
      </c>
    </row>
    <row r="192" spans="1:5" x14ac:dyDescent="0.25">
      <c r="A192" s="60">
        <v>3011218680</v>
      </c>
      <c r="B192" s="87" t="s">
        <v>320</v>
      </c>
      <c r="C192" s="43">
        <v>3</v>
      </c>
      <c r="D192" s="87" t="s">
        <v>8</v>
      </c>
      <c r="E192" s="93">
        <v>1813508.37</v>
      </c>
    </row>
    <row r="193" spans="1:5" x14ac:dyDescent="0.25">
      <c r="A193" s="60">
        <v>3010950855</v>
      </c>
      <c r="B193" s="87" t="s">
        <v>322</v>
      </c>
      <c r="C193" s="43">
        <v>3</v>
      </c>
      <c r="D193" s="87" t="s">
        <v>68</v>
      </c>
      <c r="E193" s="93">
        <v>827742.16</v>
      </c>
    </row>
    <row r="194" spans="1:5" x14ac:dyDescent="0.25">
      <c r="A194" s="60">
        <v>3012773181</v>
      </c>
      <c r="B194" s="55" t="s">
        <v>324</v>
      </c>
      <c r="C194" s="43">
        <v>3</v>
      </c>
      <c r="D194" s="89" t="s">
        <v>69</v>
      </c>
      <c r="E194" s="93">
        <v>207474.62999999998</v>
      </c>
    </row>
    <row r="195" spans="1:5" x14ac:dyDescent="0.25">
      <c r="A195" s="60">
        <v>3013009731</v>
      </c>
      <c r="B195" s="87" t="s">
        <v>326</v>
      </c>
      <c r="C195" s="43">
        <v>3</v>
      </c>
      <c r="D195" s="87" t="s">
        <v>53</v>
      </c>
      <c r="E195" s="93" t="e">
        <v>#N/A</v>
      </c>
    </row>
    <row r="196" spans="1:5" x14ac:dyDescent="0.25">
      <c r="A196" s="60">
        <v>3009900159</v>
      </c>
      <c r="B196" s="87" t="s">
        <v>327</v>
      </c>
      <c r="C196" s="43">
        <v>3</v>
      </c>
      <c r="D196" s="87" t="s">
        <v>14</v>
      </c>
      <c r="E196" s="93">
        <v>269960.40000000002</v>
      </c>
    </row>
    <row r="197" spans="1:5" x14ac:dyDescent="0.25">
      <c r="A197" s="90">
        <v>3011642909</v>
      </c>
      <c r="B197" s="87" t="s">
        <v>329</v>
      </c>
      <c r="C197" s="43">
        <v>3</v>
      </c>
      <c r="D197" s="87" t="s">
        <v>45</v>
      </c>
      <c r="E197" s="93">
        <v>215954.36999999997</v>
      </c>
    </row>
    <row r="198" spans="1:5" x14ac:dyDescent="0.25">
      <c r="A198" s="60">
        <v>3010351603</v>
      </c>
      <c r="B198" s="87" t="s">
        <v>331</v>
      </c>
      <c r="C198" s="43">
        <v>3</v>
      </c>
      <c r="D198" s="87" t="s">
        <v>2</v>
      </c>
      <c r="E198" s="93">
        <v>260018.7</v>
      </c>
    </row>
    <row r="199" spans="1:5" x14ac:dyDescent="0.25">
      <c r="A199" s="60">
        <v>3010458302</v>
      </c>
      <c r="B199" s="87" t="s">
        <v>333</v>
      </c>
      <c r="C199" s="43">
        <v>3</v>
      </c>
      <c r="D199" s="87" t="s">
        <v>41</v>
      </c>
      <c r="E199" s="93">
        <v>226754.46000000002</v>
      </c>
    </row>
    <row r="200" spans="1:5" x14ac:dyDescent="0.25">
      <c r="A200" s="60">
        <v>3010586791</v>
      </c>
      <c r="B200" s="88" t="s">
        <v>335</v>
      </c>
      <c r="C200" s="43">
        <v>3</v>
      </c>
      <c r="D200" s="88" t="s">
        <v>58</v>
      </c>
      <c r="E200" s="93">
        <v>192000.98000000004</v>
      </c>
    </row>
    <row r="201" spans="1:5" x14ac:dyDescent="0.25">
      <c r="A201" s="60" t="s">
        <v>61</v>
      </c>
      <c r="B201" s="89" t="s">
        <v>337</v>
      </c>
      <c r="C201" s="43">
        <v>3</v>
      </c>
      <c r="D201" s="64" t="s">
        <v>42</v>
      </c>
      <c r="E201" s="93">
        <v>467496.43000000005</v>
      </c>
    </row>
    <row r="202" spans="1:5" x14ac:dyDescent="0.25">
      <c r="A202" s="90">
        <v>3012510547</v>
      </c>
      <c r="B202" s="89" t="s">
        <v>339</v>
      </c>
      <c r="C202" s="43">
        <v>3</v>
      </c>
      <c r="D202" s="89" t="s">
        <v>70</v>
      </c>
      <c r="E202" s="93">
        <v>251601.27</v>
      </c>
    </row>
    <row r="203" spans="1:5" x14ac:dyDescent="0.25">
      <c r="A203" s="61">
        <v>3010000990</v>
      </c>
      <c r="B203" s="91" t="s">
        <v>341</v>
      </c>
      <c r="C203" s="43">
        <v>3</v>
      </c>
      <c r="D203" s="65" t="s">
        <v>71</v>
      </c>
      <c r="E203" s="93">
        <v>1824209.57</v>
      </c>
    </row>
    <row r="204" spans="1:5" x14ac:dyDescent="0.25">
      <c r="A204" s="60">
        <v>3009900178</v>
      </c>
      <c r="B204" s="87" t="s">
        <v>343</v>
      </c>
      <c r="C204" s="43">
        <v>3</v>
      </c>
      <c r="D204" s="87" t="s">
        <v>29</v>
      </c>
      <c r="E204" s="93">
        <v>640165.81000000006</v>
      </c>
    </row>
    <row r="205" spans="1:5" x14ac:dyDescent="0.25">
      <c r="A205" s="60">
        <v>3010992218</v>
      </c>
      <c r="B205" s="87" t="s">
        <v>345</v>
      </c>
      <c r="C205" s="43">
        <v>3</v>
      </c>
      <c r="D205" s="87" t="s">
        <v>18</v>
      </c>
      <c r="E205" s="93">
        <v>265862.78899999999</v>
      </c>
    </row>
    <row r="206" spans="1:5" x14ac:dyDescent="0.25">
      <c r="A206" s="60">
        <v>3012568013</v>
      </c>
      <c r="B206" s="87" t="s">
        <v>347</v>
      </c>
      <c r="C206" s="43">
        <v>3</v>
      </c>
      <c r="D206" s="87" t="s">
        <v>5</v>
      </c>
      <c r="E206" s="93">
        <v>-1003074.7500000002</v>
      </c>
    </row>
    <row r="207" spans="1:5" x14ac:dyDescent="0.25">
      <c r="A207" s="60">
        <v>3009900252</v>
      </c>
      <c r="B207" s="87" t="s">
        <v>349</v>
      </c>
      <c r="C207" s="43">
        <v>3</v>
      </c>
      <c r="D207" s="87" t="s">
        <v>9</v>
      </c>
      <c r="E207" s="93">
        <v>379078.85</v>
      </c>
    </row>
    <row r="208" spans="1:5" x14ac:dyDescent="0.25">
      <c r="A208" s="90">
        <v>3013153307</v>
      </c>
      <c r="B208" s="87" t="s">
        <v>351</v>
      </c>
      <c r="C208" s="43">
        <v>3</v>
      </c>
      <c r="D208" s="87" t="s">
        <v>37</v>
      </c>
      <c r="E208" s="93">
        <v>768447.84</v>
      </c>
    </row>
    <row r="209" spans="1:5" x14ac:dyDescent="0.25">
      <c r="A209" s="60">
        <v>3012337646</v>
      </c>
      <c r="B209" s="87" t="s">
        <v>355</v>
      </c>
      <c r="C209" s="43">
        <v>3</v>
      </c>
      <c r="D209" s="87" t="s">
        <v>50</v>
      </c>
      <c r="E209" s="93">
        <v>134059.5</v>
      </c>
    </row>
    <row r="210" spans="1:5" x14ac:dyDescent="0.25">
      <c r="A210" s="76">
        <v>3011863134</v>
      </c>
      <c r="B210" s="78" t="s">
        <v>357</v>
      </c>
      <c r="C210" s="43">
        <v>3</v>
      </c>
      <c r="D210" s="58" t="s">
        <v>38</v>
      </c>
      <c r="E210" s="93">
        <v>68596.490000000005</v>
      </c>
    </row>
    <row r="211" spans="1:5" x14ac:dyDescent="0.25">
      <c r="A211" s="60">
        <v>3012736516</v>
      </c>
      <c r="B211" s="87" t="s">
        <v>359</v>
      </c>
      <c r="C211" s="43">
        <v>3</v>
      </c>
      <c r="D211" s="89" t="s">
        <v>72</v>
      </c>
      <c r="E211" s="93">
        <v>202494.79</v>
      </c>
    </row>
    <row r="212" spans="1:5" x14ac:dyDescent="0.25">
      <c r="A212" s="60">
        <v>3011760946</v>
      </c>
      <c r="B212" s="87" t="s">
        <v>361</v>
      </c>
      <c r="C212" s="43">
        <v>3</v>
      </c>
      <c r="D212" s="87" t="s">
        <v>48</v>
      </c>
      <c r="E212" s="93">
        <v>730204.69000000006</v>
      </c>
    </row>
    <row r="213" spans="1:5" x14ac:dyDescent="0.25">
      <c r="A213" s="60">
        <v>3010950130</v>
      </c>
      <c r="B213" s="87" t="s">
        <v>361</v>
      </c>
      <c r="C213" s="43">
        <v>3</v>
      </c>
      <c r="D213" s="87" t="s">
        <v>39</v>
      </c>
      <c r="E213" s="93">
        <v>465250.48000000004</v>
      </c>
    </row>
    <row r="214" spans="1:5" x14ac:dyDescent="0.25">
      <c r="A214" s="60">
        <v>3011171457</v>
      </c>
      <c r="B214" s="87" t="s">
        <v>362</v>
      </c>
      <c r="C214" s="43">
        <v>3</v>
      </c>
      <c r="D214" s="87" t="s">
        <v>49</v>
      </c>
      <c r="E214" s="93">
        <v>698908.33</v>
      </c>
    </row>
    <row r="215" spans="1:5" x14ac:dyDescent="0.25">
      <c r="A215" s="60">
        <v>3012537913</v>
      </c>
      <c r="B215" s="88" t="s">
        <v>362</v>
      </c>
      <c r="C215" s="43">
        <v>3</v>
      </c>
      <c r="D215" s="88" t="s">
        <v>56</v>
      </c>
      <c r="E215" s="93">
        <v>263865.49000000005</v>
      </c>
    </row>
    <row r="216" spans="1:5" x14ac:dyDescent="0.25">
      <c r="A216" s="60">
        <v>3011303590</v>
      </c>
      <c r="B216" s="87" t="s">
        <v>363</v>
      </c>
      <c r="C216" s="43">
        <v>3</v>
      </c>
      <c r="D216" s="87" t="s">
        <v>47</v>
      </c>
      <c r="E216" s="93">
        <v>1326661.7400000002</v>
      </c>
    </row>
    <row r="217" spans="1:5" x14ac:dyDescent="0.25">
      <c r="A217" s="63">
        <v>3012296948</v>
      </c>
      <c r="B217" s="77" t="s">
        <v>364</v>
      </c>
      <c r="C217" s="43">
        <v>3</v>
      </c>
      <c r="D217" s="58" t="s">
        <v>19</v>
      </c>
      <c r="E217" s="93">
        <v>1943992.0200000005</v>
      </c>
    </row>
    <row r="218" spans="1:5" x14ac:dyDescent="0.25">
      <c r="A218" s="90">
        <v>3010609287</v>
      </c>
      <c r="B218" s="83" t="s">
        <v>306</v>
      </c>
      <c r="C218" s="43">
        <v>3</v>
      </c>
      <c r="D218" s="86" t="s">
        <v>192</v>
      </c>
      <c r="E218" s="93">
        <v>802530.79</v>
      </c>
    </row>
    <row r="219" spans="1:5" x14ac:dyDescent="0.25">
      <c r="A219" s="90">
        <v>3009900171</v>
      </c>
      <c r="B219" s="83" t="s">
        <v>353</v>
      </c>
      <c r="C219" s="43">
        <v>3</v>
      </c>
      <c r="D219" s="83" t="s">
        <v>196</v>
      </c>
      <c r="E219" s="93">
        <v>-2504.7999999999997</v>
      </c>
    </row>
    <row r="220" spans="1:5" x14ac:dyDescent="0.25">
      <c r="A220" s="90">
        <v>3013090504</v>
      </c>
      <c r="B220" s="83" t="s">
        <v>296</v>
      </c>
      <c r="C220" s="43">
        <v>3</v>
      </c>
      <c r="D220" s="83" t="s">
        <v>193</v>
      </c>
      <c r="E220" s="93">
        <v>1594910.3199999996</v>
      </c>
    </row>
    <row r="221" spans="1:5" x14ac:dyDescent="0.25">
      <c r="A221" s="90">
        <v>3013090236</v>
      </c>
      <c r="B221" s="73" t="s">
        <v>298</v>
      </c>
      <c r="C221" s="43">
        <v>3</v>
      </c>
      <c r="D221" s="83" t="s">
        <v>194</v>
      </c>
      <c r="E221" s="93">
        <v>4567159.63</v>
      </c>
    </row>
    <row r="222" spans="1:5" x14ac:dyDescent="0.25">
      <c r="A222" s="90">
        <v>3013090590</v>
      </c>
      <c r="B222" s="73" t="s">
        <v>300</v>
      </c>
      <c r="C222" s="43">
        <v>3</v>
      </c>
      <c r="D222" s="86" t="s">
        <v>195</v>
      </c>
      <c r="E222" s="93">
        <v>-10490.400000000003</v>
      </c>
    </row>
    <row r="223" spans="1:5" x14ac:dyDescent="0.25">
      <c r="A223" s="75">
        <v>0</v>
      </c>
      <c r="B223" s="41" t="s">
        <v>370</v>
      </c>
      <c r="C223" s="43">
        <v>3</v>
      </c>
      <c r="D223" s="79" t="s">
        <v>369</v>
      </c>
      <c r="E223" s="18">
        <v>0</v>
      </c>
    </row>
    <row r="224" spans="1:5" x14ac:dyDescent="0.25">
      <c r="A224" s="60">
        <v>3012991722</v>
      </c>
      <c r="B224" s="89" t="s">
        <v>233</v>
      </c>
      <c r="C224" s="43">
        <v>4</v>
      </c>
      <c r="D224" s="89" t="s">
        <v>62</v>
      </c>
      <c r="E224" s="93">
        <v>638828.69999999995</v>
      </c>
    </row>
    <row r="225" spans="1:5" x14ac:dyDescent="0.25">
      <c r="A225" s="60">
        <v>3009900168</v>
      </c>
      <c r="B225" s="87" t="s">
        <v>235</v>
      </c>
      <c r="C225" s="43">
        <v>4</v>
      </c>
      <c r="D225" s="87" t="s">
        <v>28</v>
      </c>
      <c r="E225" s="93">
        <v>298722.89999999997</v>
      </c>
    </row>
    <row r="226" spans="1:5" x14ac:dyDescent="0.25">
      <c r="A226" s="60">
        <v>3011033690</v>
      </c>
      <c r="B226" s="80" t="s">
        <v>237</v>
      </c>
      <c r="C226" s="43">
        <v>4</v>
      </c>
      <c r="D226" s="87" t="s">
        <v>22</v>
      </c>
      <c r="E226" s="93">
        <v>-40453.200000000012</v>
      </c>
    </row>
    <row r="227" spans="1:5" x14ac:dyDescent="0.25">
      <c r="A227" s="60">
        <v>3012214083</v>
      </c>
      <c r="B227" s="87" t="s">
        <v>239</v>
      </c>
      <c r="C227" s="43">
        <v>4</v>
      </c>
      <c r="D227" s="88" t="s">
        <v>55</v>
      </c>
      <c r="E227" s="93">
        <v>723813.6</v>
      </c>
    </row>
    <row r="228" spans="1:5" x14ac:dyDescent="0.25">
      <c r="A228" s="60">
        <v>3012803555</v>
      </c>
      <c r="B228" s="87" t="s">
        <v>241</v>
      </c>
      <c r="C228" s="43">
        <v>4</v>
      </c>
      <c r="D228" s="89" t="s">
        <v>63</v>
      </c>
      <c r="E228" s="93">
        <v>349625.1</v>
      </c>
    </row>
    <row r="229" spans="1:5" x14ac:dyDescent="0.25">
      <c r="A229" s="60">
        <v>3011070649</v>
      </c>
      <c r="B229" s="87" t="s">
        <v>243</v>
      </c>
      <c r="C229" s="43">
        <v>4</v>
      </c>
      <c r="D229" s="87" t="s">
        <v>43</v>
      </c>
      <c r="E229" s="93">
        <v>1943279.7000000002</v>
      </c>
    </row>
    <row r="230" spans="1:5" x14ac:dyDescent="0.25">
      <c r="A230" s="60">
        <v>3011003474</v>
      </c>
      <c r="B230" s="89" t="s">
        <v>245</v>
      </c>
      <c r="C230" s="43">
        <v>4</v>
      </c>
      <c r="D230" s="87" t="s">
        <v>10</v>
      </c>
      <c r="E230" s="93">
        <v>870245.99999999988</v>
      </c>
    </row>
    <row r="231" spans="1:5" x14ac:dyDescent="0.25">
      <c r="A231" s="60">
        <v>3011701511</v>
      </c>
      <c r="B231" s="87" t="s">
        <v>245</v>
      </c>
      <c r="C231" s="43">
        <v>4</v>
      </c>
      <c r="D231" s="87" t="s">
        <v>21</v>
      </c>
      <c r="E231" s="93">
        <v>525601.19999999995</v>
      </c>
    </row>
    <row r="232" spans="1:5" x14ac:dyDescent="0.25">
      <c r="A232" s="60">
        <v>3009900233</v>
      </c>
      <c r="B232" s="87" t="s">
        <v>248</v>
      </c>
      <c r="C232" s="43">
        <v>4</v>
      </c>
      <c r="D232" s="87" t="s">
        <v>24</v>
      </c>
      <c r="E232" s="93">
        <v>502081.5</v>
      </c>
    </row>
    <row r="233" spans="1:5" x14ac:dyDescent="0.25">
      <c r="A233" s="60">
        <v>3010801359</v>
      </c>
      <c r="B233" s="87" t="s">
        <v>250</v>
      </c>
      <c r="C233" s="43">
        <v>4</v>
      </c>
      <c r="D233" s="87" t="s">
        <v>15</v>
      </c>
      <c r="E233" s="93">
        <v>-2395611.6000000006</v>
      </c>
    </row>
    <row r="234" spans="1:5" x14ac:dyDescent="0.25">
      <c r="A234" s="90">
        <v>3012175724</v>
      </c>
      <c r="B234" s="87" t="s">
        <v>252</v>
      </c>
      <c r="C234" s="43">
        <v>4</v>
      </c>
      <c r="D234" s="87" t="s">
        <v>30</v>
      </c>
      <c r="E234" s="93">
        <v>70857.900000000009</v>
      </c>
    </row>
    <row r="235" spans="1:5" x14ac:dyDescent="0.25">
      <c r="A235" s="60">
        <v>3012340197</v>
      </c>
      <c r="B235" s="87" t="s">
        <v>254</v>
      </c>
      <c r="C235" s="43">
        <v>4</v>
      </c>
      <c r="D235" s="87" t="s">
        <v>25</v>
      </c>
      <c r="E235" s="93">
        <v>139653.29999999999</v>
      </c>
    </row>
    <row r="236" spans="1:5" x14ac:dyDescent="0.25">
      <c r="A236" s="62">
        <v>3009900245</v>
      </c>
      <c r="B236" s="89" t="s">
        <v>256</v>
      </c>
      <c r="C236" s="43">
        <v>4</v>
      </c>
      <c r="D236" s="89" t="s">
        <v>64</v>
      </c>
      <c r="E236" s="93">
        <v>323716.50000000006</v>
      </c>
    </row>
    <row r="237" spans="1:5" x14ac:dyDescent="0.25">
      <c r="A237" s="60">
        <v>3009900020</v>
      </c>
      <c r="B237" s="87" t="s">
        <v>258</v>
      </c>
      <c r="C237" s="43">
        <v>4</v>
      </c>
      <c r="D237" s="87" t="s">
        <v>17</v>
      </c>
      <c r="E237" s="93">
        <v>182304.59999999998</v>
      </c>
    </row>
    <row r="238" spans="1:5" x14ac:dyDescent="0.25">
      <c r="A238" s="60">
        <v>3009900021</v>
      </c>
      <c r="B238" s="87" t="s">
        <v>260</v>
      </c>
      <c r="C238" s="43">
        <v>4</v>
      </c>
      <c r="D238" s="87" t="s">
        <v>26</v>
      </c>
      <c r="E238" s="93">
        <v>104843.99999999997</v>
      </c>
    </row>
    <row r="239" spans="1:5" x14ac:dyDescent="0.25">
      <c r="A239" s="60">
        <v>3009900230</v>
      </c>
      <c r="B239" s="87" t="s">
        <v>262</v>
      </c>
      <c r="C239" s="43">
        <v>4</v>
      </c>
      <c r="D239" s="87" t="s">
        <v>6</v>
      </c>
      <c r="E239" s="93">
        <v>886648.19999999984</v>
      </c>
    </row>
    <row r="240" spans="1:5" x14ac:dyDescent="0.25">
      <c r="A240" s="60">
        <v>3009900046</v>
      </c>
      <c r="B240" s="87" t="s">
        <v>262</v>
      </c>
      <c r="C240" s="43">
        <v>4</v>
      </c>
      <c r="D240" s="87" t="s">
        <v>7</v>
      </c>
      <c r="E240" s="93">
        <v>234960.90000000002</v>
      </c>
    </row>
    <row r="241" spans="1:5" x14ac:dyDescent="0.25">
      <c r="A241" s="60">
        <v>3010889411</v>
      </c>
      <c r="B241" s="87" t="s">
        <v>265</v>
      </c>
      <c r="C241" s="43">
        <v>4</v>
      </c>
      <c r="D241" s="87" t="s">
        <v>3</v>
      </c>
      <c r="E241" s="93">
        <v>1172919.6000000001</v>
      </c>
    </row>
    <row r="242" spans="1:5" x14ac:dyDescent="0.25">
      <c r="A242" s="60" t="s">
        <v>60</v>
      </c>
      <c r="B242" s="89" t="s">
        <v>267</v>
      </c>
      <c r="C242" s="43">
        <v>4</v>
      </c>
      <c r="D242" s="87" t="s">
        <v>54</v>
      </c>
      <c r="E242" s="93">
        <v>169935.6</v>
      </c>
    </row>
    <row r="243" spans="1:5" x14ac:dyDescent="0.25">
      <c r="A243" s="60">
        <v>3009900176</v>
      </c>
      <c r="B243" s="87" t="s">
        <v>269</v>
      </c>
      <c r="C243" s="43">
        <v>4</v>
      </c>
      <c r="D243" s="87" t="s">
        <v>23</v>
      </c>
      <c r="E243" s="93">
        <v>240041.10000000003</v>
      </c>
    </row>
    <row r="244" spans="1:5" x14ac:dyDescent="0.25">
      <c r="A244" s="60">
        <v>3009900173</v>
      </c>
      <c r="B244" s="87" t="s">
        <v>271</v>
      </c>
      <c r="C244" s="43">
        <v>4</v>
      </c>
      <c r="D244" s="87" t="s">
        <v>20</v>
      </c>
      <c r="E244" s="93">
        <v>173818.8</v>
      </c>
    </row>
    <row r="245" spans="1:5" x14ac:dyDescent="0.25">
      <c r="A245" s="90">
        <v>3011648974</v>
      </c>
      <c r="B245" s="87" t="s">
        <v>273</v>
      </c>
      <c r="C245" s="43">
        <v>4</v>
      </c>
      <c r="D245" s="87" t="s">
        <v>31</v>
      </c>
      <c r="E245" s="93">
        <v>327519.3000000001</v>
      </c>
    </row>
    <row r="246" spans="1:5" x14ac:dyDescent="0.25">
      <c r="A246" s="90">
        <v>3013153116</v>
      </c>
      <c r="B246" s="87" t="s">
        <v>275</v>
      </c>
      <c r="C246" s="43">
        <v>4</v>
      </c>
      <c r="D246" s="89" t="s">
        <v>52</v>
      </c>
      <c r="E246" s="93">
        <v>188605.80000000002</v>
      </c>
    </row>
    <row r="247" spans="1:5" x14ac:dyDescent="0.25">
      <c r="A247" s="60">
        <v>3011437232</v>
      </c>
      <c r="B247" s="87" t="s">
        <v>277</v>
      </c>
      <c r="C247" s="43">
        <v>4</v>
      </c>
      <c r="D247" s="87" t="s">
        <v>27</v>
      </c>
      <c r="E247" s="93">
        <v>373064.40000000008</v>
      </c>
    </row>
    <row r="248" spans="1:5" x14ac:dyDescent="0.25">
      <c r="A248" s="60">
        <v>3011701462</v>
      </c>
      <c r="B248" s="87" t="s">
        <v>277</v>
      </c>
      <c r="C248" s="43">
        <v>4</v>
      </c>
      <c r="D248" s="87" t="s">
        <v>35</v>
      </c>
      <c r="E248" s="93">
        <v>192280.19999999995</v>
      </c>
    </row>
    <row r="249" spans="1:5" x14ac:dyDescent="0.25">
      <c r="A249" s="59">
        <v>3012808304</v>
      </c>
      <c r="B249" s="80" t="s">
        <v>280</v>
      </c>
      <c r="C249" s="43">
        <v>4</v>
      </c>
      <c r="D249" s="89" t="s">
        <v>65</v>
      </c>
      <c r="E249" s="93">
        <v>-33985.799999999996</v>
      </c>
    </row>
    <row r="250" spans="1:5" x14ac:dyDescent="0.25">
      <c r="A250" s="63">
        <v>3010073471</v>
      </c>
      <c r="B250" s="82" t="s">
        <v>282</v>
      </c>
      <c r="C250" s="43">
        <v>4</v>
      </c>
      <c r="D250" s="89" t="s">
        <v>59</v>
      </c>
      <c r="E250" s="93">
        <v>3397520.9999999995</v>
      </c>
    </row>
    <row r="251" spans="1:5" x14ac:dyDescent="0.25">
      <c r="A251" s="75">
        <v>3010648927</v>
      </c>
      <c r="B251" s="82" t="s">
        <v>284</v>
      </c>
      <c r="C251" s="43">
        <v>4</v>
      </c>
      <c r="D251" s="74" t="s">
        <v>368</v>
      </c>
      <c r="E251" s="93">
        <v>647560.19999999995</v>
      </c>
    </row>
    <row r="252" spans="1:5" x14ac:dyDescent="0.25">
      <c r="A252" s="90">
        <v>3011405670</v>
      </c>
      <c r="B252" s="87" t="s">
        <v>286</v>
      </c>
      <c r="C252" s="43">
        <v>4</v>
      </c>
      <c r="D252" s="87" t="s">
        <v>32</v>
      </c>
      <c r="E252" s="93">
        <v>193502.99999999994</v>
      </c>
    </row>
    <row r="253" spans="1:5" x14ac:dyDescent="0.25">
      <c r="A253" s="60">
        <v>3013092097</v>
      </c>
      <c r="B253" s="88" t="s">
        <v>288</v>
      </c>
      <c r="C253" s="43">
        <v>4</v>
      </c>
      <c r="D253" s="88" t="s">
        <v>57</v>
      </c>
      <c r="E253" s="93">
        <v>237769.79999999996</v>
      </c>
    </row>
    <row r="254" spans="1:5" x14ac:dyDescent="0.25">
      <c r="A254" s="60">
        <v>3012936394</v>
      </c>
      <c r="B254" s="89" t="s">
        <v>290</v>
      </c>
      <c r="C254" s="43">
        <v>4</v>
      </c>
      <c r="D254" s="89" t="s">
        <v>66</v>
      </c>
      <c r="E254" s="93">
        <v>-563554.5</v>
      </c>
    </row>
    <row r="255" spans="1:5" x14ac:dyDescent="0.25">
      <c r="A255" s="62">
        <v>3010586245</v>
      </c>
      <c r="B255" s="89" t="s">
        <v>292</v>
      </c>
      <c r="C255" s="43">
        <v>4</v>
      </c>
      <c r="D255" s="89" t="s">
        <v>67</v>
      </c>
      <c r="E255" s="93">
        <v>1114171.2</v>
      </c>
    </row>
    <row r="256" spans="1:5" x14ac:dyDescent="0.25">
      <c r="A256" s="60">
        <v>3012602723</v>
      </c>
      <c r="B256" s="88" t="s">
        <v>294</v>
      </c>
      <c r="C256" s="43">
        <v>4</v>
      </c>
      <c r="D256" s="87" t="s">
        <v>51</v>
      </c>
      <c r="E256" s="93">
        <v>144659.69999999998</v>
      </c>
    </row>
    <row r="257" spans="1:5" x14ac:dyDescent="0.25">
      <c r="A257" s="90">
        <v>3012029480</v>
      </c>
      <c r="B257" s="87" t="s">
        <v>302</v>
      </c>
      <c r="C257" s="43">
        <v>4</v>
      </c>
      <c r="D257" s="87" t="s">
        <v>36</v>
      </c>
      <c r="E257" s="93">
        <v>766464.89999999979</v>
      </c>
    </row>
    <row r="258" spans="1:5" x14ac:dyDescent="0.25">
      <c r="A258" s="60">
        <v>3012047890</v>
      </c>
      <c r="B258" s="88" t="s">
        <v>304</v>
      </c>
      <c r="C258" s="43">
        <v>4</v>
      </c>
      <c r="D258" s="87" t="s">
        <v>33</v>
      </c>
      <c r="E258" s="93">
        <v>1987619.7000000007</v>
      </c>
    </row>
    <row r="259" spans="1:5" x14ac:dyDescent="0.25">
      <c r="A259" s="60">
        <v>3009900157</v>
      </c>
      <c r="B259" s="87" t="s">
        <v>308</v>
      </c>
      <c r="C259" s="43">
        <v>4</v>
      </c>
      <c r="D259" s="87" t="s">
        <v>13</v>
      </c>
      <c r="E259" s="93">
        <v>458766.89999999997</v>
      </c>
    </row>
    <row r="260" spans="1:5" x14ac:dyDescent="0.25">
      <c r="A260" s="60">
        <v>3009900022</v>
      </c>
      <c r="B260" s="87" t="s">
        <v>310</v>
      </c>
      <c r="C260" s="43">
        <v>4</v>
      </c>
      <c r="D260" s="87" t="s">
        <v>12</v>
      </c>
      <c r="E260" s="93">
        <v>481843.79999999987</v>
      </c>
    </row>
    <row r="261" spans="1:5" x14ac:dyDescent="0.25">
      <c r="A261" s="60">
        <v>3009900231</v>
      </c>
      <c r="B261" s="89" t="s">
        <v>312</v>
      </c>
      <c r="C261" s="43">
        <v>4</v>
      </c>
      <c r="D261" s="87" t="s">
        <v>16</v>
      </c>
      <c r="E261" s="93">
        <v>862924.2</v>
      </c>
    </row>
    <row r="262" spans="1:5" x14ac:dyDescent="0.25">
      <c r="A262" s="60">
        <v>3011623758</v>
      </c>
      <c r="B262" s="88" t="s">
        <v>314</v>
      </c>
      <c r="C262" s="43">
        <v>4</v>
      </c>
      <c r="D262" s="87" t="s">
        <v>46</v>
      </c>
      <c r="E262" s="93">
        <v>123404.70000000003</v>
      </c>
    </row>
    <row r="263" spans="1:5" x14ac:dyDescent="0.25">
      <c r="A263" s="90">
        <v>3012344482</v>
      </c>
      <c r="B263" s="87" t="s">
        <v>314</v>
      </c>
      <c r="C263" s="43">
        <v>4</v>
      </c>
      <c r="D263" s="87" t="s">
        <v>44</v>
      </c>
      <c r="E263" s="93">
        <v>44313.3</v>
      </c>
    </row>
    <row r="264" spans="1:5" x14ac:dyDescent="0.25">
      <c r="A264" s="90">
        <v>3012344228</v>
      </c>
      <c r="B264" s="87" t="s">
        <v>314</v>
      </c>
      <c r="C264" s="43">
        <v>4</v>
      </c>
      <c r="D264" s="87" t="s">
        <v>40</v>
      </c>
      <c r="E264" s="93">
        <v>193144.19999999998</v>
      </c>
    </row>
    <row r="265" spans="1:5" x14ac:dyDescent="0.25">
      <c r="A265" s="90">
        <v>3012034985</v>
      </c>
      <c r="B265" s="87" t="s">
        <v>318</v>
      </c>
      <c r="C265" s="43">
        <v>4</v>
      </c>
      <c r="D265" s="87" t="s">
        <v>34</v>
      </c>
      <c r="E265" s="93">
        <v>356855.69999999995</v>
      </c>
    </row>
    <row r="266" spans="1:5" x14ac:dyDescent="0.25">
      <c r="A266" s="60">
        <v>3011218680</v>
      </c>
      <c r="B266" s="87" t="s">
        <v>320</v>
      </c>
      <c r="C266" s="43">
        <v>4</v>
      </c>
      <c r="D266" s="87" t="s">
        <v>8</v>
      </c>
      <c r="E266" s="93">
        <v>1109550.9000000001</v>
      </c>
    </row>
    <row r="267" spans="1:5" x14ac:dyDescent="0.25">
      <c r="A267" s="60">
        <v>3010950855</v>
      </c>
      <c r="B267" s="87" t="s">
        <v>322</v>
      </c>
      <c r="C267" s="43">
        <v>4</v>
      </c>
      <c r="D267" s="87" t="s">
        <v>68</v>
      </c>
      <c r="E267" s="93">
        <v>340917.89999999997</v>
      </c>
    </row>
    <row r="268" spans="1:5" x14ac:dyDescent="0.25">
      <c r="A268" s="60">
        <v>3012773181</v>
      </c>
      <c r="B268" s="55" t="s">
        <v>324</v>
      </c>
      <c r="C268" s="43">
        <v>4</v>
      </c>
      <c r="D268" s="89" t="s">
        <v>69</v>
      </c>
      <c r="E268" s="93">
        <v>206775.90000000002</v>
      </c>
    </row>
    <row r="269" spans="1:5" x14ac:dyDescent="0.25">
      <c r="A269" s="60">
        <v>3013009731</v>
      </c>
      <c r="B269" s="87" t="s">
        <v>326</v>
      </c>
      <c r="C269" s="43">
        <v>4</v>
      </c>
      <c r="D269" s="87" t="s">
        <v>53</v>
      </c>
      <c r="E269" s="93">
        <v>1925609.1</v>
      </c>
    </row>
    <row r="270" spans="1:5" x14ac:dyDescent="0.25">
      <c r="A270" s="60">
        <v>3009900159</v>
      </c>
      <c r="B270" s="87" t="s">
        <v>327</v>
      </c>
      <c r="C270" s="43">
        <v>4</v>
      </c>
      <c r="D270" s="87" t="s">
        <v>14</v>
      </c>
      <c r="E270" s="93">
        <v>261782.7</v>
      </c>
    </row>
    <row r="271" spans="1:5" x14ac:dyDescent="0.25">
      <c r="A271" s="90">
        <v>3011642909</v>
      </c>
      <c r="B271" s="87" t="s">
        <v>329</v>
      </c>
      <c r="C271" s="43">
        <v>4</v>
      </c>
      <c r="D271" s="87" t="s">
        <v>45</v>
      </c>
      <c r="E271" s="93">
        <v>41024.699999999997</v>
      </c>
    </row>
    <row r="272" spans="1:5" x14ac:dyDescent="0.25">
      <c r="A272" s="60">
        <v>3010351603</v>
      </c>
      <c r="B272" s="87" t="s">
        <v>331</v>
      </c>
      <c r="C272" s="43">
        <v>4</v>
      </c>
      <c r="D272" s="87" t="s">
        <v>2</v>
      </c>
      <c r="E272" s="93">
        <v>23800.800000000003</v>
      </c>
    </row>
    <row r="273" spans="1:5" x14ac:dyDescent="0.25">
      <c r="A273" s="60">
        <v>3010458302</v>
      </c>
      <c r="B273" s="87" t="s">
        <v>333</v>
      </c>
      <c r="C273" s="43">
        <v>4</v>
      </c>
      <c r="D273" s="87" t="s">
        <v>41</v>
      </c>
      <c r="E273" s="93">
        <v>267772.2</v>
      </c>
    </row>
    <row r="274" spans="1:5" x14ac:dyDescent="0.25">
      <c r="A274" s="60">
        <v>3010586791</v>
      </c>
      <c r="B274" s="88" t="s">
        <v>335</v>
      </c>
      <c r="C274" s="43">
        <v>4</v>
      </c>
      <c r="D274" s="88" t="s">
        <v>58</v>
      </c>
      <c r="E274" s="93">
        <v>125175.9</v>
      </c>
    </row>
    <row r="275" spans="1:5" x14ac:dyDescent="0.25">
      <c r="A275" s="60" t="s">
        <v>61</v>
      </c>
      <c r="B275" s="89" t="s">
        <v>337</v>
      </c>
      <c r="C275" s="43">
        <v>4</v>
      </c>
      <c r="D275" s="64" t="s">
        <v>42</v>
      </c>
      <c r="E275" s="93">
        <v>286597.50000000006</v>
      </c>
    </row>
    <row r="276" spans="1:5" x14ac:dyDescent="0.25">
      <c r="A276" s="90">
        <v>3012510547</v>
      </c>
      <c r="B276" s="89" t="s">
        <v>339</v>
      </c>
      <c r="C276" s="43">
        <v>4</v>
      </c>
      <c r="D276" s="89" t="s">
        <v>70</v>
      </c>
      <c r="E276" s="93">
        <v>86559.599999999977</v>
      </c>
    </row>
    <row r="277" spans="1:5" x14ac:dyDescent="0.25">
      <c r="A277" s="61">
        <v>3010000990</v>
      </c>
      <c r="B277" s="91" t="s">
        <v>341</v>
      </c>
      <c r="C277" s="43">
        <v>4</v>
      </c>
      <c r="D277" s="65" t="s">
        <v>71</v>
      </c>
      <c r="E277" s="93">
        <v>609288.9</v>
      </c>
    </row>
    <row r="278" spans="1:5" x14ac:dyDescent="0.25">
      <c r="A278" s="60">
        <v>3009900178</v>
      </c>
      <c r="B278" s="87" t="s">
        <v>343</v>
      </c>
      <c r="C278" s="43">
        <v>4</v>
      </c>
      <c r="D278" s="87" t="s">
        <v>29</v>
      </c>
      <c r="E278" s="93">
        <v>570369.30000000016</v>
      </c>
    </row>
    <row r="279" spans="1:5" x14ac:dyDescent="0.25">
      <c r="A279" s="60">
        <v>3010992218</v>
      </c>
      <c r="B279" s="87" t="s">
        <v>345</v>
      </c>
      <c r="C279" s="43">
        <v>4</v>
      </c>
      <c r="D279" s="87" t="s">
        <v>18</v>
      </c>
      <c r="E279" s="93">
        <v>254113.95899999994</v>
      </c>
    </row>
    <row r="280" spans="1:5" x14ac:dyDescent="0.25">
      <c r="A280" s="60">
        <v>3012568013</v>
      </c>
      <c r="B280" s="87" t="s">
        <v>347</v>
      </c>
      <c r="C280" s="43">
        <v>4</v>
      </c>
      <c r="D280" s="87" t="s">
        <v>5</v>
      </c>
      <c r="E280" s="93">
        <v>-1196056.1999999997</v>
      </c>
    </row>
    <row r="281" spans="1:5" x14ac:dyDescent="0.25">
      <c r="A281" s="60">
        <v>3009900252</v>
      </c>
      <c r="B281" s="87" t="s">
        <v>349</v>
      </c>
      <c r="C281" s="43">
        <v>4</v>
      </c>
      <c r="D281" s="87" t="s">
        <v>9</v>
      </c>
      <c r="E281" s="93">
        <v>354504</v>
      </c>
    </row>
    <row r="282" spans="1:5" x14ac:dyDescent="0.25">
      <c r="A282" s="90">
        <v>3013153307</v>
      </c>
      <c r="B282" s="87" t="s">
        <v>351</v>
      </c>
      <c r="C282" s="43">
        <v>4</v>
      </c>
      <c r="D282" s="87" t="s">
        <v>37</v>
      </c>
      <c r="E282" s="93">
        <v>745221.89999999991</v>
      </c>
    </row>
    <row r="283" spans="1:5" x14ac:dyDescent="0.25">
      <c r="A283" s="60">
        <v>3012337646</v>
      </c>
      <c r="B283" s="87" t="s">
        <v>355</v>
      </c>
      <c r="C283" s="43">
        <v>4</v>
      </c>
      <c r="D283" s="87" t="s">
        <v>50</v>
      </c>
      <c r="E283" s="93">
        <v>3546283.1999999993</v>
      </c>
    </row>
    <row r="284" spans="1:5" x14ac:dyDescent="0.25">
      <c r="A284" s="76">
        <v>3011863134</v>
      </c>
      <c r="B284" s="78" t="s">
        <v>357</v>
      </c>
      <c r="C284" s="43">
        <v>4</v>
      </c>
      <c r="D284" s="58" t="s">
        <v>38</v>
      </c>
      <c r="E284" s="93">
        <v>34640.100000000006</v>
      </c>
    </row>
    <row r="285" spans="1:5" x14ac:dyDescent="0.25">
      <c r="A285" s="60">
        <v>3012736516</v>
      </c>
      <c r="B285" s="87" t="s">
        <v>359</v>
      </c>
      <c r="C285" s="43">
        <v>4</v>
      </c>
      <c r="D285" s="89" t="s">
        <v>72</v>
      </c>
      <c r="E285" s="93">
        <v>223647.9</v>
      </c>
    </row>
    <row r="286" spans="1:5" x14ac:dyDescent="0.25">
      <c r="A286" s="60">
        <v>3011760946</v>
      </c>
      <c r="B286" s="87" t="s">
        <v>361</v>
      </c>
      <c r="C286" s="43">
        <v>4</v>
      </c>
      <c r="D286" s="87" t="s">
        <v>48</v>
      </c>
      <c r="E286" s="93">
        <v>448957.79999999993</v>
      </c>
    </row>
    <row r="287" spans="1:5" x14ac:dyDescent="0.25">
      <c r="A287" s="60">
        <v>3010950130</v>
      </c>
      <c r="B287" s="87" t="s">
        <v>361</v>
      </c>
      <c r="C287" s="43">
        <v>4</v>
      </c>
      <c r="D287" s="87" t="s">
        <v>39</v>
      </c>
      <c r="E287" s="93">
        <v>284007.3</v>
      </c>
    </row>
    <row r="288" spans="1:5" x14ac:dyDescent="0.25">
      <c r="A288" s="60">
        <v>3011171457</v>
      </c>
      <c r="B288" s="87" t="s">
        <v>362</v>
      </c>
      <c r="C288" s="43">
        <v>4</v>
      </c>
      <c r="D288" s="87" t="s">
        <v>49</v>
      </c>
      <c r="E288" s="93">
        <v>428574.60000000003</v>
      </c>
    </row>
    <row r="289" spans="1:5" x14ac:dyDescent="0.25">
      <c r="A289" s="60">
        <v>3012537913</v>
      </c>
      <c r="B289" s="88" t="s">
        <v>362</v>
      </c>
      <c r="C289" s="43">
        <v>4</v>
      </c>
      <c r="D289" s="88" t="s">
        <v>56</v>
      </c>
      <c r="E289" s="93">
        <v>149315.40000000002</v>
      </c>
    </row>
    <row r="290" spans="1:5" x14ac:dyDescent="0.25">
      <c r="A290" s="60">
        <v>3011303590</v>
      </c>
      <c r="B290" s="87" t="s">
        <v>363</v>
      </c>
      <c r="C290" s="43">
        <v>4</v>
      </c>
      <c r="D290" s="87" t="s">
        <v>47</v>
      </c>
      <c r="E290" s="93">
        <v>1315486.2000000002</v>
      </c>
    </row>
    <row r="291" spans="1:5" x14ac:dyDescent="0.25">
      <c r="A291" s="63">
        <v>3012296948</v>
      </c>
      <c r="B291" s="77" t="s">
        <v>364</v>
      </c>
      <c r="C291" s="43">
        <v>4</v>
      </c>
      <c r="D291" s="58" t="s">
        <v>19</v>
      </c>
      <c r="E291" s="93">
        <v>535774.79999999993</v>
      </c>
    </row>
    <row r="292" spans="1:5" x14ac:dyDescent="0.25">
      <c r="A292" s="90">
        <v>3010609287</v>
      </c>
      <c r="B292" s="83" t="s">
        <v>306</v>
      </c>
      <c r="C292" s="43">
        <v>4</v>
      </c>
      <c r="D292" s="86" t="s">
        <v>192</v>
      </c>
      <c r="E292" s="93">
        <v>511360.2</v>
      </c>
    </row>
    <row r="293" spans="1:5" x14ac:dyDescent="0.25">
      <c r="A293" s="90">
        <v>3009900171</v>
      </c>
      <c r="B293" s="83" t="s">
        <v>353</v>
      </c>
      <c r="C293" s="43">
        <v>4</v>
      </c>
      <c r="D293" s="83" t="s">
        <v>196</v>
      </c>
      <c r="E293" s="93">
        <v>-2464.1999999999998</v>
      </c>
    </row>
    <row r="294" spans="1:5" x14ac:dyDescent="0.25">
      <c r="A294" s="90">
        <v>3013090504</v>
      </c>
      <c r="B294" s="83" t="s">
        <v>296</v>
      </c>
      <c r="C294" s="43">
        <v>4</v>
      </c>
      <c r="D294" s="83" t="s">
        <v>193</v>
      </c>
      <c r="E294" s="93">
        <v>308747.40000000002</v>
      </c>
    </row>
    <row r="295" spans="1:5" x14ac:dyDescent="0.25">
      <c r="A295" s="90">
        <v>3013090236</v>
      </c>
      <c r="B295" s="73" t="s">
        <v>298</v>
      </c>
      <c r="C295" s="43">
        <v>4</v>
      </c>
      <c r="D295" s="83" t="s">
        <v>194</v>
      </c>
      <c r="E295" s="93">
        <v>3469598.6999999997</v>
      </c>
    </row>
    <row r="296" spans="1:5" x14ac:dyDescent="0.25">
      <c r="A296" s="90">
        <v>3013090590</v>
      </c>
      <c r="B296" s="73" t="s">
        <v>300</v>
      </c>
      <c r="C296" s="43">
        <v>4</v>
      </c>
      <c r="D296" s="86" t="s">
        <v>195</v>
      </c>
      <c r="E296" s="93">
        <v>253276.79999999999</v>
      </c>
    </row>
    <row r="297" spans="1:5" x14ac:dyDescent="0.25">
      <c r="A297" s="75">
        <v>0</v>
      </c>
      <c r="B297" s="41" t="s">
        <v>370</v>
      </c>
      <c r="C297" s="43">
        <v>4</v>
      </c>
      <c r="D297" s="79" t="s">
        <v>369</v>
      </c>
      <c r="E297" s="18">
        <v>0</v>
      </c>
    </row>
    <row r="298" spans="1:5" x14ac:dyDescent="0.25">
      <c r="A298" s="60">
        <v>3012991722</v>
      </c>
      <c r="B298" s="89" t="s">
        <v>233</v>
      </c>
      <c r="C298" s="43">
        <v>5</v>
      </c>
      <c r="D298" s="89" t="s">
        <v>62</v>
      </c>
      <c r="E298" s="93">
        <v>661279.91000000015</v>
      </c>
    </row>
    <row r="299" spans="1:5" x14ac:dyDescent="0.25">
      <c r="A299" s="60">
        <v>3009900168</v>
      </c>
      <c r="B299" s="87" t="s">
        <v>235</v>
      </c>
      <c r="C299" s="43">
        <v>5</v>
      </c>
      <c r="D299" s="87" t="s">
        <v>28</v>
      </c>
      <c r="E299" s="93">
        <v>265249.33</v>
      </c>
    </row>
    <row r="300" spans="1:5" x14ac:dyDescent="0.25">
      <c r="A300" s="60">
        <v>3011033690</v>
      </c>
      <c r="B300" s="80" t="s">
        <v>237</v>
      </c>
      <c r="C300" s="43">
        <v>5</v>
      </c>
      <c r="D300" s="87" t="s">
        <v>22</v>
      </c>
      <c r="E300" s="93">
        <v>132098.44</v>
      </c>
    </row>
    <row r="301" spans="1:5" x14ac:dyDescent="0.25">
      <c r="A301" s="60">
        <v>3012214083</v>
      </c>
      <c r="B301" s="87" t="s">
        <v>239</v>
      </c>
      <c r="C301" s="43">
        <v>5</v>
      </c>
      <c r="D301" s="88" t="s">
        <v>55</v>
      </c>
      <c r="E301" s="93">
        <v>708210.81</v>
      </c>
    </row>
    <row r="302" spans="1:5" x14ac:dyDescent="0.25">
      <c r="A302" s="60">
        <v>3012803555</v>
      </c>
      <c r="B302" s="87" t="s">
        <v>241</v>
      </c>
      <c r="C302" s="43">
        <v>5</v>
      </c>
      <c r="D302" s="89" t="s">
        <v>63</v>
      </c>
      <c r="E302" s="93">
        <v>302368.42</v>
      </c>
    </row>
    <row r="303" spans="1:5" x14ac:dyDescent="0.25">
      <c r="A303" s="60">
        <v>3011070649</v>
      </c>
      <c r="B303" s="87" t="s">
        <v>243</v>
      </c>
      <c r="C303" s="43">
        <v>5</v>
      </c>
      <c r="D303" s="87" t="s">
        <v>43</v>
      </c>
      <c r="E303" s="93">
        <v>1924304.5399999998</v>
      </c>
    </row>
    <row r="304" spans="1:5" x14ac:dyDescent="0.25">
      <c r="A304" s="60">
        <v>3011003474</v>
      </c>
      <c r="B304" s="89" t="s">
        <v>245</v>
      </c>
      <c r="C304" s="43">
        <v>5</v>
      </c>
      <c r="D304" s="87" t="s">
        <v>10</v>
      </c>
      <c r="E304" s="93">
        <v>868732.84</v>
      </c>
    </row>
    <row r="305" spans="1:5" x14ac:dyDescent="0.25">
      <c r="A305" s="60">
        <v>3011701511</v>
      </c>
      <c r="B305" s="87" t="s">
        <v>245</v>
      </c>
      <c r="C305" s="43">
        <v>5</v>
      </c>
      <c r="D305" s="87" t="s">
        <v>21</v>
      </c>
      <c r="E305" s="93">
        <v>489048.56000000006</v>
      </c>
    </row>
    <row r="306" spans="1:5" x14ac:dyDescent="0.25">
      <c r="A306" s="60">
        <v>3009900233</v>
      </c>
      <c r="B306" s="87" t="s">
        <v>248</v>
      </c>
      <c r="C306" s="43">
        <v>5</v>
      </c>
      <c r="D306" s="87" t="s">
        <v>24</v>
      </c>
      <c r="E306" s="93">
        <v>348799.6</v>
      </c>
    </row>
    <row r="307" spans="1:5" x14ac:dyDescent="0.25">
      <c r="A307" s="60">
        <v>3010801359</v>
      </c>
      <c r="B307" s="87" t="s">
        <v>250</v>
      </c>
      <c r="C307" s="43">
        <v>5</v>
      </c>
      <c r="D307" s="87" t="s">
        <v>15</v>
      </c>
      <c r="E307" s="93">
        <v>-2514096.5900000003</v>
      </c>
    </row>
    <row r="308" spans="1:5" x14ac:dyDescent="0.25">
      <c r="A308" s="90">
        <v>3012175724</v>
      </c>
      <c r="B308" s="87" t="s">
        <v>252</v>
      </c>
      <c r="C308" s="43">
        <v>5</v>
      </c>
      <c r="D308" s="87" t="s">
        <v>30</v>
      </c>
      <c r="E308" s="93">
        <v>60261.520000000019</v>
      </c>
    </row>
    <row r="309" spans="1:5" x14ac:dyDescent="0.25">
      <c r="A309" s="60">
        <v>3012340197</v>
      </c>
      <c r="B309" s="87" t="s">
        <v>254</v>
      </c>
      <c r="C309" s="43">
        <v>5</v>
      </c>
      <c r="D309" s="87" t="s">
        <v>25</v>
      </c>
      <c r="E309" s="93">
        <v>119085.57</v>
      </c>
    </row>
    <row r="310" spans="1:5" x14ac:dyDescent="0.25">
      <c r="A310" s="62">
        <v>3009900245</v>
      </c>
      <c r="B310" s="89" t="s">
        <v>256</v>
      </c>
      <c r="C310" s="43">
        <v>5</v>
      </c>
      <c r="D310" s="89" t="s">
        <v>64</v>
      </c>
      <c r="E310" s="93">
        <v>286659.16999999993</v>
      </c>
    </row>
    <row r="311" spans="1:5" x14ac:dyDescent="0.25">
      <c r="A311" s="60">
        <v>3009900020</v>
      </c>
      <c r="B311" s="87" t="s">
        <v>258</v>
      </c>
      <c r="C311" s="43">
        <v>5</v>
      </c>
      <c r="D311" s="87" t="s">
        <v>17</v>
      </c>
      <c r="E311" s="93">
        <v>181808.48999999996</v>
      </c>
    </row>
    <row r="312" spans="1:5" x14ac:dyDescent="0.25">
      <c r="A312" s="60">
        <v>3009900021</v>
      </c>
      <c r="B312" s="87" t="s">
        <v>260</v>
      </c>
      <c r="C312" s="43">
        <v>5</v>
      </c>
      <c r="D312" s="87" t="s">
        <v>26</v>
      </c>
      <c r="E312" s="93">
        <v>99273.159999999989</v>
      </c>
    </row>
    <row r="313" spans="1:5" x14ac:dyDescent="0.25">
      <c r="A313" s="60">
        <v>3009900230</v>
      </c>
      <c r="B313" s="87" t="s">
        <v>262</v>
      </c>
      <c r="C313" s="43">
        <v>5</v>
      </c>
      <c r="D313" s="87" t="s">
        <v>6</v>
      </c>
      <c r="E313" s="93">
        <v>847276.5</v>
      </c>
    </row>
    <row r="314" spans="1:5" x14ac:dyDescent="0.25">
      <c r="A314" s="60">
        <v>3009900046</v>
      </c>
      <c r="B314" s="87" t="s">
        <v>262</v>
      </c>
      <c r="C314" s="43">
        <v>5</v>
      </c>
      <c r="D314" s="87" t="s">
        <v>7</v>
      </c>
      <c r="E314" s="93">
        <v>219965.77</v>
      </c>
    </row>
    <row r="315" spans="1:5" x14ac:dyDescent="0.25">
      <c r="A315" s="60">
        <v>3010889411</v>
      </c>
      <c r="B315" s="87" t="s">
        <v>265</v>
      </c>
      <c r="C315" s="43">
        <v>5</v>
      </c>
      <c r="D315" s="87" t="s">
        <v>3</v>
      </c>
      <c r="E315" s="93">
        <v>1200009.3800000001</v>
      </c>
    </row>
    <row r="316" spans="1:5" x14ac:dyDescent="0.25">
      <c r="A316" s="60" t="s">
        <v>60</v>
      </c>
      <c r="B316" s="89" t="s">
        <v>267</v>
      </c>
      <c r="C316" s="43">
        <v>5</v>
      </c>
      <c r="D316" s="87" t="s">
        <v>54</v>
      </c>
      <c r="E316" s="93">
        <v>191880.39</v>
      </c>
    </row>
    <row r="317" spans="1:5" x14ac:dyDescent="0.25">
      <c r="A317" s="60">
        <v>3009900176</v>
      </c>
      <c r="B317" s="87" t="s">
        <v>269</v>
      </c>
      <c r="C317" s="43">
        <v>5</v>
      </c>
      <c r="D317" s="87" t="s">
        <v>23</v>
      </c>
      <c r="E317" s="93">
        <v>248333.25</v>
      </c>
    </row>
    <row r="318" spans="1:5" x14ac:dyDescent="0.25">
      <c r="A318" s="60">
        <v>3009900173</v>
      </c>
      <c r="B318" s="87" t="s">
        <v>271</v>
      </c>
      <c r="C318" s="43">
        <v>5</v>
      </c>
      <c r="D318" s="87" t="s">
        <v>20</v>
      </c>
      <c r="E318" s="93">
        <v>248306.58999999997</v>
      </c>
    </row>
    <row r="319" spans="1:5" x14ac:dyDescent="0.25">
      <c r="A319" s="90">
        <v>3011648974</v>
      </c>
      <c r="B319" s="87" t="s">
        <v>273</v>
      </c>
      <c r="C319" s="43">
        <v>5</v>
      </c>
      <c r="D319" s="87" t="s">
        <v>31</v>
      </c>
      <c r="E319" s="93">
        <v>411090.06999999995</v>
      </c>
    </row>
    <row r="320" spans="1:5" x14ac:dyDescent="0.25">
      <c r="A320" s="90">
        <v>3013153116</v>
      </c>
      <c r="B320" s="87" t="s">
        <v>275</v>
      </c>
      <c r="C320" s="43">
        <v>5</v>
      </c>
      <c r="D320" s="89" t="s">
        <v>52</v>
      </c>
      <c r="E320" s="93">
        <v>202109.77</v>
      </c>
    </row>
    <row r="321" spans="1:5" x14ac:dyDescent="0.25">
      <c r="A321" s="60">
        <v>3011437232</v>
      </c>
      <c r="B321" s="87" t="s">
        <v>277</v>
      </c>
      <c r="C321" s="43">
        <v>5</v>
      </c>
      <c r="D321" s="87" t="s">
        <v>27</v>
      </c>
      <c r="E321" s="93">
        <v>350685.33</v>
      </c>
    </row>
    <row r="322" spans="1:5" x14ac:dyDescent="0.25">
      <c r="A322" s="60">
        <v>3011701462</v>
      </c>
      <c r="B322" s="87" t="s">
        <v>277</v>
      </c>
      <c r="C322" s="43">
        <v>5</v>
      </c>
      <c r="D322" s="87" t="s">
        <v>35</v>
      </c>
      <c r="E322" s="93">
        <v>204868.15</v>
      </c>
    </row>
    <row r="323" spans="1:5" x14ac:dyDescent="0.25">
      <c r="A323" s="59">
        <v>3012808304</v>
      </c>
      <c r="B323" s="80" t="s">
        <v>280</v>
      </c>
      <c r="C323" s="43">
        <v>5</v>
      </c>
      <c r="D323" s="89" t="s">
        <v>65</v>
      </c>
      <c r="E323" s="93">
        <v>-126509.45000000003</v>
      </c>
    </row>
    <row r="324" spans="1:5" x14ac:dyDescent="0.25">
      <c r="A324" s="63">
        <v>3010073471</v>
      </c>
      <c r="B324" s="82" t="s">
        <v>282</v>
      </c>
      <c r="C324" s="43">
        <v>5</v>
      </c>
      <c r="D324" s="89" t="s">
        <v>59</v>
      </c>
      <c r="E324" s="93">
        <v>4667528.9499999993</v>
      </c>
    </row>
    <row r="325" spans="1:5" x14ac:dyDescent="0.25">
      <c r="A325" s="75">
        <v>3010648927</v>
      </c>
      <c r="B325" s="82" t="s">
        <v>284</v>
      </c>
      <c r="C325" s="43">
        <v>5</v>
      </c>
      <c r="D325" s="74" t="s">
        <v>368</v>
      </c>
      <c r="E325" s="93">
        <v>718106.32000000018</v>
      </c>
    </row>
    <row r="326" spans="1:5" x14ac:dyDescent="0.25">
      <c r="A326" s="90">
        <v>3011405670</v>
      </c>
      <c r="B326" s="87" t="s">
        <v>286</v>
      </c>
      <c r="C326" s="43">
        <v>5</v>
      </c>
      <c r="D326" s="87" t="s">
        <v>32</v>
      </c>
      <c r="E326" s="93">
        <v>535195.47000000009</v>
      </c>
    </row>
    <row r="327" spans="1:5" x14ac:dyDescent="0.25">
      <c r="A327" s="60">
        <v>3013092097</v>
      </c>
      <c r="B327" s="88" t="s">
        <v>288</v>
      </c>
      <c r="C327" s="43">
        <v>5</v>
      </c>
      <c r="D327" s="88" t="s">
        <v>57</v>
      </c>
      <c r="E327" s="93">
        <v>241085.75999999992</v>
      </c>
    </row>
    <row r="328" spans="1:5" x14ac:dyDescent="0.25">
      <c r="A328" s="60">
        <v>3012936394</v>
      </c>
      <c r="B328" s="89" t="s">
        <v>290</v>
      </c>
      <c r="C328" s="43">
        <v>5</v>
      </c>
      <c r="D328" s="89" t="s">
        <v>66</v>
      </c>
      <c r="E328" s="93">
        <v>-419839.1999999999</v>
      </c>
    </row>
    <row r="329" spans="1:5" x14ac:dyDescent="0.25">
      <c r="A329" s="62">
        <v>3010586245</v>
      </c>
      <c r="B329" s="89" t="s">
        <v>292</v>
      </c>
      <c r="C329" s="43">
        <v>5</v>
      </c>
      <c r="D329" s="89" t="s">
        <v>67</v>
      </c>
      <c r="E329" s="93">
        <v>952058.35999999987</v>
      </c>
    </row>
    <row r="330" spans="1:5" x14ac:dyDescent="0.25">
      <c r="A330" s="60">
        <v>3012602723</v>
      </c>
      <c r="B330" s="88" t="s">
        <v>294</v>
      </c>
      <c r="C330" s="43">
        <v>5</v>
      </c>
      <c r="D330" s="87" t="s">
        <v>51</v>
      </c>
      <c r="E330" s="93">
        <v>240010.05999999997</v>
      </c>
    </row>
    <row r="331" spans="1:5" x14ac:dyDescent="0.25">
      <c r="A331" s="90">
        <v>3012029480</v>
      </c>
      <c r="B331" s="87" t="s">
        <v>302</v>
      </c>
      <c r="C331" s="43">
        <v>5</v>
      </c>
      <c r="D331" s="87" t="s">
        <v>36</v>
      </c>
      <c r="E331" s="93">
        <v>687327.35000000009</v>
      </c>
    </row>
    <row r="332" spans="1:5" x14ac:dyDescent="0.25">
      <c r="A332" s="60">
        <v>3012047890</v>
      </c>
      <c r="B332" s="88" t="s">
        <v>304</v>
      </c>
      <c r="C332" s="43">
        <v>5</v>
      </c>
      <c r="D332" s="87" t="s">
        <v>33</v>
      </c>
      <c r="E332" s="93">
        <v>1757577.8599999999</v>
      </c>
    </row>
    <row r="333" spans="1:5" x14ac:dyDescent="0.25">
      <c r="A333" s="60">
        <v>3009900157</v>
      </c>
      <c r="B333" s="87" t="s">
        <v>308</v>
      </c>
      <c r="C333" s="43">
        <v>5</v>
      </c>
      <c r="D333" s="87" t="s">
        <v>13</v>
      </c>
      <c r="E333" s="93">
        <v>572796.30000000005</v>
      </c>
    </row>
    <row r="334" spans="1:5" x14ac:dyDescent="0.25">
      <c r="A334" s="60">
        <v>3009900022</v>
      </c>
      <c r="B334" s="87" t="s">
        <v>310</v>
      </c>
      <c r="C334" s="43">
        <v>5</v>
      </c>
      <c r="D334" s="87" t="s">
        <v>12</v>
      </c>
      <c r="E334" s="93">
        <v>367767.57000000007</v>
      </c>
    </row>
    <row r="335" spans="1:5" x14ac:dyDescent="0.25">
      <c r="A335" s="60">
        <v>3009900231</v>
      </c>
      <c r="B335" s="89" t="s">
        <v>312</v>
      </c>
      <c r="C335" s="43">
        <v>5</v>
      </c>
      <c r="D335" s="87" t="s">
        <v>16</v>
      </c>
      <c r="E335" s="93">
        <v>942985.59000000008</v>
      </c>
    </row>
    <row r="336" spans="1:5" x14ac:dyDescent="0.25">
      <c r="A336" s="60">
        <v>3011623758</v>
      </c>
      <c r="B336" s="88" t="s">
        <v>314</v>
      </c>
      <c r="C336" s="43">
        <v>5</v>
      </c>
      <c r="D336" s="87" t="s">
        <v>46</v>
      </c>
      <c r="E336" s="93">
        <v>91030.87999999999</v>
      </c>
    </row>
    <row r="337" spans="1:5" x14ac:dyDescent="0.25">
      <c r="A337" s="90">
        <v>3012344482</v>
      </c>
      <c r="B337" s="87" t="s">
        <v>314</v>
      </c>
      <c r="C337" s="43">
        <v>5</v>
      </c>
      <c r="D337" s="87" t="s">
        <v>44</v>
      </c>
      <c r="E337" s="93">
        <v>115633.09999999998</v>
      </c>
    </row>
    <row r="338" spans="1:5" x14ac:dyDescent="0.25">
      <c r="A338" s="90">
        <v>3012344228</v>
      </c>
      <c r="B338" s="87" t="s">
        <v>314</v>
      </c>
      <c r="C338" s="43">
        <v>5</v>
      </c>
      <c r="D338" s="87" t="s">
        <v>40</v>
      </c>
      <c r="E338" s="93">
        <v>149721.62999999998</v>
      </c>
    </row>
    <row r="339" spans="1:5" x14ac:dyDescent="0.25">
      <c r="A339" s="90">
        <v>3012034985</v>
      </c>
      <c r="B339" s="87" t="s">
        <v>318</v>
      </c>
      <c r="C339" s="43">
        <v>5</v>
      </c>
      <c r="D339" s="87" t="s">
        <v>34</v>
      </c>
      <c r="E339" s="93">
        <v>371350.55000000005</v>
      </c>
    </row>
    <row r="340" spans="1:5" x14ac:dyDescent="0.25">
      <c r="A340" s="60">
        <v>3011218680</v>
      </c>
      <c r="B340" s="87" t="s">
        <v>320</v>
      </c>
      <c r="C340" s="43">
        <v>5</v>
      </c>
      <c r="D340" s="87" t="s">
        <v>8</v>
      </c>
      <c r="E340" s="93">
        <v>863998.51999999967</v>
      </c>
    </row>
    <row r="341" spans="1:5" x14ac:dyDescent="0.25">
      <c r="A341" s="60">
        <v>3010950855</v>
      </c>
      <c r="B341" s="87" t="s">
        <v>322</v>
      </c>
      <c r="C341" s="43">
        <v>5</v>
      </c>
      <c r="D341" s="87" t="s">
        <v>68</v>
      </c>
      <c r="E341" s="93">
        <v>282981.95000000007</v>
      </c>
    </row>
    <row r="342" spans="1:5" x14ac:dyDescent="0.25">
      <c r="A342" s="60">
        <v>3012773181</v>
      </c>
      <c r="B342" s="55" t="s">
        <v>324</v>
      </c>
      <c r="C342" s="43">
        <v>5</v>
      </c>
      <c r="D342" s="89" t="s">
        <v>69</v>
      </c>
      <c r="E342" s="93">
        <v>152813.87999999998</v>
      </c>
    </row>
    <row r="343" spans="1:5" x14ac:dyDescent="0.25">
      <c r="A343" s="60">
        <v>3013009731</v>
      </c>
      <c r="B343" s="87" t="s">
        <v>326</v>
      </c>
      <c r="C343" s="43">
        <v>5</v>
      </c>
      <c r="D343" s="87" t="s">
        <v>53</v>
      </c>
      <c r="E343" s="93">
        <v>2220688.41</v>
      </c>
    </row>
    <row r="344" spans="1:5" x14ac:dyDescent="0.25">
      <c r="A344" s="60">
        <v>3009900159</v>
      </c>
      <c r="B344" s="87" t="s">
        <v>327</v>
      </c>
      <c r="C344" s="43">
        <v>5</v>
      </c>
      <c r="D344" s="87" t="s">
        <v>14</v>
      </c>
      <c r="E344" s="93">
        <v>341787.71000000008</v>
      </c>
    </row>
    <row r="345" spans="1:5" x14ac:dyDescent="0.25">
      <c r="A345" s="90">
        <v>3011642909</v>
      </c>
      <c r="B345" s="87" t="s">
        <v>329</v>
      </c>
      <c r="C345" s="43">
        <v>5</v>
      </c>
      <c r="D345" s="87" t="s">
        <v>45</v>
      </c>
      <c r="E345" s="93">
        <v>31862.109999999997</v>
      </c>
    </row>
    <row r="346" spans="1:5" x14ac:dyDescent="0.25">
      <c r="A346" s="60">
        <v>3010351603</v>
      </c>
      <c r="B346" s="87" t="s">
        <v>331</v>
      </c>
      <c r="C346" s="43">
        <v>5</v>
      </c>
      <c r="D346" s="87" t="s">
        <v>2</v>
      </c>
      <c r="E346" s="93">
        <v>431435.99</v>
      </c>
    </row>
    <row r="347" spans="1:5" x14ac:dyDescent="0.25">
      <c r="A347" s="60">
        <v>3010458302</v>
      </c>
      <c r="B347" s="87" t="s">
        <v>333</v>
      </c>
      <c r="C347" s="43">
        <v>5</v>
      </c>
      <c r="D347" s="87" t="s">
        <v>41</v>
      </c>
      <c r="E347" s="93">
        <v>316974.99999999994</v>
      </c>
    </row>
    <row r="348" spans="1:5" x14ac:dyDescent="0.25">
      <c r="A348" s="60">
        <v>3010586791</v>
      </c>
      <c r="B348" s="88" t="s">
        <v>335</v>
      </c>
      <c r="C348" s="43">
        <v>5</v>
      </c>
      <c r="D348" s="88" t="s">
        <v>58</v>
      </c>
      <c r="E348" s="93">
        <v>73375.75999999998</v>
      </c>
    </row>
    <row r="349" spans="1:5" x14ac:dyDescent="0.25">
      <c r="A349" s="60" t="s">
        <v>61</v>
      </c>
      <c r="B349" s="89" t="s">
        <v>337</v>
      </c>
      <c r="C349" s="43">
        <v>5</v>
      </c>
      <c r="D349" s="64" t="s">
        <v>42</v>
      </c>
      <c r="E349" s="93">
        <v>274214.52999999997</v>
      </c>
    </row>
    <row r="350" spans="1:5" x14ac:dyDescent="0.25">
      <c r="A350" s="90">
        <v>3012510547</v>
      </c>
      <c r="B350" s="89" t="s">
        <v>339</v>
      </c>
      <c r="C350" s="43">
        <v>5</v>
      </c>
      <c r="D350" s="89" t="s">
        <v>70</v>
      </c>
      <c r="E350" s="93">
        <v>73368.939999999973</v>
      </c>
    </row>
    <row r="351" spans="1:5" x14ac:dyDescent="0.25">
      <c r="A351" s="61">
        <v>3010000990</v>
      </c>
      <c r="B351" s="91" t="s">
        <v>341</v>
      </c>
      <c r="C351" s="43">
        <v>5</v>
      </c>
      <c r="D351" s="65" t="s">
        <v>71</v>
      </c>
      <c r="E351" s="93">
        <v>322587.24000000005</v>
      </c>
    </row>
    <row r="352" spans="1:5" x14ac:dyDescent="0.25">
      <c r="A352" s="60">
        <v>3009900178</v>
      </c>
      <c r="B352" s="87" t="s">
        <v>343</v>
      </c>
      <c r="C352" s="43">
        <v>5</v>
      </c>
      <c r="D352" s="87" t="s">
        <v>29</v>
      </c>
      <c r="E352" s="93">
        <v>503550.97999999992</v>
      </c>
    </row>
    <row r="353" spans="1:5" x14ac:dyDescent="0.25">
      <c r="A353" s="60">
        <v>3010992218</v>
      </c>
      <c r="B353" s="87" t="s">
        <v>345</v>
      </c>
      <c r="C353" s="43">
        <v>5</v>
      </c>
      <c r="D353" s="87" t="s">
        <v>18</v>
      </c>
      <c r="E353" s="93">
        <v>369723.99239999999</v>
      </c>
    </row>
    <row r="354" spans="1:5" x14ac:dyDescent="0.25">
      <c r="A354" s="60">
        <v>3012568013</v>
      </c>
      <c r="B354" s="87" t="s">
        <v>347</v>
      </c>
      <c r="C354" s="43">
        <v>5</v>
      </c>
      <c r="D354" s="87" t="s">
        <v>5</v>
      </c>
      <c r="E354" s="93">
        <v>-1173956.0500000003</v>
      </c>
    </row>
    <row r="355" spans="1:5" x14ac:dyDescent="0.25">
      <c r="A355" s="60">
        <v>3009900252</v>
      </c>
      <c r="B355" s="87" t="s">
        <v>349</v>
      </c>
      <c r="C355" s="43">
        <v>5</v>
      </c>
      <c r="D355" s="87" t="s">
        <v>9</v>
      </c>
      <c r="E355" s="93">
        <v>408937.12</v>
      </c>
    </row>
    <row r="356" spans="1:5" x14ac:dyDescent="0.25">
      <c r="A356" s="90">
        <v>3013153307</v>
      </c>
      <c r="B356" s="87" t="s">
        <v>351</v>
      </c>
      <c r="C356" s="43">
        <v>5</v>
      </c>
      <c r="D356" s="87" t="s">
        <v>37</v>
      </c>
      <c r="E356" s="93">
        <v>772726.15</v>
      </c>
    </row>
    <row r="357" spans="1:5" x14ac:dyDescent="0.25">
      <c r="A357" s="60">
        <v>3012337646</v>
      </c>
      <c r="B357" s="87" t="s">
        <v>355</v>
      </c>
      <c r="C357" s="43">
        <v>5</v>
      </c>
      <c r="D357" s="87" t="s">
        <v>50</v>
      </c>
      <c r="E357" s="93">
        <v>3754348.6200000006</v>
      </c>
    </row>
    <row r="358" spans="1:5" x14ac:dyDescent="0.25">
      <c r="A358" s="76">
        <v>3011863134</v>
      </c>
      <c r="B358" s="78" t="s">
        <v>357</v>
      </c>
      <c r="C358" s="43">
        <v>5</v>
      </c>
      <c r="D358" s="58" t="s">
        <v>38</v>
      </c>
      <c r="E358" s="93">
        <v>38178.670000000006</v>
      </c>
    </row>
    <row r="359" spans="1:5" x14ac:dyDescent="0.25">
      <c r="A359" s="60">
        <v>3012736516</v>
      </c>
      <c r="B359" s="87" t="s">
        <v>359</v>
      </c>
      <c r="C359" s="43">
        <v>5</v>
      </c>
      <c r="D359" s="89" t="s">
        <v>72</v>
      </c>
      <c r="E359" s="93">
        <v>214959.27</v>
      </c>
    </row>
    <row r="360" spans="1:5" x14ac:dyDescent="0.25">
      <c r="A360" s="60">
        <v>3011760946</v>
      </c>
      <c r="B360" s="87" t="s">
        <v>361</v>
      </c>
      <c r="C360" s="43">
        <v>5</v>
      </c>
      <c r="D360" s="87" t="s">
        <v>48</v>
      </c>
      <c r="E360" s="93">
        <v>563891.24</v>
      </c>
    </row>
    <row r="361" spans="1:5" x14ac:dyDescent="0.25">
      <c r="A361" s="60">
        <v>3010950130</v>
      </c>
      <c r="B361" s="87" t="s">
        <v>361</v>
      </c>
      <c r="C361" s="43">
        <v>5</v>
      </c>
      <c r="D361" s="87" t="s">
        <v>39</v>
      </c>
      <c r="E361" s="93">
        <v>375642.50000000006</v>
      </c>
    </row>
    <row r="362" spans="1:5" x14ac:dyDescent="0.25">
      <c r="A362" s="60">
        <v>3011171457</v>
      </c>
      <c r="B362" s="87" t="s">
        <v>362</v>
      </c>
      <c r="C362" s="43">
        <v>5</v>
      </c>
      <c r="D362" s="87" t="s">
        <v>49</v>
      </c>
      <c r="E362" s="93">
        <v>543242.45000000007</v>
      </c>
    </row>
    <row r="363" spans="1:5" x14ac:dyDescent="0.25">
      <c r="A363" s="60">
        <v>3012537913</v>
      </c>
      <c r="B363" s="88" t="s">
        <v>362</v>
      </c>
      <c r="C363" s="43">
        <v>5</v>
      </c>
      <c r="D363" s="88" t="s">
        <v>56</v>
      </c>
      <c r="E363" s="93">
        <v>199448.11000000004</v>
      </c>
    </row>
    <row r="364" spans="1:5" x14ac:dyDescent="0.25">
      <c r="A364" s="60">
        <v>3011303590</v>
      </c>
      <c r="B364" s="87" t="s">
        <v>363</v>
      </c>
      <c r="C364" s="43">
        <v>5</v>
      </c>
      <c r="D364" s="87" t="s">
        <v>47</v>
      </c>
      <c r="E364" s="93">
        <v>1277025.4699999997</v>
      </c>
    </row>
    <row r="365" spans="1:5" x14ac:dyDescent="0.25">
      <c r="A365" s="63">
        <v>3012296948</v>
      </c>
      <c r="B365" s="77" t="s">
        <v>364</v>
      </c>
      <c r="C365" s="43">
        <v>5</v>
      </c>
      <c r="D365" s="58" t="s">
        <v>19</v>
      </c>
      <c r="E365" s="93">
        <v>653231.37999999989</v>
      </c>
    </row>
    <row r="366" spans="1:5" x14ac:dyDescent="0.25">
      <c r="A366" s="90">
        <v>3010609287</v>
      </c>
      <c r="B366" s="83" t="s">
        <v>306</v>
      </c>
      <c r="C366" s="43">
        <v>5</v>
      </c>
      <c r="D366" s="86" t="s">
        <v>192</v>
      </c>
      <c r="E366" s="93">
        <v>441148.29</v>
      </c>
    </row>
    <row r="367" spans="1:5" x14ac:dyDescent="0.25">
      <c r="A367" s="90">
        <v>3009900171</v>
      </c>
      <c r="B367" s="83" t="s">
        <v>353</v>
      </c>
      <c r="C367" s="43">
        <v>5</v>
      </c>
      <c r="D367" s="83" t="s">
        <v>196</v>
      </c>
      <c r="E367" s="93">
        <v>-2559.0500000000002</v>
      </c>
    </row>
    <row r="368" spans="1:5" x14ac:dyDescent="0.25">
      <c r="A368" s="90">
        <v>3013090504</v>
      </c>
      <c r="B368" s="83" t="s">
        <v>296</v>
      </c>
      <c r="C368" s="43">
        <v>5</v>
      </c>
      <c r="D368" s="83" t="s">
        <v>193</v>
      </c>
      <c r="E368" s="93">
        <v>922414.29999999993</v>
      </c>
    </row>
    <row r="369" spans="1:5" x14ac:dyDescent="0.25">
      <c r="A369" s="90">
        <v>3013090236</v>
      </c>
      <c r="B369" s="73" t="s">
        <v>298</v>
      </c>
      <c r="C369" s="43">
        <v>5</v>
      </c>
      <c r="D369" s="83" t="s">
        <v>194</v>
      </c>
      <c r="E369" s="93">
        <v>1530902.7600000002</v>
      </c>
    </row>
    <row r="370" spans="1:5" x14ac:dyDescent="0.25">
      <c r="A370" s="90">
        <v>3013090590</v>
      </c>
      <c r="B370" s="73" t="s">
        <v>300</v>
      </c>
      <c r="C370" s="43">
        <v>5</v>
      </c>
      <c r="D370" s="86" t="s">
        <v>195</v>
      </c>
      <c r="E370" s="93">
        <v>1204082.4699999997</v>
      </c>
    </row>
    <row r="371" spans="1:5" x14ac:dyDescent="0.25">
      <c r="A371" s="75">
        <v>0</v>
      </c>
      <c r="B371" s="41" t="s">
        <v>370</v>
      </c>
      <c r="C371" s="43">
        <v>5</v>
      </c>
      <c r="D371" s="79" t="s">
        <v>369</v>
      </c>
      <c r="E371" s="18">
        <v>0</v>
      </c>
    </row>
    <row r="372" spans="1:5" x14ac:dyDescent="0.25">
      <c r="A372" s="60">
        <v>3012991722</v>
      </c>
      <c r="B372" s="89" t="s">
        <v>233</v>
      </c>
      <c r="C372" s="43">
        <v>6</v>
      </c>
      <c r="D372" s="89" t="s">
        <v>62</v>
      </c>
      <c r="E372" s="93">
        <v>564768.00000000012</v>
      </c>
    </row>
    <row r="373" spans="1:5" x14ac:dyDescent="0.25">
      <c r="A373" s="60">
        <v>3009900168</v>
      </c>
      <c r="B373" s="87" t="s">
        <v>235</v>
      </c>
      <c r="C373" s="43">
        <v>6</v>
      </c>
      <c r="D373" s="87" t="s">
        <v>28</v>
      </c>
      <c r="E373" s="93">
        <v>267913.8</v>
      </c>
    </row>
    <row r="374" spans="1:5" x14ac:dyDescent="0.25">
      <c r="A374" s="60">
        <v>3011033690</v>
      </c>
      <c r="B374" s="80" t="s">
        <v>237</v>
      </c>
      <c r="C374" s="43">
        <v>6</v>
      </c>
      <c r="D374" s="87" t="s">
        <v>22</v>
      </c>
      <c r="E374" s="93">
        <v>170727.30000000002</v>
      </c>
    </row>
    <row r="375" spans="1:5" x14ac:dyDescent="0.25">
      <c r="A375" s="60">
        <v>3012214083</v>
      </c>
      <c r="B375" s="87" t="s">
        <v>239</v>
      </c>
      <c r="C375" s="43">
        <v>6</v>
      </c>
      <c r="D375" s="88" t="s">
        <v>55</v>
      </c>
      <c r="E375" s="93">
        <v>617699.70000000019</v>
      </c>
    </row>
    <row r="376" spans="1:5" x14ac:dyDescent="0.25">
      <c r="A376" s="60">
        <v>3012803555</v>
      </c>
      <c r="B376" s="87" t="s">
        <v>241</v>
      </c>
      <c r="C376" s="43">
        <v>6</v>
      </c>
      <c r="D376" s="89" t="s">
        <v>63</v>
      </c>
      <c r="E376" s="93">
        <v>303802.19999999995</v>
      </c>
    </row>
    <row r="377" spans="1:5" x14ac:dyDescent="0.25">
      <c r="A377" s="60">
        <v>3011070649</v>
      </c>
      <c r="B377" s="87" t="s">
        <v>243</v>
      </c>
      <c r="C377" s="43">
        <v>6</v>
      </c>
      <c r="D377" s="87" t="s">
        <v>43</v>
      </c>
      <c r="E377" s="93">
        <v>1830506.9999999998</v>
      </c>
    </row>
    <row r="378" spans="1:5" x14ac:dyDescent="0.25">
      <c r="A378" s="60">
        <v>3011003474</v>
      </c>
      <c r="B378" s="89" t="s">
        <v>245</v>
      </c>
      <c r="C378" s="43">
        <v>6</v>
      </c>
      <c r="D378" s="87" t="s">
        <v>10</v>
      </c>
      <c r="E378" s="93">
        <v>836493.6</v>
      </c>
    </row>
    <row r="379" spans="1:5" x14ac:dyDescent="0.25">
      <c r="A379" s="60">
        <v>3011701511</v>
      </c>
      <c r="B379" s="87" t="s">
        <v>245</v>
      </c>
      <c r="C379" s="43">
        <v>6</v>
      </c>
      <c r="D379" s="87" t="s">
        <v>21</v>
      </c>
      <c r="E379" s="93">
        <v>517594.8000000001</v>
      </c>
    </row>
    <row r="380" spans="1:5" x14ac:dyDescent="0.25">
      <c r="A380" s="60">
        <v>3009900233</v>
      </c>
      <c r="B380" s="87" t="s">
        <v>248</v>
      </c>
      <c r="C380" s="43">
        <v>6</v>
      </c>
      <c r="D380" s="87" t="s">
        <v>24</v>
      </c>
      <c r="E380" s="93">
        <v>412593.59999999986</v>
      </c>
    </row>
    <row r="381" spans="1:5" x14ac:dyDescent="0.25">
      <c r="A381" s="60">
        <v>3010801359</v>
      </c>
      <c r="B381" s="87" t="s">
        <v>250</v>
      </c>
      <c r="C381" s="43">
        <v>6</v>
      </c>
      <c r="D381" s="87" t="s">
        <v>15</v>
      </c>
      <c r="E381" s="93">
        <v>1949909.4</v>
      </c>
    </row>
    <row r="382" spans="1:5" x14ac:dyDescent="0.25">
      <c r="A382" s="90">
        <v>3012175724</v>
      </c>
      <c r="B382" s="87" t="s">
        <v>252</v>
      </c>
      <c r="C382" s="43">
        <v>6</v>
      </c>
      <c r="D382" s="87" t="s">
        <v>30</v>
      </c>
      <c r="E382" s="93">
        <v>88321.2</v>
      </c>
    </row>
    <row r="383" spans="1:5" x14ac:dyDescent="0.25">
      <c r="A383" s="60">
        <v>3012340197</v>
      </c>
      <c r="B383" s="87" t="s">
        <v>254</v>
      </c>
      <c r="C383" s="43">
        <v>6</v>
      </c>
      <c r="D383" s="87" t="s">
        <v>25</v>
      </c>
      <c r="E383" s="93">
        <v>94868.700000000012</v>
      </c>
    </row>
    <row r="384" spans="1:5" x14ac:dyDescent="0.25">
      <c r="A384" s="62">
        <v>3009900245</v>
      </c>
      <c r="B384" s="89" t="s">
        <v>256</v>
      </c>
      <c r="C384" s="43">
        <v>6</v>
      </c>
      <c r="D384" s="89" t="s">
        <v>64</v>
      </c>
      <c r="E384" s="93">
        <v>281692.2</v>
      </c>
    </row>
    <row r="385" spans="1:5" x14ac:dyDescent="0.25">
      <c r="A385" s="60">
        <v>3009900020</v>
      </c>
      <c r="B385" s="87" t="s">
        <v>258</v>
      </c>
      <c r="C385" s="43">
        <v>6</v>
      </c>
      <c r="D385" s="87" t="s">
        <v>17</v>
      </c>
      <c r="E385" s="93">
        <v>186752.09999999998</v>
      </c>
    </row>
    <row r="386" spans="1:5" x14ac:dyDescent="0.25">
      <c r="A386" s="60">
        <v>3009900021</v>
      </c>
      <c r="B386" s="87" t="s">
        <v>260</v>
      </c>
      <c r="C386" s="43">
        <v>6</v>
      </c>
      <c r="D386" s="87" t="s">
        <v>26</v>
      </c>
      <c r="E386" s="93">
        <v>98849.7</v>
      </c>
    </row>
    <row r="387" spans="1:5" x14ac:dyDescent="0.25">
      <c r="A387" s="60">
        <v>3009900230</v>
      </c>
      <c r="B387" s="87" t="s">
        <v>262</v>
      </c>
      <c r="C387" s="43">
        <v>6</v>
      </c>
      <c r="D387" s="87" t="s">
        <v>6</v>
      </c>
      <c r="E387" s="93">
        <v>814344.29999999993</v>
      </c>
    </row>
    <row r="388" spans="1:5" x14ac:dyDescent="0.25">
      <c r="A388" s="60">
        <v>3009900046</v>
      </c>
      <c r="B388" s="87" t="s">
        <v>262</v>
      </c>
      <c r="C388" s="43">
        <v>6</v>
      </c>
      <c r="D388" s="87" t="s">
        <v>7</v>
      </c>
      <c r="E388" s="93">
        <v>179973.30000000002</v>
      </c>
    </row>
    <row r="389" spans="1:5" x14ac:dyDescent="0.25">
      <c r="A389" s="60">
        <v>3010889411</v>
      </c>
      <c r="B389" s="87" t="s">
        <v>265</v>
      </c>
      <c r="C389" s="43">
        <v>6</v>
      </c>
      <c r="D389" s="87" t="s">
        <v>3</v>
      </c>
      <c r="E389" s="93">
        <v>1126008.2999999998</v>
      </c>
    </row>
    <row r="390" spans="1:5" x14ac:dyDescent="0.25">
      <c r="A390" s="60" t="s">
        <v>60</v>
      </c>
      <c r="B390" s="89" t="s">
        <v>267</v>
      </c>
      <c r="C390" s="43">
        <v>6</v>
      </c>
      <c r="D390" s="87" t="s">
        <v>54</v>
      </c>
      <c r="E390" s="93">
        <v>159165.29999999999</v>
      </c>
    </row>
    <row r="391" spans="1:5" x14ac:dyDescent="0.25">
      <c r="A391" s="60">
        <v>3009900176</v>
      </c>
      <c r="B391" s="87" t="s">
        <v>269</v>
      </c>
      <c r="C391" s="43">
        <v>6</v>
      </c>
      <c r="D391" s="87" t="s">
        <v>23</v>
      </c>
      <c r="E391" s="93">
        <v>228276.9</v>
      </c>
    </row>
    <row r="392" spans="1:5" x14ac:dyDescent="0.25">
      <c r="A392" s="60">
        <v>3009900173</v>
      </c>
      <c r="B392" s="87" t="s">
        <v>271</v>
      </c>
      <c r="C392" s="43">
        <v>6</v>
      </c>
      <c r="D392" s="87" t="s">
        <v>20</v>
      </c>
      <c r="E392" s="93">
        <v>238170</v>
      </c>
    </row>
    <row r="393" spans="1:5" x14ac:dyDescent="0.25">
      <c r="A393" s="90">
        <v>3011648974</v>
      </c>
      <c r="B393" s="87" t="s">
        <v>273</v>
      </c>
      <c r="C393" s="43">
        <v>6</v>
      </c>
      <c r="D393" s="87" t="s">
        <v>31</v>
      </c>
      <c r="E393" s="93">
        <v>318647.09999999998</v>
      </c>
    </row>
    <row r="394" spans="1:5" x14ac:dyDescent="0.25">
      <c r="A394" s="90">
        <v>3013153116</v>
      </c>
      <c r="B394" s="87" t="s">
        <v>275</v>
      </c>
      <c r="C394" s="43">
        <v>6</v>
      </c>
      <c r="D394" s="89" t="s">
        <v>52</v>
      </c>
      <c r="E394" s="93">
        <v>260388.29999999996</v>
      </c>
    </row>
    <row r="395" spans="1:5" x14ac:dyDescent="0.25">
      <c r="A395" s="60">
        <v>3011437232</v>
      </c>
      <c r="B395" s="87" t="s">
        <v>277</v>
      </c>
      <c r="C395" s="43">
        <v>6</v>
      </c>
      <c r="D395" s="87" t="s">
        <v>27</v>
      </c>
      <c r="E395" s="93">
        <v>414477.00000000006</v>
      </c>
    </row>
    <row r="396" spans="1:5" x14ac:dyDescent="0.25">
      <c r="A396" s="60">
        <v>3011701462</v>
      </c>
      <c r="B396" s="87" t="s">
        <v>277</v>
      </c>
      <c r="C396" s="43">
        <v>6</v>
      </c>
      <c r="D396" s="87" t="s">
        <v>35</v>
      </c>
      <c r="E396" s="93">
        <v>237801.60000000003</v>
      </c>
    </row>
    <row r="397" spans="1:5" x14ac:dyDescent="0.25">
      <c r="A397" s="59">
        <v>3012808304</v>
      </c>
      <c r="B397" s="80" t="s">
        <v>280</v>
      </c>
      <c r="C397" s="43">
        <v>6</v>
      </c>
      <c r="D397" s="89" t="s">
        <v>65</v>
      </c>
      <c r="E397" s="93">
        <v>-54754.5</v>
      </c>
    </row>
    <row r="398" spans="1:5" x14ac:dyDescent="0.25">
      <c r="A398" s="63">
        <v>3010073471</v>
      </c>
      <c r="B398" s="82" t="s">
        <v>282</v>
      </c>
      <c r="C398" s="43">
        <v>6</v>
      </c>
      <c r="D398" s="89" t="s">
        <v>59</v>
      </c>
      <c r="E398" s="93">
        <v>4509043.5</v>
      </c>
    </row>
    <row r="399" spans="1:5" x14ac:dyDescent="0.25">
      <c r="A399" s="75">
        <v>3010648927</v>
      </c>
      <c r="B399" s="82" t="s">
        <v>284</v>
      </c>
      <c r="C399" s="43">
        <v>6</v>
      </c>
      <c r="D399" s="74" t="s">
        <v>368</v>
      </c>
      <c r="E399" s="93">
        <v>714973.8</v>
      </c>
    </row>
    <row r="400" spans="1:5" x14ac:dyDescent="0.25">
      <c r="A400" s="90">
        <v>3011405670</v>
      </c>
      <c r="B400" s="87" t="s">
        <v>286</v>
      </c>
      <c r="C400" s="43">
        <v>6</v>
      </c>
      <c r="D400" s="87" t="s">
        <v>32</v>
      </c>
      <c r="E400" s="93">
        <v>235586.10000000003</v>
      </c>
    </row>
    <row r="401" spans="1:5" x14ac:dyDescent="0.25">
      <c r="A401" s="60">
        <v>3013092097</v>
      </c>
      <c r="B401" s="88" t="s">
        <v>288</v>
      </c>
      <c r="C401" s="43">
        <v>6</v>
      </c>
      <c r="D401" s="88" t="s">
        <v>57</v>
      </c>
      <c r="E401" s="93">
        <v>233071.79999999993</v>
      </c>
    </row>
    <row r="402" spans="1:5" x14ac:dyDescent="0.25">
      <c r="A402" s="60">
        <v>3012936394</v>
      </c>
      <c r="B402" s="89" t="s">
        <v>290</v>
      </c>
      <c r="C402" s="43">
        <v>6</v>
      </c>
      <c r="D402" s="89" t="s">
        <v>66</v>
      </c>
      <c r="E402" s="93">
        <v>-337523.39999999997</v>
      </c>
    </row>
    <row r="403" spans="1:5" x14ac:dyDescent="0.25">
      <c r="A403" s="62">
        <v>3010586245</v>
      </c>
      <c r="B403" s="89" t="s">
        <v>292</v>
      </c>
      <c r="C403" s="43">
        <v>6</v>
      </c>
      <c r="D403" s="89" t="s">
        <v>67</v>
      </c>
      <c r="E403" s="93">
        <v>970864.2</v>
      </c>
    </row>
    <row r="404" spans="1:5" x14ac:dyDescent="0.25">
      <c r="A404" s="60">
        <v>3012602723</v>
      </c>
      <c r="B404" s="88" t="s">
        <v>294</v>
      </c>
      <c r="C404" s="43">
        <v>6</v>
      </c>
      <c r="D404" s="87" t="s">
        <v>51</v>
      </c>
      <c r="E404" s="93">
        <v>301481.7</v>
      </c>
    </row>
    <row r="405" spans="1:5" x14ac:dyDescent="0.25">
      <c r="A405" s="90">
        <v>3012029480</v>
      </c>
      <c r="B405" s="87" t="s">
        <v>302</v>
      </c>
      <c r="C405" s="43">
        <v>6</v>
      </c>
      <c r="D405" s="87" t="s">
        <v>36</v>
      </c>
      <c r="E405" s="93">
        <v>690931.19999999995</v>
      </c>
    </row>
    <row r="406" spans="1:5" x14ac:dyDescent="0.25">
      <c r="A406" s="60">
        <v>3012047890</v>
      </c>
      <c r="B406" s="88" t="s">
        <v>304</v>
      </c>
      <c r="C406" s="43">
        <v>6</v>
      </c>
      <c r="D406" s="87" t="s">
        <v>33</v>
      </c>
      <c r="E406" s="93">
        <v>1876446.3000000003</v>
      </c>
    </row>
    <row r="407" spans="1:5" x14ac:dyDescent="0.25">
      <c r="A407" s="60">
        <v>3009900157</v>
      </c>
      <c r="B407" s="87" t="s">
        <v>308</v>
      </c>
      <c r="C407" s="43">
        <v>6</v>
      </c>
      <c r="D407" s="87" t="s">
        <v>13</v>
      </c>
      <c r="E407" s="93">
        <v>585672.30000000005</v>
      </c>
    </row>
    <row r="408" spans="1:5" x14ac:dyDescent="0.25">
      <c r="A408" s="60">
        <v>3009900022</v>
      </c>
      <c r="B408" s="87" t="s">
        <v>310</v>
      </c>
      <c r="C408" s="43">
        <v>6</v>
      </c>
      <c r="D408" s="87" t="s">
        <v>12</v>
      </c>
      <c r="E408" s="93">
        <v>299819.69999999995</v>
      </c>
    </row>
    <row r="409" spans="1:5" x14ac:dyDescent="0.25">
      <c r="A409" s="60">
        <v>3009900231</v>
      </c>
      <c r="B409" s="89" t="s">
        <v>312</v>
      </c>
      <c r="C409" s="43">
        <v>6</v>
      </c>
      <c r="D409" s="87" t="s">
        <v>16</v>
      </c>
      <c r="E409" s="93">
        <v>974320.20000000007</v>
      </c>
    </row>
    <row r="410" spans="1:5" x14ac:dyDescent="0.25">
      <c r="A410" s="60">
        <v>3011623758</v>
      </c>
      <c r="B410" s="88" t="s">
        <v>314</v>
      </c>
      <c r="C410" s="43">
        <v>6</v>
      </c>
      <c r="D410" s="87" t="s">
        <v>46</v>
      </c>
      <c r="E410" s="93">
        <v>89061.300000000017</v>
      </c>
    </row>
    <row r="411" spans="1:5" x14ac:dyDescent="0.25">
      <c r="A411" s="90">
        <v>3012344482</v>
      </c>
      <c r="B411" s="87" t="s">
        <v>314</v>
      </c>
      <c r="C411" s="43">
        <v>6</v>
      </c>
      <c r="D411" s="87" t="s">
        <v>44</v>
      </c>
      <c r="E411" s="93">
        <v>154632.9</v>
      </c>
    </row>
    <row r="412" spans="1:5" x14ac:dyDescent="0.25">
      <c r="A412" s="90">
        <v>3012344228</v>
      </c>
      <c r="B412" s="87" t="s">
        <v>314</v>
      </c>
      <c r="C412" s="43">
        <v>6</v>
      </c>
      <c r="D412" s="87" t="s">
        <v>40</v>
      </c>
      <c r="E412" s="93">
        <v>148612.79999999999</v>
      </c>
    </row>
    <row r="413" spans="1:5" x14ac:dyDescent="0.25">
      <c r="A413" s="90">
        <v>3012034985</v>
      </c>
      <c r="B413" s="87" t="s">
        <v>318</v>
      </c>
      <c r="C413" s="43">
        <v>6</v>
      </c>
      <c r="D413" s="87" t="s">
        <v>34</v>
      </c>
      <c r="E413" s="93">
        <v>394196.10000000003</v>
      </c>
    </row>
    <row r="414" spans="1:5" x14ac:dyDescent="0.25">
      <c r="A414" s="60">
        <v>3011218680</v>
      </c>
      <c r="B414" s="87" t="s">
        <v>320</v>
      </c>
      <c r="C414" s="43">
        <v>6</v>
      </c>
      <c r="D414" s="87" t="s">
        <v>8</v>
      </c>
      <c r="E414" s="93">
        <v>1192197.5999999999</v>
      </c>
    </row>
    <row r="415" spans="1:5" x14ac:dyDescent="0.25">
      <c r="A415" s="60">
        <v>3010950855</v>
      </c>
      <c r="B415" s="87" t="s">
        <v>322</v>
      </c>
      <c r="C415" s="43">
        <v>6</v>
      </c>
      <c r="D415" s="87" t="s">
        <v>68</v>
      </c>
      <c r="E415" s="93">
        <v>444783.59999999992</v>
      </c>
    </row>
    <row r="416" spans="1:5" x14ac:dyDescent="0.25">
      <c r="A416" s="60">
        <v>3012773181</v>
      </c>
      <c r="B416" s="55" t="s">
        <v>324</v>
      </c>
      <c r="C416" s="43">
        <v>6</v>
      </c>
      <c r="D416" s="89" t="s">
        <v>69</v>
      </c>
      <c r="E416" s="93">
        <v>237512.7</v>
      </c>
    </row>
    <row r="417" spans="1:5" x14ac:dyDescent="0.25">
      <c r="A417" s="60">
        <v>3013009731</v>
      </c>
      <c r="B417" s="87" t="s">
        <v>326</v>
      </c>
      <c r="C417" s="43">
        <v>6</v>
      </c>
      <c r="D417" s="87" t="s">
        <v>53</v>
      </c>
      <c r="E417" s="93">
        <v>1880762.6999999995</v>
      </c>
    </row>
    <row r="418" spans="1:5" x14ac:dyDescent="0.25">
      <c r="A418" s="60">
        <v>3009900159</v>
      </c>
      <c r="B418" s="87" t="s">
        <v>327</v>
      </c>
      <c r="C418" s="43">
        <v>6</v>
      </c>
      <c r="D418" s="87" t="s">
        <v>14</v>
      </c>
      <c r="E418" s="93">
        <v>300013.19999999995</v>
      </c>
    </row>
    <row r="419" spans="1:5" x14ac:dyDescent="0.25">
      <c r="A419" s="90">
        <v>3011642909</v>
      </c>
      <c r="B419" s="87" t="s">
        <v>329</v>
      </c>
      <c r="C419" s="43">
        <v>6</v>
      </c>
      <c r="D419" s="87" t="s">
        <v>45</v>
      </c>
      <c r="E419" s="93">
        <v>59075.999999999993</v>
      </c>
    </row>
    <row r="420" spans="1:5" x14ac:dyDescent="0.25">
      <c r="A420" s="60">
        <v>3010351603</v>
      </c>
      <c r="B420" s="87" t="s">
        <v>331</v>
      </c>
      <c r="C420" s="43">
        <v>6</v>
      </c>
      <c r="D420" s="87" t="s">
        <v>2</v>
      </c>
      <c r="E420" s="93">
        <v>206731.50000000003</v>
      </c>
    </row>
    <row r="421" spans="1:5" x14ac:dyDescent="0.25">
      <c r="A421" s="60">
        <v>3010458302</v>
      </c>
      <c r="B421" s="87" t="s">
        <v>333</v>
      </c>
      <c r="C421" s="43">
        <v>6</v>
      </c>
      <c r="D421" s="87" t="s">
        <v>41</v>
      </c>
      <c r="E421" s="93">
        <v>160178.4</v>
      </c>
    </row>
    <row r="422" spans="1:5" x14ac:dyDescent="0.25">
      <c r="A422" s="60">
        <v>3010586791</v>
      </c>
      <c r="B422" s="88" t="s">
        <v>335</v>
      </c>
      <c r="C422" s="43">
        <v>6</v>
      </c>
      <c r="D422" s="88" t="s">
        <v>58</v>
      </c>
      <c r="E422" s="93">
        <v>101181.3</v>
      </c>
    </row>
    <row r="423" spans="1:5" x14ac:dyDescent="0.25">
      <c r="A423" s="60" t="s">
        <v>61</v>
      </c>
      <c r="B423" s="89" t="s">
        <v>337</v>
      </c>
      <c r="C423" s="43">
        <v>6</v>
      </c>
      <c r="D423" s="64" t="s">
        <v>42</v>
      </c>
      <c r="E423" s="93">
        <v>366848.7</v>
      </c>
    </row>
    <row r="424" spans="1:5" x14ac:dyDescent="0.25">
      <c r="A424" s="90">
        <v>3012510547</v>
      </c>
      <c r="B424" s="89" t="s">
        <v>339</v>
      </c>
      <c r="C424" s="43">
        <v>6</v>
      </c>
      <c r="D424" s="89" t="s">
        <v>70</v>
      </c>
      <c r="E424" s="93">
        <v>63119.399999999987</v>
      </c>
    </row>
    <row r="425" spans="1:5" x14ac:dyDescent="0.25">
      <c r="A425" s="61">
        <v>3010000990</v>
      </c>
      <c r="B425" s="91" t="s">
        <v>341</v>
      </c>
      <c r="C425" s="43">
        <v>6</v>
      </c>
      <c r="D425" s="65" t="s">
        <v>71</v>
      </c>
      <c r="E425" s="93">
        <v>508205.69999999995</v>
      </c>
    </row>
    <row r="426" spans="1:5" x14ac:dyDescent="0.25">
      <c r="A426" s="60">
        <v>3009900178</v>
      </c>
      <c r="B426" s="87" t="s">
        <v>343</v>
      </c>
      <c r="C426" s="43">
        <v>6</v>
      </c>
      <c r="D426" s="87" t="s">
        <v>29</v>
      </c>
      <c r="E426" s="93">
        <v>298683</v>
      </c>
    </row>
    <row r="427" spans="1:5" x14ac:dyDescent="0.25">
      <c r="A427" s="60">
        <v>3010992218</v>
      </c>
      <c r="B427" s="87" t="s">
        <v>345</v>
      </c>
      <c r="C427" s="43">
        <v>6</v>
      </c>
      <c r="D427" s="87" t="s">
        <v>18</v>
      </c>
      <c r="E427" s="93">
        <v>246050.9849999999</v>
      </c>
    </row>
    <row r="428" spans="1:5" x14ac:dyDescent="0.25">
      <c r="A428" s="60">
        <v>3012568013</v>
      </c>
      <c r="B428" s="87" t="s">
        <v>347</v>
      </c>
      <c r="C428" s="43">
        <v>6</v>
      </c>
      <c r="D428" s="87" t="s">
        <v>5</v>
      </c>
      <c r="E428" s="93">
        <v>-982058.39999999991</v>
      </c>
    </row>
    <row r="429" spans="1:5" x14ac:dyDescent="0.25">
      <c r="A429" s="60">
        <v>3009900252</v>
      </c>
      <c r="B429" s="87" t="s">
        <v>349</v>
      </c>
      <c r="C429" s="43">
        <v>6</v>
      </c>
      <c r="D429" s="87" t="s">
        <v>9</v>
      </c>
      <c r="E429" s="93">
        <v>369076.2</v>
      </c>
    </row>
    <row r="430" spans="1:5" x14ac:dyDescent="0.25">
      <c r="A430" s="90">
        <v>3013153307</v>
      </c>
      <c r="B430" s="87" t="s">
        <v>351</v>
      </c>
      <c r="C430" s="43">
        <v>6</v>
      </c>
      <c r="D430" s="87" t="s">
        <v>37</v>
      </c>
      <c r="E430" s="93">
        <v>752616.00000000012</v>
      </c>
    </row>
    <row r="431" spans="1:5" x14ac:dyDescent="0.25">
      <c r="A431" s="60">
        <v>3012337646</v>
      </c>
      <c r="B431" s="87" t="s">
        <v>355</v>
      </c>
      <c r="C431" s="43">
        <v>6</v>
      </c>
      <c r="D431" s="87" t="s">
        <v>50</v>
      </c>
      <c r="E431" s="93">
        <v>3474190.1999999997</v>
      </c>
    </row>
    <row r="432" spans="1:5" x14ac:dyDescent="0.25">
      <c r="A432" s="76">
        <v>3011863134</v>
      </c>
      <c r="B432" s="78" t="s">
        <v>357</v>
      </c>
      <c r="C432" s="43">
        <v>6</v>
      </c>
      <c r="D432" s="58" t="s">
        <v>38</v>
      </c>
      <c r="E432" s="93">
        <v>61247.400000000009</v>
      </c>
    </row>
    <row r="433" spans="1:5" x14ac:dyDescent="0.25">
      <c r="A433" s="60">
        <v>3012736516</v>
      </c>
      <c r="B433" s="87" t="s">
        <v>359</v>
      </c>
      <c r="C433" s="43">
        <v>6</v>
      </c>
      <c r="D433" s="89" t="s">
        <v>72</v>
      </c>
      <c r="E433" s="93">
        <v>211004.09999999992</v>
      </c>
    </row>
    <row r="434" spans="1:5" x14ac:dyDescent="0.25">
      <c r="A434" s="60">
        <v>3011760946</v>
      </c>
      <c r="B434" s="87" t="s">
        <v>361</v>
      </c>
      <c r="C434" s="43">
        <v>6</v>
      </c>
      <c r="D434" s="87" t="s">
        <v>48</v>
      </c>
      <c r="E434" s="93">
        <v>387032.39999999997</v>
      </c>
    </row>
    <row r="435" spans="1:5" x14ac:dyDescent="0.25">
      <c r="A435" s="60">
        <v>3010950130</v>
      </c>
      <c r="B435" s="87" t="s">
        <v>361</v>
      </c>
      <c r="C435" s="43">
        <v>6</v>
      </c>
      <c r="D435" s="87" t="s">
        <v>39</v>
      </c>
      <c r="E435" s="93">
        <v>222563.09999999995</v>
      </c>
    </row>
    <row r="436" spans="1:5" x14ac:dyDescent="0.25">
      <c r="A436" s="60">
        <v>3011171457</v>
      </c>
      <c r="B436" s="87" t="s">
        <v>362</v>
      </c>
      <c r="C436" s="43">
        <v>6</v>
      </c>
      <c r="D436" s="87" t="s">
        <v>49</v>
      </c>
      <c r="E436" s="93">
        <v>819774.00000000012</v>
      </c>
    </row>
    <row r="437" spans="1:5" x14ac:dyDescent="0.25">
      <c r="A437" s="60">
        <v>3012537913</v>
      </c>
      <c r="B437" s="88" t="s">
        <v>362</v>
      </c>
      <c r="C437" s="43">
        <v>6</v>
      </c>
      <c r="D437" s="88" t="s">
        <v>56</v>
      </c>
      <c r="E437" s="93">
        <v>166827.29999999999</v>
      </c>
    </row>
    <row r="438" spans="1:5" x14ac:dyDescent="0.25">
      <c r="A438" s="60">
        <v>3011303590</v>
      </c>
      <c r="B438" s="87" t="s">
        <v>363</v>
      </c>
      <c r="C438" s="43">
        <v>6</v>
      </c>
      <c r="D438" s="87" t="s">
        <v>47</v>
      </c>
      <c r="E438" s="93">
        <v>1297197</v>
      </c>
    </row>
    <row r="439" spans="1:5" x14ac:dyDescent="0.25">
      <c r="A439" s="63">
        <v>3012296948</v>
      </c>
      <c r="B439" s="77" t="s">
        <v>364</v>
      </c>
      <c r="C439" s="43">
        <v>6</v>
      </c>
      <c r="D439" s="58" t="s">
        <v>19</v>
      </c>
      <c r="E439" s="93">
        <v>386674.8</v>
      </c>
    </row>
    <row r="440" spans="1:5" x14ac:dyDescent="0.25">
      <c r="A440" s="90">
        <v>3010609287</v>
      </c>
      <c r="B440" s="83" t="s">
        <v>306</v>
      </c>
      <c r="C440" s="43">
        <v>6</v>
      </c>
      <c r="D440" s="86" t="s">
        <v>192</v>
      </c>
      <c r="E440" s="93">
        <v>436177.1999999999</v>
      </c>
    </row>
    <row r="441" spans="1:5" x14ac:dyDescent="0.25">
      <c r="A441" s="90">
        <v>3009900171</v>
      </c>
      <c r="B441" s="83" t="s">
        <v>353</v>
      </c>
      <c r="C441" s="43">
        <v>6</v>
      </c>
      <c r="D441" s="83" t="s">
        <v>196</v>
      </c>
      <c r="E441" s="93">
        <v>-2440.5</v>
      </c>
    </row>
    <row r="442" spans="1:5" x14ac:dyDescent="0.25">
      <c r="A442" s="90">
        <v>3013090504</v>
      </c>
      <c r="B442" s="83" t="s">
        <v>296</v>
      </c>
      <c r="C442" s="43">
        <v>6</v>
      </c>
      <c r="D442" s="83" t="s">
        <v>193</v>
      </c>
      <c r="E442" s="93">
        <v>0</v>
      </c>
    </row>
    <row r="443" spans="1:5" x14ac:dyDescent="0.25">
      <c r="A443" s="90">
        <v>3013090236</v>
      </c>
      <c r="B443" s="73" t="s">
        <v>298</v>
      </c>
      <c r="C443" s="43">
        <v>6</v>
      </c>
      <c r="D443" s="83" t="s">
        <v>194</v>
      </c>
      <c r="E443" s="93">
        <v>3162110.4000000008</v>
      </c>
    </row>
    <row r="444" spans="1:5" x14ac:dyDescent="0.25">
      <c r="A444" s="90">
        <v>3013090590</v>
      </c>
      <c r="B444" s="73" t="s">
        <v>300</v>
      </c>
      <c r="C444" s="43">
        <v>6</v>
      </c>
      <c r="D444" s="86" t="s">
        <v>195</v>
      </c>
      <c r="E444" s="93">
        <v>1265428.8000000003</v>
      </c>
    </row>
    <row r="445" spans="1:5" x14ac:dyDescent="0.25">
      <c r="A445" s="75">
        <v>0</v>
      </c>
      <c r="B445" s="41" t="s">
        <v>370</v>
      </c>
      <c r="C445" s="43">
        <v>6</v>
      </c>
      <c r="D445" s="79" t="s">
        <v>369</v>
      </c>
      <c r="E445" s="18">
        <v>0</v>
      </c>
    </row>
    <row r="446" spans="1:5" x14ac:dyDescent="0.25">
      <c r="A446" s="60">
        <v>3012991722</v>
      </c>
      <c r="B446" s="89" t="s">
        <v>233</v>
      </c>
      <c r="C446" s="43">
        <v>7</v>
      </c>
      <c r="D446" s="89" t="s">
        <v>62</v>
      </c>
      <c r="E446" s="93">
        <v>689819.75000000023</v>
      </c>
    </row>
    <row r="447" spans="1:5" x14ac:dyDescent="0.25">
      <c r="A447" s="60">
        <v>3009900168</v>
      </c>
      <c r="B447" s="87" t="s">
        <v>235</v>
      </c>
      <c r="C447" s="43">
        <v>7</v>
      </c>
      <c r="D447" s="87" t="s">
        <v>28</v>
      </c>
      <c r="E447" s="93">
        <v>221997.81999999998</v>
      </c>
    </row>
    <row r="448" spans="1:5" x14ac:dyDescent="0.25">
      <c r="A448" s="60">
        <v>3011033690</v>
      </c>
      <c r="B448" s="80" t="s">
        <v>237</v>
      </c>
      <c r="C448" s="43">
        <v>7</v>
      </c>
      <c r="D448" s="87" t="s">
        <v>22</v>
      </c>
      <c r="E448" s="93">
        <v>-37052.44</v>
      </c>
    </row>
    <row r="449" spans="1:5" x14ac:dyDescent="0.25">
      <c r="A449" s="60">
        <v>3012214083</v>
      </c>
      <c r="B449" s="87" t="s">
        <v>239</v>
      </c>
      <c r="C449" s="43">
        <v>7</v>
      </c>
      <c r="D449" s="88" t="s">
        <v>55</v>
      </c>
      <c r="E449" s="93">
        <v>624696.19000000006</v>
      </c>
    </row>
    <row r="450" spans="1:5" x14ac:dyDescent="0.25">
      <c r="A450" s="60">
        <v>3012803555</v>
      </c>
      <c r="B450" s="87" t="s">
        <v>241</v>
      </c>
      <c r="C450" s="43">
        <v>7</v>
      </c>
      <c r="D450" s="89" t="s">
        <v>63</v>
      </c>
      <c r="E450" s="93">
        <v>240872.48</v>
      </c>
    </row>
    <row r="451" spans="1:5" x14ac:dyDescent="0.25">
      <c r="A451" s="60">
        <v>3011070649</v>
      </c>
      <c r="B451" s="87" t="s">
        <v>243</v>
      </c>
      <c r="C451" s="43">
        <v>7</v>
      </c>
      <c r="D451" s="87" t="s">
        <v>43</v>
      </c>
      <c r="E451" s="93">
        <v>1499492.6300000001</v>
      </c>
    </row>
    <row r="452" spans="1:5" x14ac:dyDescent="0.25">
      <c r="A452" s="60">
        <v>3011003474</v>
      </c>
      <c r="B452" s="89" t="s">
        <v>245</v>
      </c>
      <c r="C452" s="43">
        <v>7</v>
      </c>
      <c r="D452" s="87" t="s">
        <v>10</v>
      </c>
      <c r="E452" s="93">
        <v>677018.29999999981</v>
      </c>
    </row>
    <row r="453" spans="1:5" x14ac:dyDescent="0.25">
      <c r="A453" s="60">
        <v>3011701511</v>
      </c>
      <c r="B453" s="87" t="s">
        <v>245</v>
      </c>
      <c r="C453" s="43">
        <v>7</v>
      </c>
      <c r="D453" s="87" t="s">
        <v>21</v>
      </c>
      <c r="E453" s="93">
        <v>320575.02999999997</v>
      </c>
    </row>
    <row r="454" spans="1:5" x14ac:dyDescent="0.25">
      <c r="A454" s="60">
        <v>3009900233</v>
      </c>
      <c r="B454" s="87" t="s">
        <v>248</v>
      </c>
      <c r="C454" s="43">
        <v>7</v>
      </c>
      <c r="D454" s="87" t="s">
        <v>24</v>
      </c>
      <c r="E454" s="93">
        <v>248637.98</v>
      </c>
    </row>
    <row r="455" spans="1:5" x14ac:dyDescent="0.25">
      <c r="A455" s="60">
        <v>3010801359</v>
      </c>
      <c r="B455" s="87" t="s">
        <v>250</v>
      </c>
      <c r="C455" s="43">
        <v>7</v>
      </c>
      <c r="D455" s="87" t="s">
        <v>15</v>
      </c>
      <c r="E455" s="93">
        <v>2033892.0199999996</v>
      </c>
    </row>
    <row r="456" spans="1:5" x14ac:dyDescent="0.25">
      <c r="A456" s="90">
        <v>3012175724</v>
      </c>
      <c r="B456" s="87" t="s">
        <v>252</v>
      </c>
      <c r="C456" s="43">
        <v>7</v>
      </c>
      <c r="D456" s="87" t="s">
        <v>30</v>
      </c>
      <c r="E456" s="93">
        <v>36142.28</v>
      </c>
    </row>
    <row r="457" spans="1:5" x14ac:dyDescent="0.25">
      <c r="A457" s="60">
        <v>3012340197</v>
      </c>
      <c r="B457" s="87" t="s">
        <v>254</v>
      </c>
      <c r="C457" s="43">
        <v>7</v>
      </c>
      <c r="D457" s="87" t="s">
        <v>25</v>
      </c>
      <c r="E457" s="93">
        <v>104212.07999999999</v>
      </c>
    </row>
    <row r="458" spans="1:5" x14ac:dyDescent="0.25">
      <c r="A458" s="62">
        <v>3009900245</v>
      </c>
      <c r="B458" s="89" t="s">
        <v>256</v>
      </c>
      <c r="C458" s="43">
        <v>7</v>
      </c>
      <c r="D458" s="89" t="s">
        <v>64</v>
      </c>
      <c r="E458" s="93">
        <v>176011.17999999996</v>
      </c>
    </row>
    <row r="459" spans="1:5" x14ac:dyDescent="0.25">
      <c r="A459" s="60">
        <v>3009900020</v>
      </c>
      <c r="B459" s="87" t="s">
        <v>258</v>
      </c>
      <c r="C459" s="43">
        <v>7</v>
      </c>
      <c r="D459" s="87" t="s">
        <v>17</v>
      </c>
      <c r="E459" s="93">
        <v>184419.00000000003</v>
      </c>
    </row>
    <row r="460" spans="1:5" x14ac:dyDescent="0.25">
      <c r="A460" s="60">
        <v>3009900021</v>
      </c>
      <c r="B460" s="87" t="s">
        <v>260</v>
      </c>
      <c r="C460" s="43">
        <v>7</v>
      </c>
      <c r="D460" s="87" t="s">
        <v>26</v>
      </c>
      <c r="E460" s="93">
        <v>84111.369999999981</v>
      </c>
    </row>
    <row r="461" spans="1:5" x14ac:dyDescent="0.25">
      <c r="A461" s="60">
        <v>3009900230</v>
      </c>
      <c r="B461" s="87" t="s">
        <v>262</v>
      </c>
      <c r="C461" s="43">
        <v>7</v>
      </c>
      <c r="D461" s="87" t="s">
        <v>6</v>
      </c>
      <c r="E461" s="93">
        <v>695808.64</v>
      </c>
    </row>
    <row r="462" spans="1:5" x14ac:dyDescent="0.25">
      <c r="A462" s="60">
        <v>3009900046</v>
      </c>
      <c r="B462" s="87" t="s">
        <v>262</v>
      </c>
      <c r="C462" s="43">
        <v>7</v>
      </c>
      <c r="D462" s="87" t="s">
        <v>7</v>
      </c>
      <c r="E462" s="93">
        <v>151924.18</v>
      </c>
    </row>
    <row r="463" spans="1:5" x14ac:dyDescent="0.25">
      <c r="A463" s="60">
        <v>3010889411</v>
      </c>
      <c r="B463" s="87" t="s">
        <v>265</v>
      </c>
      <c r="C463" s="43">
        <v>7</v>
      </c>
      <c r="D463" s="87" t="s">
        <v>3</v>
      </c>
      <c r="E463" s="93">
        <v>1145392.9600000002</v>
      </c>
    </row>
    <row r="464" spans="1:5" x14ac:dyDescent="0.25">
      <c r="A464" s="60" t="s">
        <v>60</v>
      </c>
      <c r="B464" s="89" t="s">
        <v>267</v>
      </c>
      <c r="C464" s="43">
        <v>7</v>
      </c>
      <c r="D464" s="87" t="s">
        <v>54</v>
      </c>
      <c r="E464" s="93">
        <v>47387.840000000004</v>
      </c>
    </row>
    <row r="465" spans="1:5" x14ac:dyDescent="0.25">
      <c r="A465" s="60">
        <v>3009900176</v>
      </c>
      <c r="B465" s="87" t="s">
        <v>269</v>
      </c>
      <c r="C465" s="43">
        <v>7</v>
      </c>
      <c r="D465" s="87" t="s">
        <v>23</v>
      </c>
      <c r="E465" s="93">
        <v>140740.62000000002</v>
      </c>
    </row>
    <row r="466" spans="1:5" x14ac:dyDescent="0.25">
      <c r="A466" s="60">
        <v>3009900173</v>
      </c>
      <c r="B466" s="87" t="s">
        <v>271</v>
      </c>
      <c r="C466" s="43">
        <v>7</v>
      </c>
      <c r="D466" s="87" t="s">
        <v>20</v>
      </c>
      <c r="E466" s="93">
        <v>189621.41999999998</v>
      </c>
    </row>
    <row r="467" spans="1:5" x14ac:dyDescent="0.25">
      <c r="A467" s="90">
        <v>3011648974</v>
      </c>
      <c r="B467" s="87" t="s">
        <v>273</v>
      </c>
      <c r="C467" s="43">
        <v>7</v>
      </c>
      <c r="D467" s="87" t="s">
        <v>31</v>
      </c>
      <c r="E467" s="93">
        <v>238197.80000000005</v>
      </c>
    </row>
    <row r="468" spans="1:5" x14ac:dyDescent="0.25">
      <c r="A468" s="90">
        <v>3013153116</v>
      </c>
      <c r="B468" s="87" t="s">
        <v>275</v>
      </c>
      <c r="C468" s="43">
        <v>7</v>
      </c>
      <c r="D468" s="89" t="s">
        <v>52</v>
      </c>
      <c r="E468" s="93">
        <v>87523.540000000008</v>
      </c>
    </row>
    <row r="469" spans="1:5" x14ac:dyDescent="0.25">
      <c r="A469" s="60">
        <v>3011437232</v>
      </c>
      <c r="B469" s="87" t="s">
        <v>277</v>
      </c>
      <c r="C469" s="43">
        <v>7</v>
      </c>
      <c r="D469" s="87" t="s">
        <v>27</v>
      </c>
      <c r="E469" s="93">
        <v>243111.92000000004</v>
      </c>
    </row>
    <row r="470" spans="1:5" x14ac:dyDescent="0.25">
      <c r="A470" s="60">
        <v>3011701462</v>
      </c>
      <c r="B470" s="87" t="s">
        <v>277</v>
      </c>
      <c r="C470" s="43">
        <v>7</v>
      </c>
      <c r="D470" s="87" t="s">
        <v>35</v>
      </c>
      <c r="E470" s="93">
        <v>96736.12000000001</v>
      </c>
    </row>
    <row r="471" spans="1:5" x14ac:dyDescent="0.25">
      <c r="A471" s="59">
        <v>3012808304</v>
      </c>
      <c r="B471" s="80" t="s">
        <v>280</v>
      </c>
      <c r="C471" s="43">
        <v>7</v>
      </c>
      <c r="D471" s="89" t="s">
        <v>65</v>
      </c>
      <c r="E471" s="93">
        <v>-29941.659999999996</v>
      </c>
    </row>
    <row r="472" spans="1:5" x14ac:dyDescent="0.25">
      <c r="A472" s="63">
        <v>3010073471</v>
      </c>
      <c r="B472" s="82" t="s">
        <v>282</v>
      </c>
      <c r="C472" s="43">
        <v>7</v>
      </c>
      <c r="D472" s="89" t="s">
        <v>59</v>
      </c>
      <c r="E472" s="93">
        <v>4612667.3200000012</v>
      </c>
    </row>
    <row r="473" spans="1:5" x14ac:dyDescent="0.25">
      <c r="A473" s="75">
        <v>3010648927</v>
      </c>
      <c r="B473" s="82" t="s">
        <v>284</v>
      </c>
      <c r="C473" s="43">
        <v>7</v>
      </c>
      <c r="D473" s="74" t="s">
        <v>368</v>
      </c>
      <c r="E473" s="93">
        <v>688962.90999999992</v>
      </c>
    </row>
    <row r="474" spans="1:5" x14ac:dyDescent="0.25">
      <c r="A474" s="90">
        <v>3011405670</v>
      </c>
      <c r="B474" s="87" t="s">
        <v>286</v>
      </c>
      <c r="C474" s="43">
        <v>7</v>
      </c>
      <c r="D474" s="87" t="s">
        <v>32</v>
      </c>
      <c r="E474" s="93">
        <v>123541.2</v>
      </c>
    </row>
    <row r="475" spans="1:5" x14ac:dyDescent="0.25">
      <c r="A475" s="60">
        <v>3013092097</v>
      </c>
      <c r="B475" s="88" t="s">
        <v>288</v>
      </c>
      <c r="C475" s="43">
        <v>7</v>
      </c>
      <c r="D475" s="88" t="s">
        <v>57</v>
      </c>
      <c r="E475" s="93">
        <v>208702.84999999995</v>
      </c>
    </row>
    <row r="476" spans="1:5" x14ac:dyDescent="0.25">
      <c r="A476" s="60">
        <v>3012936394</v>
      </c>
      <c r="B476" s="89" t="s">
        <v>290</v>
      </c>
      <c r="C476" s="43">
        <v>7</v>
      </c>
      <c r="D476" s="89" t="s">
        <v>66</v>
      </c>
      <c r="E476" s="93">
        <v>-375268.95</v>
      </c>
    </row>
    <row r="477" spans="1:5" x14ac:dyDescent="0.25">
      <c r="A477" s="62">
        <v>3010586245</v>
      </c>
      <c r="B477" s="89" t="s">
        <v>292</v>
      </c>
      <c r="C477" s="43">
        <v>7</v>
      </c>
      <c r="D477" s="89" t="s">
        <v>67</v>
      </c>
      <c r="E477" s="93">
        <v>858030.71000000008</v>
      </c>
    </row>
    <row r="478" spans="1:5" x14ac:dyDescent="0.25">
      <c r="A478" s="60">
        <v>3012602723</v>
      </c>
      <c r="B478" s="88" t="s">
        <v>294</v>
      </c>
      <c r="C478" s="43">
        <v>7</v>
      </c>
      <c r="D478" s="87" t="s">
        <v>51</v>
      </c>
      <c r="E478" s="93">
        <v>104665.91999999998</v>
      </c>
    </row>
    <row r="479" spans="1:5" x14ac:dyDescent="0.25">
      <c r="A479" s="90">
        <v>3012029480</v>
      </c>
      <c r="B479" s="87" t="s">
        <v>302</v>
      </c>
      <c r="C479" s="43">
        <v>7</v>
      </c>
      <c r="D479" s="87" t="s">
        <v>36</v>
      </c>
      <c r="E479" s="93">
        <v>536375.94999999995</v>
      </c>
    </row>
    <row r="480" spans="1:5" x14ac:dyDescent="0.25">
      <c r="A480" s="60">
        <v>3012047890</v>
      </c>
      <c r="B480" s="88" t="s">
        <v>304</v>
      </c>
      <c r="C480" s="43">
        <v>7</v>
      </c>
      <c r="D480" s="87" t="s">
        <v>33</v>
      </c>
      <c r="E480" s="93">
        <v>1805076.37</v>
      </c>
    </row>
    <row r="481" spans="1:5" x14ac:dyDescent="0.25">
      <c r="A481" s="60">
        <v>3009900157</v>
      </c>
      <c r="B481" s="87" t="s">
        <v>308</v>
      </c>
      <c r="C481" s="43">
        <v>7</v>
      </c>
      <c r="D481" s="87" t="s">
        <v>13</v>
      </c>
      <c r="E481" s="93">
        <v>91547.650000000009</v>
      </c>
    </row>
    <row r="482" spans="1:5" x14ac:dyDescent="0.25">
      <c r="A482" s="60">
        <v>3009900022</v>
      </c>
      <c r="B482" s="87" t="s">
        <v>310</v>
      </c>
      <c r="C482" s="43">
        <v>7</v>
      </c>
      <c r="D482" s="87" t="s">
        <v>12</v>
      </c>
      <c r="E482" s="93">
        <v>181431.83999999997</v>
      </c>
    </row>
    <row r="483" spans="1:5" x14ac:dyDescent="0.25">
      <c r="A483" s="60">
        <v>3009900231</v>
      </c>
      <c r="B483" s="89" t="s">
        <v>312</v>
      </c>
      <c r="C483" s="43">
        <v>7</v>
      </c>
      <c r="D483" s="87" t="s">
        <v>16</v>
      </c>
      <c r="E483" s="93">
        <v>795866.10000000021</v>
      </c>
    </row>
    <row r="484" spans="1:5" x14ac:dyDescent="0.25">
      <c r="A484" s="60">
        <v>3011623758</v>
      </c>
      <c r="B484" s="88" t="s">
        <v>314</v>
      </c>
      <c r="C484" s="43">
        <v>7</v>
      </c>
      <c r="D484" s="87" t="s">
        <v>46</v>
      </c>
      <c r="E484" s="93">
        <v>57214.84</v>
      </c>
    </row>
    <row r="485" spans="1:5" x14ac:dyDescent="0.25">
      <c r="A485" s="90">
        <v>3012344482</v>
      </c>
      <c r="B485" s="87" t="s">
        <v>314</v>
      </c>
      <c r="C485" s="43">
        <v>7</v>
      </c>
      <c r="D485" s="87" t="s">
        <v>44</v>
      </c>
      <c r="E485" s="93">
        <v>135695.67999999999</v>
      </c>
    </row>
    <row r="486" spans="1:5" x14ac:dyDescent="0.25">
      <c r="A486" s="90">
        <v>3012344228</v>
      </c>
      <c r="B486" s="87" t="s">
        <v>314</v>
      </c>
      <c r="C486" s="43">
        <v>7</v>
      </c>
      <c r="D486" s="87" t="s">
        <v>40</v>
      </c>
      <c r="E486" s="93">
        <v>112517.59999999996</v>
      </c>
    </row>
    <row r="487" spans="1:5" x14ac:dyDescent="0.25">
      <c r="A487" s="90">
        <v>3012034985</v>
      </c>
      <c r="B487" s="87" t="s">
        <v>318</v>
      </c>
      <c r="C487" s="43">
        <v>7</v>
      </c>
      <c r="D487" s="87" t="s">
        <v>34</v>
      </c>
      <c r="E487" s="93">
        <v>223514.34</v>
      </c>
    </row>
    <row r="488" spans="1:5" x14ac:dyDescent="0.25">
      <c r="A488" s="60">
        <v>3011218680</v>
      </c>
      <c r="B488" s="87" t="s">
        <v>320</v>
      </c>
      <c r="C488" s="43">
        <v>7</v>
      </c>
      <c r="D488" s="87" t="s">
        <v>8</v>
      </c>
      <c r="E488" s="93">
        <v>679342.68</v>
      </c>
    </row>
    <row r="489" spans="1:5" x14ac:dyDescent="0.25">
      <c r="A489" s="60">
        <v>3010950855</v>
      </c>
      <c r="B489" s="87" t="s">
        <v>322</v>
      </c>
      <c r="C489" s="43">
        <v>7</v>
      </c>
      <c r="D489" s="87" t="s">
        <v>68</v>
      </c>
      <c r="E489" s="93">
        <v>150934.66</v>
      </c>
    </row>
    <row r="490" spans="1:5" x14ac:dyDescent="0.25">
      <c r="A490" s="60">
        <v>3012773181</v>
      </c>
      <c r="B490" s="55" t="s">
        <v>324</v>
      </c>
      <c r="C490" s="43">
        <v>7</v>
      </c>
      <c r="D490" s="89" t="s">
        <v>69</v>
      </c>
      <c r="E490" s="93">
        <v>123502.14</v>
      </c>
    </row>
    <row r="491" spans="1:5" x14ac:dyDescent="0.25">
      <c r="A491" s="60">
        <v>3013009731</v>
      </c>
      <c r="B491" s="87" t="s">
        <v>326</v>
      </c>
      <c r="C491" s="43">
        <v>7</v>
      </c>
      <c r="D491" s="87" t="s">
        <v>53</v>
      </c>
      <c r="E491" s="93">
        <v>2165997.9000000004</v>
      </c>
    </row>
    <row r="492" spans="1:5" x14ac:dyDescent="0.25">
      <c r="A492" s="60">
        <v>3009900159</v>
      </c>
      <c r="B492" s="87" t="s">
        <v>327</v>
      </c>
      <c r="C492" s="43">
        <v>7</v>
      </c>
      <c r="D492" s="87" t="s">
        <v>14</v>
      </c>
      <c r="E492" s="93">
        <v>271012.22999999992</v>
      </c>
    </row>
    <row r="493" spans="1:5" x14ac:dyDescent="0.25">
      <c r="A493" s="90">
        <v>3011642909</v>
      </c>
      <c r="B493" s="87" t="s">
        <v>329</v>
      </c>
      <c r="C493" s="43">
        <v>7</v>
      </c>
      <c r="D493" s="87" t="s">
        <v>45</v>
      </c>
      <c r="E493" s="93">
        <v>23455.22</v>
      </c>
    </row>
    <row r="494" spans="1:5" x14ac:dyDescent="0.25">
      <c r="A494" s="60">
        <v>3010351603</v>
      </c>
      <c r="B494" s="87" t="s">
        <v>331</v>
      </c>
      <c r="C494" s="43">
        <v>7</v>
      </c>
      <c r="D494" s="87" t="s">
        <v>2</v>
      </c>
      <c r="E494" s="93">
        <v>313711.32000000007</v>
      </c>
    </row>
    <row r="495" spans="1:5" x14ac:dyDescent="0.25">
      <c r="A495" s="60">
        <v>3010458302</v>
      </c>
      <c r="B495" s="87" t="s">
        <v>333</v>
      </c>
      <c r="C495" s="43">
        <v>7</v>
      </c>
      <c r="D495" s="87" t="s">
        <v>41</v>
      </c>
      <c r="E495" s="93">
        <v>260811.06</v>
      </c>
    </row>
    <row r="496" spans="1:5" x14ac:dyDescent="0.25">
      <c r="A496" s="60">
        <v>3010586791</v>
      </c>
      <c r="B496" s="88" t="s">
        <v>335</v>
      </c>
      <c r="C496" s="43">
        <v>7</v>
      </c>
      <c r="D496" s="88" t="s">
        <v>58</v>
      </c>
      <c r="E496" s="93">
        <v>48988.060000000005</v>
      </c>
    </row>
    <row r="497" spans="1:5" x14ac:dyDescent="0.25">
      <c r="A497" s="60" t="s">
        <v>61</v>
      </c>
      <c r="B497" s="89" t="s">
        <v>337</v>
      </c>
      <c r="C497" s="43">
        <v>7</v>
      </c>
      <c r="D497" s="64" t="s">
        <v>42</v>
      </c>
      <c r="E497" s="93">
        <v>234117.88999999996</v>
      </c>
    </row>
    <row r="498" spans="1:5" x14ac:dyDescent="0.25">
      <c r="A498" s="90">
        <v>3012510547</v>
      </c>
      <c r="B498" s="89" t="s">
        <v>339</v>
      </c>
      <c r="C498" s="43">
        <v>7</v>
      </c>
      <c r="D498" s="89" t="s">
        <v>70</v>
      </c>
      <c r="E498" s="93">
        <v>6421.6500000000015</v>
      </c>
    </row>
    <row r="499" spans="1:5" x14ac:dyDescent="0.25">
      <c r="A499" s="61">
        <v>3010000990</v>
      </c>
      <c r="B499" s="91" t="s">
        <v>341</v>
      </c>
      <c r="C499" s="43">
        <v>7</v>
      </c>
      <c r="D499" s="65" t="s">
        <v>71</v>
      </c>
      <c r="E499" s="93">
        <v>244728.88000000003</v>
      </c>
    </row>
    <row r="500" spans="1:5" x14ac:dyDescent="0.25">
      <c r="A500" s="60">
        <v>3009900178</v>
      </c>
      <c r="B500" s="87" t="s">
        <v>343</v>
      </c>
      <c r="C500" s="43">
        <v>7</v>
      </c>
      <c r="D500" s="87" t="s">
        <v>29</v>
      </c>
      <c r="E500" s="93">
        <v>-2674.6800000000007</v>
      </c>
    </row>
    <row r="501" spans="1:5" x14ac:dyDescent="0.25">
      <c r="A501" s="60">
        <v>3010992218</v>
      </c>
      <c r="B501" s="87" t="s">
        <v>345</v>
      </c>
      <c r="C501" s="43">
        <v>7</v>
      </c>
      <c r="D501" s="87" t="s">
        <v>18</v>
      </c>
      <c r="E501" s="93">
        <v>96179.118199999997</v>
      </c>
    </row>
    <row r="502" spans="1:5" x14ac:dyDescent="0.25">
      <c r="A502" s="60">
        <v>3012568013</v>
      </c>
      <c r="B502" s="87" t="s">
        <v>347</v>
      </c>
      <c r="C502" s="43">
        <v>7</v>
      </c>
      <c r="D502" s="87" t="s">
        <v>5</v>
      </c>
      <c r="E502" s="93">
        <v>-1055127.4699999997</v>
      </c>
    </row>
    <row r="503" spans="1:5" x14ac:dyDescent="0.25">
      <c r="A503" s="60">
        <v>3009900252</v>
      </c>
      <c r="B503" s="87" t="s">
        <v>349</v>
      </c>
      <c r="C503" s="43">
        <v>7</v>
      </c>
      <c r="D503" s="87" t="s">
        <v>9</v>
      </c>
      <c r="E503" s="93">
        <v>395513.19</v>
      </c>
    </row>
    <row r="504" spans="1:5" x14ac:dyDescent="0.25">
      <c r="A504" s="90">
        <v>3013153307</v>
      </c>
      <c r="B504" s="87" t="s">
        <v>351</v>
      </c>
      <c r="C504" s="43">
        <v>7</v>
      </c>
      <c r="D504" s="87" t="s">
        <v>37</v>
      </c>
      <c r="E504" s="93">
        <v>743459.05</v>
      </c>
    </row>
    <row r="505" spans="1:5" x14ac:dyDescent="0.25">
      <c r="A505" s="60">
        <v>3012337646</v>
      </c>
      <c r="B505" s="87" t="s">
        <v>355</v>
      </c>
      <c r="C505" s="43">
        <v>7</v>
      </c>
      <c r="D505" s="87" t="s">
        <v>50</v>
      </c>
      <c r="E505" s="93">
        <v>3943465.6700000004</v>
      </c>
    </row>
    <row r="506" spans="1:5" x14ac:dyDescent="0.25">
      <c r="A506" s="76">
        <v>3011863134</v>
      </c>
      <c r="B506" s="78" t="s">
        <v>357</v>
      </c>
      <c r="C506" s="43">
        <v>7</v>
      </c>
      <c r="D506" s="58" t="s">
        <v>38</v>
      </c>
      <c r="E506" s="93">
        <v>17895.68</v>
      </c>
    </row>
    <row r="507" spans="1:5" x14ac:dyDescent="0.25">
      <c r="A507" s="60">
        <v>3012736516</v>
      </c>
      <c r="B507" s="87" t="s">
        <v>359</v>
      </c>
      <c r="C507" s="43">
        <v>7</v>
      </c>
      <c r="D507" s="89" t="s">
        <v>72</v>
      </c>
      <c r="E507" s="93">
        <v>233938.71</v>
      </c>
    </row>
    <row r="508" spans="1:5" x14ac:dyDescent="0.25">
      <c r="A508" s="60">
        <v>3011760946</v>
      </c>
      <c r="B508" s="87" t="s">
        <v>361</v>
      </c>
      <c r="C508" s="43">
        <v>7</v>
      </c>
      <c r="D508" s="87" t="s">
        <v>48</v>
      </c>
      <c r="E508" s="93">
        <v>322180.52</v>
      </c>
    </row>
    <row r="509" spans="1:5" x14ac:dyDescent="0.25">
      <c r="A509" s="60">
        <v>3010950130</v>
      </c>
      <c r="B509" s="87" t="s">
        <v>361</v>
      </c>
      <c r="C509" s="43">
        <v>7</v>
      </c>
      <c r="D509" s="87" t="s">
        <v>39</v>
      </c>
      <c r="E509" s="93">
        <v>205077.08999999997</v>
      </c>
    </row>
    <row r="510" spans="1:5" x14ac:dyDescent="0.25">
      <c r="A510" s="60">
        <v>3011171457</v>
      </c>
      <c r="B510" s="87" t="s">
        <v>362</v>
      </c>
      <c r="C510" s="43">
        <v>7</v>
      </c>
      <c r="D510" s="87" t="s">
        <v>49</v>
      </c>
      <c r="E510" s="93">
        <v>809692.41</v>
      </c>
    </row>
    <row r="511" spans="1:5" x14ac:dyDescent="0.25">
      <c r="A511" s="60">
        <v>3012537913</v>
      </c>
      <c r="B511" s="88" t="s">
        <v>362</v>
      </c>
      <c r="C511" s="43">
        <v>7</v>
      </c>
      <c r="D511" s="88" t="s">
        <v>56</v>
      </c>
      <c r="E511" s="93">
        <v>157472.56</v>
      </c>
    </row>
    <row r="512" spans="1:5" x14ac:dyDescent="0.25">
      <c r="A512" s="60">
        <v>3011303590</v>
      </c>
      <c r="B512" s="87" t="s">
        <v>363</v>
      </c>
      <c r="C512" s="43">
        <v>7</v>
      </c>
      <c r="D512" s="87" t="s">
        <v>47</v>
      </c>
      <c r="E512" s="93">
        <v>1235317.76</v>
      </c>
    </row>
    <row r="513" spans="1:5" x14ac:dyDescent="0.25">
      <c r="A513" s="63">
        <v>3012296948</v>
      </c>
      <c r="B513" s="77" t="s">
        <v>364</v>
      </c>
      <c r="C513" s="43">
        <v>7</v>
      </c>
      <c r="D513" s="58" t="s">
        <v>19</v>
      </c>
      <c r="E513" s="93">
        <v>316603.30999999994</v>
      </c>
    </row>
    <row r="514" spans="1:5" x14ac:dyDescent="0.25">
      <c r="A514" s="90">
        <v>3010609287</v>
      </c>
      <c r="B514" s="83" t="s">
        <v>306</v>
      </c>
      <c r="C514" s="43">
        <v>7</v>
      </c>
      <c r="D514" s="86" t="s">
        <v>192</v>
      </c>
      <c r="E514" s="93">
        <v>335477.97000000015</v>
      </c>
    </row>
    <row r="515" spans="1:5" x14ac:dyDescent="0.25">
      <c r="A515" s="90">
        <v>3009900171</v>
      </c>
      <c r="B515" s="83" t="s">
        <v>353</v>
      </c>
      <c r="C515" s="43">
        <v>7</v>
      </c>
      <c r="D515" s="83" t="s">
        <v>196</v>
      </c>
      <c r="E515" s="93">
        <v>-2525.88</v>
      </c>
    </row>
    <row r="516" spans="1:5" x14ac:dyDescent="0.25">
      <c r="A516" s="90">
        <v>3013090504</v>
      </c>
      <c r="B516" s="83" t="s">
        <v>296</v>
      </c>
      <c r="C516" s="43">
        <v>7</v>
      </c>
      <c r="D516" s="83" t="s">
        <v>193</v>
      </c>
      <c r="E516" s="93">
        <v>658431.01000000024</v>
      </c>
    </row>
    <row r="517" spans="1:5" x14ac:dyDescent="0.25">
      <c r="A517" s="90">
        <v>3013090236</v>
      </c>
      <c r="B517" s="73" t="s">
        <v>298</v>
      </c>
      <c r="C517" s="43">
        <v>7</v>
      </c>
      <c r="D517" s="83" t="s">
        <v>194</v>
      </c>
      <c r="E517" s="93">
        <v>3641175.99</v>
      </c>
    </row>
    <row r="518" spans="1:5" x14ac:dyDescent="0.25">
      <c r="A518" s="90">
        <v>3013090590</v>
      </c>
      <c r="B518" s="73" t="s">
        <v>300</v>
      </c>
      <c r="C518" s="43">
        <v>7</v>
      </c>
      <c r="D518" s="86" t="s">
        <v>195</v>
      </c>
      <c r="E518" s="93">
        <v>1380212.0699999998</v>
      </c>
    </row>
    <row r="519" spans="1:5" x14ac:dyDescent="0.25">
      <c r="A519" s="75">
        <v>0</v>
      </c>
      <c r="B519" s="41" t="s">
        <v>370</v>
      </c>
      <c r="C519" s="43">
        <v>7</v>
      </c>
      <c r="D519" s="79" t="s">
        <v>369</v>
      </c>
      <c r="E519" s="18">
        <v>0</v>
      </c>
    </row>
    <row r="520" spans="1:5" x14ac:dyDescent="0.25">
      <c r="A520" s="60">
        <v>3012991722</v>
      </c>
      <c r="B520" s="89" t="s">
        <v>233</v>
      </c>
      <c r="C520" s="43">
        <v>8</v>
      </c>
      <c r="D520" s="89" t="s">
        <v>62</v>
      </c>
      <c r="E520" s="93">
        <v>735972.24000000011</v>
      </c>
    </row>
    <row r="521" spans="1:5" x14ac:dyDescent="0.25">
      <c r="A521" s="60">
        <v>3009900168</v>
      </c>
      <c r="B521" s="87" t="s">
        <v>235</v>
      </c>
      <c r="C521" s="43">
        <v>8</v>
      </c>
      <c r="D521" s="87" t="s">
        <v>28</v>
      </c>
      <c r="E521" s="93">
        <v>243128.34999999989</v>
      </c>
    </row>
    <row r="522" spans="1:5" x14ac:dyDescent="0.25">
      <c r="A522" s="60">
        <v>3011033690</v>
      </c>
      <c r="B522" s="80" t="s">
        <v>237</v>
      </c>
      <c r="C522" s="43">
        <v>8</v>
      </c>
      <c r="D522" s="87" t="s">
        <v>22</v>
      </c>
      <c r="E522" s="93">
        <v>-244621.62000000008</v>
      </c>
    </row>
    <row r="523" spans="1:5" x14ac:dyDescent="0.25">
      <c r="A523" s="60">
        <v>3012214083</v>
      </c>
      <c r="B523" s="87" t="s">
        <v>239</v>
      </c>
      <c r="C523" s="43">
        <v>8</v>
      </c>
      <c r="D523" s="88" t="s">
        <v>55</v>
      </c>
      <c r="E523" s="93">
        <v>712901.11</v>
      </c>
    </row>
    <row r="524" spans="1:5" x14ac:dyDescent="0.25">
      <c r="A524" s="60">
        <v>3012803555</v>
      </c>
      <c r="B524" s="87" t="s">
        <v>241</v>
      </c>
      <c r="C524" s="43">
        <v>8</v>
      </c>
      <c r="D524" s="89" t="s">
        <v>63</v>
      </c>
      <c r="E524" s="93">
        <v>186599.23</v>
      </c>
    </row>
    <row r="525" spans="1:5" x14ac:dyDescent="0.25">
      <c r="A525" s="60">
        <v>3011070649</v>
      </c>
      <c r="B525" s="87" t="s">
        <v>243</v>
      </c>
      <c r="C525" s="43">
        <v>8</v>
      </c>
      <c r="D525" s="87" t="s">
        <v>43</v>
      </c>
      <c r="E525" s="93">
        <v>1240672.08</v>
      </c>
    </row>
    <row r="526" spans="1:5" x14ac:dyDescent="0.25">
      <c r="A526" s="60">
        <v>3011003474</v>
      </c>
      <c r="B526" s="89" t="s">
        <v>245</v>
      </c>
      <c r="C526" s="43">
        <v>8</v>
      </c>
      <c r="D526" s="87" t="s">
        <v>10</v>
      </c>
      <c r="E526" s="93">
        <v>572930.22000000009</v>
      </c>
    </row>
    <row r="527" spans="1:5" x14ac:dyDescent="0.25">
      <c r="A527" s="60">
        <v>3011701511</v>
      </c>
      <c r="B527" s="87" t="s">
        <v>245</v>
      </c>
      <c r="C527" s="43">
        <v>8</v>
      </c>
      <c r="D527" s="87" t="s">
        <v>21</v>
      </c>
      <c r="E527" s="93">
        <v>276620.13</v>
      </c>
    </row>
    <row r="528" spans="1:5" x14ac:dyDescent="0.25">
      <c r="A528" s="60">
        <v>3009900233</v>
      </c>
      <c r="B528" s="87" t="s">
        <v>248</v>
      </c>
      <c r="C528" s="43">
        <v>8</v>
      </c>
      <c r="D528" s="87" t="s">
        <v>24</v>
      </c>
      <c r="E528" s="93">
        <v>142042.93</v>
      </c>
    </row>
    <row r="529" spans="1:5" x14ac:dyDescent="0.25">
      <c r="A529" s="60">
        <v>3010801359</v>
      </c>
      <c r="B529" s="87" t="s">
        <v>250</v>
      </c>
      <c r="C529" s="43">
        <v>8</v>
      </c>
      <c r="D529" s="87" t="s">
        <v>15</v>
      </c>
      <c r="E529" s="93">
        <v>2230512.62</v>
      </c>
    </row>
    <row r="530" spans="1:5" x14ac:dyDescent="0.25">
      <c r="A530" s="90">
        <v>3012175724</v>
      </c>
      <c r="B530" s="87" t="s">
        <v>252</v>
      </c>
      <c r="C530" s="43">
        <v>8</v>
      </c>
      <c r="D530" s="87" t="s">
        <v>30</v>
      </c>
      <c r="E530" s="93">
        <v>21291.42</v>
      </c>
    </row>
    <row r="531" spans="1:5" x14ac:dyDescent="0.25">
      <c r="A531" s="60">
        <v>3012340197</v>
      </c>
      <c r="B531" s="87" t="s">
        <v>254</v>
      </c>
      <c r="C531" s="43">
        <v>8</v>
      </c>
      <c r="D531" s="87" t="s">
        <v>25</v>
      </c>
      <c r="E531" s="93">
        <v>121207.20999999999</v>
      </c>
    </row>
    <row r="532" spans="1:5" x14ac:dyDescent="0.25">
      <c r="A532" s="62">
        <v>3009900245</v>
      </c>
      <c r="B532" s="89" t="s">
        <v>256</v>
      </c>
      <c r="C532" s="43">
        <v>8</v>
      </c>
      <c r="D532" s="89" t="s">
        <v>64</v>
      </c>
      <c r="E532" s="93">
        <v>144718.23000000004</v>
      </c>
    </row>
    <row r="533" spans="1:5" x14ac:dyDescent="0.25">
      <c r="A533" s="60">
        <v>3009900020</v>
      </c>
      <c r="B533" s="87" t="s">
        <v>258</v>
      </c>
      <c r="C533" s="43">
        <v>8</v>
      </c>
      <c r="D533" s="87" t="s">
        <v>17</v>
      </c>
      <c r="E533" s="93">
        <v>159386.81</v>
      </c>
    </row>
    <row r="534" spans="1:5" x14ac:dyDescent="0.25">
      <c r="A534" s="60">
        <v>3009900021</v>
      </c>
      <c r="B534" s="87" t="s">
        <v>260</v>
      </c>
      <c r="C534" s="43">
        <v>8</v>
      </c>
      <c r="D534" s="87" t="s">
        <v>26</v>
      </c>
      <c r="E534" s="93">
        <v>70994.959999999992</v>
      </c>
    </row>
    <row r="535" spans="1:5" x14ac:dyDescent="0.25">
      <c r="A535" s="60">
        <v>3009900230</v>
      </c>
      <c r="B535" s="87" t="s">
        <v>262</v>
      </c>
      <c r="C535" s="43">
        <v>8</v>
      </c>
      <c r="D535" s="87" t="s">
        <v>6</v>
      </c>
      <c r="E535" s="93">
        <v>531911.64</v>
      </c>
    </row>
    <row r="536" spans="1:5" x14ac:dyDescent="0.25">
      <c r="A536" s="60">
        <v>3009900046</v>
      </c>
      <c r="B536" s="87" t="s">
        <v>262</v>
      </c>
      <c r="C536" s="43">
        <v>8</v>
      </c>
      <c r="D536" s="87" t="s">
        <v>7</v>
      </c>
      <c r="E536" s="93">
        <v>116671.29000000001</v>
      </c>
    </row>
    <row r="537" spans="1:5" x14ac:dyDescent="0.25">
      <c r="A537" s="60">
        <v>3010889411</v>
      </c>
      <c r="B537" s="87" t="s">
        <v>265</v>
      </c>
      <c r="C537" s="43">
        <v>8</v>
      </c>
      <c r="D537" s="87" t="s">
        <v>3</v>
      </c>
      <c r="E537" s="93">
        <v>1109214.72</v>
      </c>
    </row>
    <row r="538" spans="1:5" x14ac:dyDescent="0.25">
      <c r="A538" s="60" t="s">
        <v>60</v>
      </c>
      <c r="B538" s="89" t="s">
        <v>267</v>
      </c>
      <c r="C538" s="43">
        <v>8</v>
      </c>
      <c r="D538" s="87" t="s">
        <v>54</v>
      </c>
      <c r="E538" s="93">
        <v>-11154.730000000001</v>
      </c>
    </row>
    <row r="539" spans="1:5" x14ac:dyDescent="0.25">
      <c r="A539" s="60">
        <v>3009900176</v>
      </c>
      <c r="B539" s="87" t="s">
        <v>269</v>
      </c>
      <c r="C539" s="43">
        <v>8</v>
      </c>
      <c r="D539" s="87" t="s">
        <v>23</v>
      </c>
      <c r="E539" s="93">
        <v>25666.139999999996</v>
      </c>
    </row>
    <row r="540" spans="1:5" x14ac:dyDescent="0.25">
      <c r="A540" s="60">
        <v>3009900173</v>
      </c>
      <c r="B540" s="87" t="s">
        <v>271</v>
      </c>
      <c r="C540" s="43">
        <v>8</v>
      </c>
      <c r="D540" s="87" t="s">
        <v>20</v>
      </c>
      <c r="E540" s="93">
        <v>250259.9</v>
      </c>
    </row>
    <row r="541" spans="1:5" x14ac:dyDescent="0.25">
      <c r="A541" s="90">
        <v>3011648974</v>
      </c>
      <c r="B541" s="87" t="s">
        <v>273</v>
      </c>
      <c r="C541" s="43">
        <v>8</v>
      </c>
      <c r="D541" s="87" t="s">
        <v>31</v>
      </c>
      <c r="E541" s="93">
        <v>176346.91000000003</v>
      </c>
    </row>
    <row r="542" spans="1:5" x14ac:dyDescent="0.25">
      <c r="A542" s="90">
        <v>3013153116</v>
      </c>
      <c r="B542" s="87" t="s">
        <v>275</v>
      </c>
      <c r="C542" s="43">
        <v>8</v>
      </c>
      <c r="D542" s="89" t="s">
        <v>52</v>
      </c>
      <c r="E542" s="93">
        <v>3768.05</v>
      </c>
    </row>
    <row r="543" spans="1:5" x14ac:dyDescent="0.25">
      <c r="A543" s="60">
        <v>3011437232</v>
      </c>
      <c r="B543" s="87" t="s">
        <v>277</v>
      </c>
      <c r="C543" s="43">
        <v>8</v>
      </c>
      <c r="D543" s="87" t="s">
        <v>27</v>
      </c>
      <c r="E543" s="93">
        <v>171221.68</v>
      </c>
    </row>
    <row r="544" spans="1:5" x14ac:dyDescent="0.25">
      <c r="A544" s="60">
        <v>3011701462</v>
      </c>
      <c r="B544" s="87" t="s">
        <v>277</v>
      </c>
      <c r="C544" s="43">
        <v>8</v>
      </c>
      <c r="D544" s="87" t="s">
        <v>35</v>
      </c>
      <c r="E544" s="93">
        <v>-5831.72</v>
      </c>
    </row>
    <row r="545" spans="1:5" x14ac:dyDescent="0.25">
      <c r="A545" s="59">
        <v>3012808304</v>
      </c>
      <c r="B545" s="80" t="s">
        <v>280</v>
      </c>
      <c r="C545" s="43">
        <v>8</v>
      </c>
      <c r="D545" s="89" t="s">
        <v>65</v>
      </c>
      <c r="E545" s="93">
        <v>-70206.319999999992</v>
      </c>
    </row>
    <row r="546" spans="1:5" x14ac:dyDescent="0.25">
      <c r="A546" s="63">
        <v>3010073471</v>
      </c>
      <c r="B546" s="82" t="s">
        <v>282</v>
      </c>
      <c r="C546" s="43">
        <v>8</v>
      </c>
      <c r="D546" s="89" t="s">
        <v>59</v>
      </c>
      <c r="E546" s="93">
        <v>4470024.54</v>
      </c>
    </row>
    <row r="547" spans="1:5" x14ac:dyDescent="0.25">
      <c r="A547" s="75">
        <v>3010648927</v>
      </c>
      <c r="B547" s="82" t="s">
        <v>284</v>
      </c>
      <c r="C547" s="43">
        <v>8</v>
      </c>
      <c r="D547" s="74" t="s">
        <v>368</v>
      </c>
      <c r="E547" s="93">
        <v>220096.90000000005</v>
      </c>
    </row>
    <row r="548" spans="1:5" x14ac:dyDescent="0.25">
      <c r="A548" s="90">
        <v>3011405670</v>
      </c>
      <c r="B548" s="87" t="s">
        <v>286</v>
      </c>
      <c r="C548" s="43">
        <v>8</v>
      </c>
      <c r="D548" s="87" t="s">
        <v>32</v>
      </c>
      <c r="E548" s="93">
        <v>58621.62</v>
      </c>
    </row>
    <row r="549" spans="1:5" x14ac:dyDescent="0.25">
      <c r="A549" s="60">
        <v>3013092097</v>
      </c>
      <c r="B549" s="88" t="s">
        <v>288</v>
      </c>
      <c r="C549" s="43">
        <v>8</v>
      </c>
      <c r="D549" s="88" t="s">
        <v>57</v>
      </c>
      <c r="E549" s="93">
        <v>179583.93</v>
      </c>
    </row>
    <row r="550" spans="1:5" x14ac:dyDescent="0.25">
      <c r="A550" s="60">
        <v>3012936394</v>
      </c>
      <c r="B550" s="89" t="s">
        <v>290</v>
      </c>
      <c r="C550" s="43">
        <v>8</v>
      </c>
      <c r="D550" s="89" t="s">
        <v>66</v>
      </c>
      <c r="E550" s="93">
        <v>-297209.39999999991</v>
      </c>
    </row>
    <row r="551" spans="1:5" x14ac:dyDescent="0.25">
      <c r="A551" s="62">
        <v>3010586245</v>
      </c>
      <c r="B551" s="89" t="s">
        <v>292</v>
      </c>
      <c r="C551" s="43">
        <v>8</v>
      </c>
      <c r="D551" s="89" t="s">
        <v>67</v>
      </c>
      <c r="E551" s="93">
        <v>624309.61999999988</v>
      </c>
    </row>
    <row r="552" spans="1:5" x14ac:dyDescent="0.25">
      <c r="A552" s="60">
        <v>3012602723</v>
      </c>
      <c r="B552" s="88" t="s">
        <v>294</v>
      </c>
      <c r="C552" s="43">
        <v>8</v>
      </c>
      <c r="D552" s="87" t="s">
        <v>51</v>
      </c>
      <c r="E552" s="93">
        <v>6325.55</v>
      </c>
    </row>
    <row r="553" spans="1:5" x14ac:dyDescent="0.25">
      <c r="A553" s="90">
        <v>3012029480</v>
      </c>
      <c r="B553" s="87" t="s">
        <v>302</v>
      </c>
      <c r="C553" s="43">
        <v>8</v>
      </c>
      <c r="D553" s="87" t="s">
        <v>36</v>
      </c>
      <c r="E553" s="93">
        <v>406715.9700000002</v>
      </c>
    </row>
    <row r="554" spans="1:5" x14ac:dyDescent="0.25">
      <c r="A554" s="60">
        <v>3012047890</v>
      </c>
      <c r="B554" s="88" t="s">
        <v>304</v>
      </c>
      <c r="C554" s="43">
        <v>8</v>
      </c>
      <c r="D554" s="87" t="s">
        <v>33</v>
      </c>
      <c r="E554" s="93">
        <v>2041855.9199999997</v>
      </c>
    </row>
    <row r="555" spans="1:5" x14ac:dyDescent="0.25">
      <c r="A555" s="60">
        <v>3009900157</v>
      </c>
      <c r="B555" s="87" t="s">
        <v>308</v>
      </c>
      <c r="C555" s="43">
        <v>8</v>
      </c>
      <c r="D555" s="87" t="s">
        <v>13</v>
      </c>
      <c r="E555" s="93">
        <v>471359.64999999997</v>
      </c>
    </row>
    <row r="556" spans="1:5" x14ac:dyDescent="0.25">
      <c r="A556" s="60">
        <v>3009900022</v>
      </c>
      <c r="B556" s="87" t="s">
        <v>310</v>
      </c>
      <c r="C556" s="43">
        <v>8</v>
      </c>
      <c r="D556" s="87" t="s">
        <v>12</v>
      </c>
      <c r="E556" s="93">
        <v>125412.67000000001</v>
      </c>
    </row>
    <row r="557" spans="1:5" x14ac:dyDescent="0.25">
      <c r="A557" s="60">
        <v>3009900231</v>
      </c>
      <c r="B557" s="89" t="s">
        <v>312</v>
      </c>
      <c r="C557" s="43">
        <v>8</v>
      </c>
      <c r="D557" s="87" t="s">
        <v>16</v>
      </c>
      <c r="E557" s="93">
        <v>721705.11</v>
      </c>
    </row>
    <row r="558" spans="1:5" x14ac:dyDescent="0.25">
      <c r="A558" s="60">
        <v>3011623758</v>
      </c>
      <c r="B558" s="88" t="s">
        <v>314</v>
      </c>
      <c r="C558" s="43">
        <v>8</v>
      </c>
      <c r="D558" s="87" t="s">
        <v>46</v>
      </c>
      <c r="E558" s="93">
        <v>58766.079999999994</v>
      </c>
    </row>
    <row r="559" spans="1:5" x14ac:dyDescent="0.25">
      <c r="A559" s="90">
        <v>3012344482</v>
      </c>
      <c r="B559" s="87" t="s">
        <v>314</v>
      </c>
      <c r="C559" s="43">
        <v>8</v>
      </c>
      <c r="D559" s="87" t="s">
        <v>44</v>
      </c>
      <c r="E559" s="93">
        <v>80564.349999999991</v>
      </c>
    </row>
    <row r="560" spans="1:5" x14ac:dyDescent="0.25">
      <c r="A560" s="90">
        <v>3012344228</v>
      </c>
      <c r="B560" s="87" t="s">
        <v>314</v>
      </c>
      <c r="C560" s="43">
        <v>8</v>
      </c>
      <c r="D560" s="87" t="s">
        <v>40</v>
      </c>
      <c r="E560" s="93">
        <v>95960.189999999959</v>
      </c>
    </row>
    <row r="561" spans="1:5" x14ac:dyDescent="0.25">
      <c r="A561" s="90">
        <v>3012034985</v>
      </c>
      <c r="B561" s="87" t="s">
        <v>318</v>
      </c>
      <c r="C561" s="43">
        <v>8</v>
      </c>
      <c r="D561" s="87" t="s">
        <v>34</v>
      </c>
      <c r="E561" s="93">
        <v>109082.49</v>
      </c>
    </row>
    <row r="562" spans="1:5" x14ac:dyDescent="0.25">
      <c r="A562" s="60">
        <v>3011218680</v>
      </c>
      <c r="B562" s="87" t="s">
        <v>320</v>
      </c>
      <c r="C562" s="43">
        <v>8</v>
      </c>
      <c r="D562" s="87" t="s">
        <v>8</v>
      </c>
      <c r="E562" s="93">
        <v>602116.72</v>
      </c>
    </row>
    <row r="563" spans="1:5" x14ac:dyDescent="0.25">
      <c r="A563" s="60">
        <v>3010950855</v>
      </c>
      <c r="B563" s="87" t="s">
        <v>322</v>
      </c>
      <c r="C563" s="43">
        <v>8</v>
      </c>
      <c r="D563" s="87" t="s">
        <v>68</v>
      </c>
      <c r="E563" s="93">
        <v>73619.11</v>
      </c>
    </row>
    <row r="564" spans="1:5" x14ac:dyDescent="0.25">
      <c r="A564" s="60">
        <v>3012773181</v>
      </c>
      <c r="B564" s="55" t="s">
        <v>324</v>
      </c>
      <c r="C564" s="43">
        <v>8</v>
      </c>
      <c r="D564" s="89" t="s">
        <v>69</v>
      </c>
      <c r="E564" s="93">
        <v>79807.330000000016</v>
      </c>
    </row>
    <row r="565" spans="1:5" x14ac:dyDescent="0.25">
      <c r="A565" s="60">
        <v>3013009731</v>
      </c>
      <c r="B565" s="87" t="s">
        <v>326</v>
      </c>
      <c r="C565" s="43">
        <v>8</v>
      </c>
      <c r="D565" s="87" t="s">
        <v>53</v>
      </c>
      <c r="E565" s="93">
        <v>2327099.3200000003</v>
      </c>
    </row>
    <row r="566" spans="1:5" x14ac:dyDescent="0.25">
      <c r="A566" s="60">
        <v>3009900159</v>
      </c>
      <c r="B566" s="87" t="s">
        <v>327</v>
      </c>
      <c r="C566" s="43">
        <v>8</v>
      </c>
      <c r="D566" s="87" t="s">
        <v>14</v>
      </c>
      <c r="E566" s="93">
        <v>93801.039999999979</v>
      </c>
    </row>
    <row r="567" spans="1:5" x14ac:dyDescent="0.25">
      <c r="A567" s="90">
        <v>3011642909</v>
      </c>
      <c r="B567" s="87" t="s">
        <v>329</v>
      </c>
      <c r="C567" s="43">
        <v>8</v>
      </c>
      <c r="D567" s="87" t="s">
        <v>45</v>
      </c>
      <c r="E567" s="93">
        <v>960.69000000000017</v>
      </c>
    </row>
    <row r="568" spans="1:5" x14ac:dyDescent="0.25">
      <c r="A568" s="60">
        <v>3010351603</v>
      </c>
      <c r="B568" s="87" t="s">
        <v>331</v>
      </c>
      <c r="C568" s="43">
        <v>8</v>
      </c>
      <c r="D568" s="87" t="s">
        <v>2</v>
      </c>
      <c r="E568" s="93">
        <v>663219.58000000007</v>
      </c>
    </row>
    <row r="569" spans="1:5" x14ac:dyDescent="0.25">
      <c r="A569" s="60">
        <v>3010458302</v>
      </c>
      <c r="B569" s="87" t="s">
        <v>333</v>
      </c>
      <c r="C569" s="43">
        <v>8</v>
      </c>
      <c r="D569" s="87" t="s">
        <v>41</v>
      </c>
      <c r="E569" s="93">
        <v>269145.09999999998</v>
      </c>
    </row>
    <row r="570" spans="1:5" x14ac:dyDescent="0.25">
      <c r="A570" s="60">
        <v>3010586791</v>
      </c>
      <c r="B570" s="88" t="s">
        <v>335</v>
      </c>
      <c r="C570" s="43">
        <v>8</v>
      </c>
      <c r="D570" s="88" t="s">
        <v>58</v>
      </c>
      <c r="E570" s="93">
        <v>43572.669999999991</v>
      </c>
    </row>
    <row r="571" spans="1:5" x14ac:dyDescent="0.25">
      <c r="A571" s="60" t="s">
        <v>61</v>
      </c>
      <c r="B571" s="89" t="s">
        <v>337</v>
      </c>
      <c r="C571" s="43">
        <v>8</v>
      </c>
      <c r="D571" s="64" t="s">
        <v>42</v>
      </c>
      <c r="E571" s="93">
        <v>167390.39000000001</v>
      </c>
    </row>
    <row r="572" spans="1:5" x14ac:dyDescent="0.25">
      <c r="A572" s="90">
        <v>3012510547</v>
      </c>
      <c r="B572" s="89" t="s">
        <v>339</v>
      </c>
      <c r="C572" s="43">
        <v>8</v>
      </c>
      <c r="D572" s="89" t="s">
        <v>70</v>
      </c>
      <c r="E572" s="93">
        <v>-2051.5800000000004</v>
      </c>
    </row>
    <row r="573" spans="1:5" x14ac:dyDescent="0.25">
      <c r="A573" s="61">
        <v>3010000990</v>
      </c>
      <c r="B573" s="91" t="s">
        <v>341</v>
      </c>
      <c r="C573" s="43">
        <v>8</v>
      </c>
      <c r="D573" s="65" t="s">
        <v>71</v>
      </c>
      <c r="E573" s="93">
        <v>-197735.36000000004</v>
      </c>
    </row>
    <row r="574" spans="1:5" x14ac:dyDescent="0.25">
      <c r="A574" s="60">
        <v>3009900178</v>
      </c>
      <c r="B574" s="87" t="s">
        <v>343</v>
      </c>
      <c r="C574" s="43">
        <v>8</v>
      </c>
      <c r="D574" s="87" t="s">
        <v>29</v>
      </c>
      <c r="E574" s="93">
        <v>-2674.3700000000003</v>
      </c>
    </row>
    <row r="575" spans="1:5" x14ac:dyDescent="0.25">
      <c r="A575" s="60">
        <v>3010992218</v>
      </c>
      <c r="B575" s="87" t="s">
        <v>345</v>
      </c>
      <c r="C575" s="43">
        <v>8</v>
      </c>
      <c r="D575" s="87" t="s">
        <v>18</v>
      </c>
      <c r="E575" s="93">
        <v>92587.340399999986</v>
      </c>
    </row>
    <row r="576" spans="1:5" x14ac:dyDescent="0.25">
      <c r="A576" s="60">
        <v>3012568013</v>
      </c>
      <c r="B576" s="87" t="s">
        <v>347</v>
      </c>
      <c r="C576" s="43">
        <v>8</v>
      </c>
      <c r="D576" s="87" t="s">
        <v>5</v>
      </c>
      <c r="E576" s="93">
        <v>-1068865.1199999999</v>
      </c>
    </row>
    <row r="577" spans="1:5" x14ac:dyDescent="0.25">
      <c r="A577" s="60">
        <v>3009900252</v>
      </c>
      <c r="B577" s="87" t="s">
        <v>349</v>
      </c>
      <c r="C577" s="43">
        <v>8</v>
      </c>
      <c r="D577" s="87" t="s">
        <v>9</v>
      </c>
      <c r="E577" s="93">
        <v>334658.02</v>
      </c>
    </row>
    <row r="578" spans="1:5" x14ac:dyDescent="0.25">
      <c r="A578" s="90">
        <v>3013153307</v>
      </c>
      <c r="B578" s="87" t="s">
        <v>351</v>
      </c>
      <c r="C578" s="43">
        <v>8</v>
      </c>
      <c r="D578" s="87" t="s">
        <v>37</v>
      </c>
      <c r="E578" s="93">
        <v>588895.22</v>
      </c>
    </row>
    <row r="579" spans="1:5" x14ac:dyDescent="0.25">
      <c r="A579" s="60">
        <v>3012337646</v>
      </c>
      <c r="B579" s="87" t="s">
        <v>355</v>
      </c>
      <c r="C579" s="43">
        <v>8</v>
      </c>
      <c r="D579" s="87" t="s">
        <v>50</v>
      </c>
      <c r="E579" s="93">
        <v>3930132.57</v>
      </c>
    </row>
    <row r="580" spans="1:5" x14ac:dyDescent="0.25">
      <c r="A580" s="76">
        <v>3011863134</v>
      </c>
      <c r="B580" s="78" t="s">
        <v>357</v>
      </c>
      <c r="C580" s="43">
        <v>8</v>
      </c>
      <c r="D580" s="58" t="s">
        <v>38</v>
      </c>
      <c r="E580" s="93">
        <v>25877.560000000005</v>
      </c>
    </row>
    <row r="581" spans="1:5" x14ac:dyDescent="0.25">
      <c r="A581" s="60">
        <v>3012736516</v>
      </c>
      <c r="B581" s="87" t="s">
        <v>359</v>
      </c>
      <c r="C581" s="43">
        <v>8</v>
      </c>
      <c r="D581" s="89" t="s">
        <v>72</v>
      </c>
      <c r="E581" s="93">
        <v>217623.1</v>
      </c>
    </row>
    <row r="582" spans="1:5" x14ac:dyDescent="0.25">
      <c r="A582" s="60">
        <v>3011760946</v>
      </c>
      <c r="B582" s="87" t="s">
        <v>361</v>
      </c>
      <c r="C582" s="43">
        <v>8</v>
      </c>
      <c r="D582" s="87" t="s">
        <v>48</v>
      </c>
      <c r="E582" s="93">
        <v>251848.02999999997</v>
      </c>
    </row>
    <row r="583" spans="1:5" x14ac:dyDescent="0.25">
      <c r="A583" s="60">
        <v>3010950130</v>
      </c>
      <c r="B583" s="87" t="s">
        <v>361</v>
      </c>
      <c r="C583" s="43">
        <v>8</v>
      </c>
      <c r="D583" s="87" t="s">
        <v>39</v>
      </c>
      <c r="E583" s="93">
        <v>143459.93999999997</v>
      </c>
    </row>
    <row r="584" spans="1:5" x14ac:dyDescent="0.25">
      <c r="A584" s="60">
        <v>3011171457</v>
      </c>
      <c r="B584" s="87" t="s">
        <v>362</v>
      </c>
      <c r="C584" s="43">
        <v>8</v>
      </c>
      <c r="D584" s="87" t="s">
        <v>49</v>
      </c>
      <c r="E584" s="93">
        <v>711848.35000000009</v>
      </c>
    </row>
    <row r="585" spans="1:5" x14ac:dyDescent="0.25">
      <c r="A585" s="60">
        <v>3012537913</v>
      </c>
      <c r="B585" s="88" t="s">
        <v>362</v>
      </c>
      <c r="C585" s="43">
        <v>8</v>
      </c>
      <c r="D585" s="88" t="s">
        <v>56</v>
      </c>
      <c r="E585" s="93">
        <v>148721.26</v>
      </c>
    </row>
    <row r="586" spans="1:5" x14ac:dyDescent="0.25">
      <c r="A586" s="60">
        <v>3011303590</v>
      </c>
      <c r="B586" s="87" t="s">
        <v>363</v>
      </c>
      <c r="C586" s="43">
        <v>8</v>
      </c>
      <c r="D586" s="87" t="s">
        <v>47</v>
      </c>
      <c r="E586" s="93">
        <v>1491805.8699999999</v>
      </c>
    </row>
    <row r="587" spans="1:5" x14ac:dyDescent="0.25">
      <c r="A587" s="63">
        <v>3012296948</v>
      </c>
      <c r="B587" s="77" t="s">
        <v>364</v>
      </c>
      <c r="C587" s="43">
        <v>8</v>
      </c>
      <c r="D587" s="58" t="s">
        <v>19</v>
      </c>
      <c r="E587" s="93">
        <v>238142.62000000002</v>
      </c>
    </row>
    <row r="588" spans="1:5" x14ac:dyDescent="0.25">
      <c r="A588" s="90">
        <v>3010609287</v>
      </c>
      <c r="B588" s="83" t="s">
        <v>306</v>
      </c>
      <c r="C588" s="43">
        <v>8</v>
      </c>
      <c r="D588" s="86" t="s">
        <v>192</v>
      </c>
      <c r="E588" s="93">
        <v>281360.96000000002</v>
      </c>
    </row>
    <row r="589" spans="1:5" x14ac:dyDescent="0.25">
      <c r="A589" s="90">
        <v>3009900171</v>
      </c>
      <c r="B589" s="83" t="s">
        <v>353</v>
      </c>
      <c r="C589" s="43">
        <v>8</v>
      </c>
      <c r="D589" s="83" t="s">
        <v>196</v>
      </c>
      <c r="E589" s="93">
        <v>-2548.5099999999993</v>
      </c>
    </row>
    <row r="590" spans="1:5" x14ac:dyDescent="0.25">
      <c r="A590" s="90">
        <v>3013090504</v>
      </c>
      <c r="B590" s="83" t="s">
        <v>296</v>
      </c>
      <c r="C590" s="43">
        <v>8</v>
      </c>
      <c r="D590" s="83" t="s">
        <v>193</v>
      </c>
      <c r="E590" s="93">
        <v>1172396.4399999997</v>
      </c>
    </row>
    <row r="591" spans="1:5" x14ac:dyDescent="0.25">
      <c r="A591" s="90">
        <v>3013090236</v>
      </c>
      <c r="B591" s="73" t="s">
        <v>298</v>
      </c>
      <c r="C591" s="43">
        <v>8</v>
      </c>
      <c r="D591" s="83" t="s">
        <v>194</v>
      </c>
      <c r="E591" s="93">
        <v>3137274.09</v>
      </c>
    </row>
    <row r="592" spans="1:5" x14ac:dyDescent="0.25">
      <c r="A592" s="90">
        <v>3013090590</v>
      </c>
      <c r="B592" s="73" t="s">
        <v>300</v>
      </c>
      <c r="C592" s="43">
        <v>8</v>
      </c>
      <c r="D592" s="86" t="s">
        <v>195</v>
      </c>
      <c r="E592" s="93">
        <v>1200148.8799999999</v>
      </c>
    </row>
    <row r="593" spans="1:5" x14ac:dyDescent="0.25">
      <c r="A593" s="75">
        <v>0</v>
      </c>
      <c r="B593" s="41" t="s">
        <v>370</v>
      </c>
      <c r="C593" s="43">
        <v>8</v>
      </c>
      <c r="D593" s="79" t="s">
        <v>369</v>
      </c>
      <c r="E593" s="18">
        <v>0</v>
      </c>
    </row>
    <row r="594" spans="1:5" x14ac:dyDescent="0.25">
      <c r="A594" s="60">
        <v>3012991722</v>
      </c>
      <c r="B594" s="89" t="s">
        <v>233</v>
      </c>
      <c r="C594" s="43">
        <v>9</v>
      </c>
      <c r="D594" s="89" t="s">
        <v>62</v>
      </c>
      <c r="E594" s="93">
        <v>601028.99999999988</v>
      </c>
    </row>
    <row r="595" spans="1:5" x14ac:dyDescent="0.25">
      <c r="A595" s="60">
        <v>3009900168</v>
      </c>
      <c r="B595" s="87" t="s">
        <v>235</v>
      </c>
      <c r="C595" s="43">
        <v>9</v>
      </c>
      <c r="D595" s="87" t="s">
        <v>28</v>
      </c>
      <c r="E595" s="93">
        <v>115509.59999999999</v>
      </c>
    </row>
    <row r="596" spans="1:5" x14ac:dyDescent="0.25">
      <c r="A596" s="60">
        <v>3011033690</v>
      </c>
      <c r="B596" s="80" t="s">
        <v>237</v>
      </c>
      <c r="C596" s="43">
        <v>9</v>
      </c>
      <c r="D596" s="87" t="s">
        <v>22</v>
      </c>
      <c r="E596" s="93">
        <v>-422800.49999999994</v>
      </c>
    </row>
    <row r="597" spans="1:5" x14ac:dyDescent="0.25">
      <c r="A597" s="60">
        <v>3012214083</v>
      </c>
      <c r="B597" s="87" t="s">
        <v>239</v>
      </c>
      <c r="C597" s="43">
        <v>9</v>
      </c>
      <c r="D597" s="88" t="s">
        <v>55</v>
      </c>
      <c r="E597" s="93">
        <v>644065.79999999993</v>
      </c>
    </row>
    <row r="598" spans="1:5" x14ac:dyDescent="0.25">
      <c r="A598" s="60">
        <v>3012803555</v>
      </c>
      <c r="B598" s="87" t="s">
        <v>241</v>
      </c>
      <c r="C598" s="43">
        <v>9</v>
      </c>
      <c r="D598" s="89" t="s">
        <v>63</v>
      </c>
      <c r="E598" s="93">
        <v>165969.59999999998</v>
      </c>
    </row>
    <row r="599" spans="1:5" x14ac:dyDescent="0.25">
      <c r="A599" s="60">
        <v>3011070649</v>
      </c>
      <c r="B599" s="87" t="s">
        <v>243</v>
      </c>
      <c r="C599" s="43">
        <v>9</v>
      </c>
      <c r="D599" s="87" t="s">
        <v>43</v>
      </c>
      <c r="E599" s="93">
        <v>1243112.7</v>
      </c>
    </row>
    <row r="600" spans="1:5" x14ac:dyDescent="0.25">
      <c r="A600" s="60">
        <v>3011003474</v>
      </c>
      <c r="B600" s="89" t="s">
        <v>245</v>
      </c>
      <c r="C600" s="43">
        <v>9</v>
      </c>
      <c r="D600" s="87" t="s">
        <v>10</v>
      </c>
      <c r="E600" s="93">
        <v>403773.29999999993</v>
      </c>
    </row>
    <row r="601" spans="1:5" x14ac:dyDescent="0.25">
      <c r="A601" s="60">
        <v>3011701511</v>
      </c>
      <c r="B601" s="87" t="s">
        <v>245</v>
      </c>
      <c r="C601" s="43">
        <v>9</v>
      </c>
      <c r="D601" s="87" t="s">
        <v>21</v>
      </c>
      <c r="E601" s="93">
        <v>180026.7</v>
      </c>
    </row>
    <row r="602" spans="1:5" x14ac:dyDescent="0.25">
      <c r="A602" s="60">
        <v>3009900233</v>
      </c>
      <c r="B602" s="87" t="s">
        <v>248</v>
      </c>
      <c r="C602" s="43">
        <v>9</v>
      </c>
      <c r="D602" s="87" t="s">
        <v>24</v>
      </c>
      <c r="E602" s="93">
        <v>49056.9</v>
      </c>
    </row>
    <row r="603" spans="1:5" x14ac:dyDescent="0.25">
      <c r="A603" s="60">
        <v>3010801359</v>
      </c>
      <c r="B603" s="87" t="s">
        <v>250</v>
      </c>
      <c r="C603" s="43">
        <v>9</v>
      </c>
      <c r="D603" s="87" t="s">
        <v>15</v>
      </c>
      <c r="E603" s="93">
        <v>927659.7</v>
      </c>
    </row>
    <row r="604" spans="1:5" x14ac:dyDescent="0.25">
      <c r="A604" s="90">
        <v>3012175724</v>
      </c>
      <c r="B604" s="87" t="s">
        <v>252</v>
      </c>
      <c r="C604" s="43">
        <v>9</v>
      </c>
      <c r="D604" s="87" t="s">
        <v>30</v>
      </c>
      <c r="E604" s="93">
        <v>18930.600000000002</v>
      </c>
    </row>
    <row r="605" spans="1:5" x14ac:dyDescent="0.25">
      <c r="A605" s="60">
        <v>3012340197</v>
      </c>
      <c r="B605" s="87" t="s">
        <v>254</v>
      </c>
      <c r="C605" s="43">
        <v>9</v>
      </c>
      <c r="D605" s="87" t="s">
        <v>25</v>
      </c>
      <c r="E605" s="93">
        <v>159900.59999999998</v>
      </c>
    </row>
    <row r="606" spans="1:5" x14ac:dyDescent="0.25">
      <c r="A606" s="62">
        <v>3009900245</v>
      </c>
      <c r="B606" s="89" t="s">
        <v>256</v>
      </c>
      <c r="C606" s="43">
        <v>9</v>
      </c>
      <c r="D606" s="89" t="s">
        <v>64</v>
      </c>
      <c r="E606" s="93">
        <v>135709.79999999999</v>
      </c>
    </row>
    <row r="607" spans="1:5" x14ac:dyDescent="0.25">
      <c r="A607" s="60">
        <v>3009900020</v>
      </c>
      <c r="B607" s="87" t="s">
        <v>258</v>
      </c>
      <c r="C607" s="43">
        <v>9</v>
      </c>
      <c r="D607" s="87" t="s">
        <v>17</v>
      </c>
      <c r="E607" s="93">
        <v>125287.79999999997</v>
      </c>
    </row>
    <row r="608" spans="1:5" x14ac:dyDescent="0.25">
      <c r="A608" s="60">
        <v>3009900021</v>
      </c>
      <c r="B608" s="87" t="s">
        <v>260</v>
      </c>
      <c r="C608" s="43">
        <v>9</v>
      </c>
      <c r="D608" s="87" t="s">
        <v>26</v>
      </c>
      <c r="E608" s="93">
        <v>57922.200000000004</v>
      </c>
    </row>
    <row r="609" spans="1:5" x14ac:dyDescent="0.25">
      <c r="A609" s="60">
        <v>3009900230</v>
      </c>
      <c r="B609" s="87" t="s">
        <v>262</v>
      </c>
      <c r="C609" s="43">
        <v>9</v>
      </c>
      <c r="D609" s="87" t="s">
        <v>6</v>
      </c>
      <c r="E609" s="93">
        <v>453867.60000000003</v>
      </c>
    </row>
    <row r="610" spans="1:5" x14ac:dyDescent="0.25">
      <c r="A610" s="60">
        <v>3009900046</v>
      </c>
      <c r="B610" s="87" t="s">
        <v>262</v>
      </c>
      <c r="C610" s="43">
        <v>9</v>
      </c>
      <c r="D610" s="87" t="s">
        <v>7</v>
      </c>
      <c r="E610" s="93">
        <v>95715.9</v>
      </c>
    </row>
    <row r="611" spans="1:5" x14ac:dyDescent="0.25">
      <c r="A611" s="60">
        <v>3010889411</v>
      </c>
      <c r="B611" s="87" t="s">
        <v>265</v>
      </c>
      <c r="C611" s="43">
        <v>9</v>
      </c>
      <c r="D611" s="87" t="s">
        <v>3</v>
      </c>
      <c r="E611" s="93">
        <v>1041493.4999999999</v>
      </c>
    </row>
    <row r="612" spans="1:5" x14ac:dyDescent="0.25">
      <c r="A612" s="60" t="s">
        <v>60</v>
      </c>
      <c r="B612" s="89" t="s">
        <v>267</v>
      </c>
      <c r="C612" s="43">
        <v>9</v>
      </c>
      <c r="D612" s="87" t="s">
        <v>54</v>
      </c>
      <c r="E612" s="93">
        <v>80649.599999999977</v>
      </c>
    </row>
    <row r="613" spans="1:5" x14ac:dyDescent="0.25">
      <c r="A613" s="60">
        <v>3009900176</v>
      </c>
      <c r="B613" s="87" t="s">
        <v>269</v>
      </c>
      <c r="C613" s="43">
        <v>9</v>
      </c>
      <c r="D613" s="87" t="s">
        <v>23</v>
      </c>
      <c r="E613" s="93">
        <v>120024.30000000002</v>
      </c>
    </row>
    <row r="614" spans="1:5" x14ac:dyDescent="0.25">
      <c r="A614" s="60">
        <v>3009900173</v>
      </c>
      <c r="B614" s="87" t="s">
        <v>271</v>
      </c>
      <c r="C614" s="43">
        <v>9</v>
      </c>
      <c r="D614" s="87" t="s">
        <v>20</v>
      </c>
      <c r="E614" s="93">
        <v>171489.59999999998</v>
      </c>
    </row>
    <row r="615" spans="1:5" x14ac:dyDescent="0.25">
      <c r="A615" s="90">
        <v>3011648974</v>
      </c>
      <c r="B615" s="87" t="s">
        <v>273</v>
      </c>
      <c r="C615" s="43">
        <v>9</v>
      </c>
      <c r="D615" s="87" t="s">
        <v>31</v>
      </c>
      <c r="E615" s="93">
        <v>173752.49999999994</v>
      </c>
    </row>
    <row r="616" spans="1:5" x14ac:dyDescent="0.25">
      <c r="A616" s="90">
        <v>3013153116</v>
      </c>
      <c r="B616" s="87" t="s">
        <v>275</v>
      </c>
      <c r="C616" s="43">
        <v>9</v>
      </c>
      <c r="D616" s="89" t="s">
        <v>52</v>
      </c>
      <c r="E616" s="93">
        <v>31964.399999999994</v>
      </c>
    </row>
    <row r="617" spans="1:5" x14ac:dyDescent="0.25">
      <c r="A617" s="60">
        <v>3011437232</v>
      </c>
      <c r="B617" s="87" t="s">
        <v>277</v>
      </c>
      <c r="C617" s="43">
        <v>9</v>
      </c>
      <c r="D617" s="87" t="s">
        <v>27</v>
      </c>
      <c r="E617" s="93">
        <v>180642.90000000002</v>
      </c>
    </row>
    <row r="618" spans="1:5" x14ac:dyDescent="0.25">
      <c r="A618" s="60">
        <v>3011701462</v>
      </c>
      <c r="B618" s="87" t="s">
        <v>277</v>
      </c>
      <c r="C618" s="43">
        <v>9</v>
      </c>
      <c r="D618" s="87" t="s">
        <v>35</v>
      </c>
      <c r="E618" s="93">
        <v>14997.3</v>
      </c>
    </row>
    <row r="619" spans="1:5" x14ac:dyDescent="0.25">
      <c r="A619" s="59">
        <v>3012808304</v>
      </c>
      <c r="B619" s="80" t="s">
        <v>280</v>
      </c>
      <c r="C619" s="43">
        <v>9</v>
      </c>
      <c r="D619" s="89" t="s">
        <v>65</v>
      </c>
      <c r="E619" s="93">
        <v>-8289.9</v>
      </c>
    </row>
    <row r="620" spans="1:5" x14ac:dyDescent="0.25">
      <c r="A620" s="63">
        <v>3010073471</v>
      </c>
      <c r="B620" s="82" t="s">
        <v>282</v>
      </c>
      <c r="C620" s="43">
        <v>9</v>
      </c>
      <c r="D620" s="89" t="s">
        <v>59</v>
      </c>
      <c r="E620" s="93">
        <v>4155507.0000000009</v>
      </c>
    </row>
    <row r="621" spans="1:5" x14ac:dyDescent="0.25">
      <c r="A621" s="75">
        <v>3010648927</v>
      </c>
      <c r="B621" s="82" t="s">
        <v>284</v>
      </c>
      <c r="C621" s="43">
        <v>9</v>
      </c>
      <c r="D621" s="74" t="s">
        <v>368</v>
      </c>
      <c r="E621" s="93">
        <v>188144.4</v>
      </c>
    </row>
    <row r="622" spans="1:5" x14ac:dyDescent="0.25">
      <c r="A622" s="90">
        <v>3011405670</v>
      </c>
      <c r="B622" s="87" t="s">
        <v>286</v>
      </c>
      <c r="C622" s="43">
        <v>9</v>
      </c>
      <c r="D622" s="87" t="s">
        <v>32</v>
      </c>
      <c r="E622" s="93">
        <v>26090.7</v>
      </c>
    </row>
    <row r="623" spans="1:5" x14ac:dyDescent="0.25">
      <c r="A623" s="60">
        <v>3013092097</v>
      </c>
      <c r="B623" s="88" t="s">
        <v>288</v>
      </c>
      <c r="C623" s="43">
        <v>9</v>
      </c>
      <c r="D623" s="88" t="s">
        <v>57</v>
      </c>
      <c r="E623" s="93">
        <v>120817.80000000003</v>
      </c>
    </row>
    <row r="624" spans="1:5" x14ac:dyDescent="0.25">
      <c r="A624" s="60">
        <v>3012936394</v>
      </c>
      <c r="B624" s="89" t="s">
        <v>290</v>
      </c>
      <c r="C624" s="43">
        <v>9</v>
      </c>
      <c r="D624" s="89" t="s">
        <v>66</v>
      </c>
      <c r="E624" s="93">
        <v>-437540.39999999991</v>
      </c>
    </row>
    <row r="625" spans="1:5" x14ac:dyDescent="0.25">
      <c r="A625" s="62">
        <v>3010586245</v>
      </c>
      <c r="B625" s="89" t="s">
        <v>292</v>
      </c>
      <c r="C625" s="43">
        <v>9</v>
      </c>
      <c r="D625" s="89" t="s">
        <v>67</v>
      </c>
      <c r="E625" s="93">
        <v>382490.1</v>
      </c>
    </row>
    <row r="626" spans="1:5" x14ac:dyDescent="0.25">
      <c r="A626" s="60">
        <v>3012602723</v>
      </c>
      <c r="B626" s="88" t="s">
        <v>294</v>
      </c>
      <c r="C626" s="43">
        <v>9</v>
      </c>
      <c r="D626" s="87" t="s">
        <v>51</v>
      </c>
      <c r="E626" s="93">
        <v>345481.8</v>
      </c>
    </row>
    <row r="627" spans="1:5" x14ac:dyDescent="0.25">
      <c r="A627" s="90">
        <v>3012029480</v>
      </c>
      <c r="B627" s="87" t="s">
        <v>302</v>
      </c>
      <c r="C627" s="43">
        <v>9</v>
      </c>
      <c r="D627" s="87" t="s">
        <v>36</v>
      </c>
      <c r="E627" s="93">
        <v>395932.5</v>
      </c>
    </row>
    <row r="628" spans="1:5" x14ac:dyDescent="0.25">
      <c r="A628" s="60">
        <v>3012047890</v>
      </c>
      <c r="B628" s="88" t="s">
        <v>304</v>
      </c>
      <c r="C628" s="43">
        <v>9</v>
      </c>
      <c r="D628" s="87" t="s">
        <v>33</v>
      </c>
      <c r="E628" s="93">
        <v>2006573.0999999996</v>
      </c>
    </row>
    <row r="629" spans="1:5" x14ac:dyDescent="0.25">
      <c r="A629" s="60">
        <v>3009900157</v>
      </c>
      <c r="B629" s="87" t="s">
        <v>308</v>
      </c>
      <c r="C629" s="43">
        <v>9</v>
      </c>
      <c r="D629" s="87" t="s">
        <v>13</v>
      </c>
      <c r="E629" s="93">
        <v>478272.3</v>
      </c>
    </row>
    <row r="630" spans="1:5" x14ac:dyDescent="0.25">
      <c r="A630" s="60">
        <v>3009900022</v>
      </c>
      <c r="B630" s="87" t="s">
        <v>310</v>
      </c>
      <c r="C630" s="43">
        <v>9</v>
      </c>
      <c r="D630" s="87" t="s">
        <v>12</v>
      </c>
      <c r="E630" s="93">
        <v>109824</v>
      </c>
    </row>
    <row r="631" spans="1:5" x14ac:dyDescent="0.25">
      <c r="A631" s="60">
        <v>3009900231</v>
      </c>
      <c r="B631" s="89" t="s">
        <v>312</v>
      </c>
      <c r="C631" s="43">
        <v>9</v>
      </c>
      <c r="D631" s="87" t="s">
        <v>16</v>
      </c>
      <c r="E631" s="93">
        <v>550303.5</v>
      </c>
    </row>
    <row r="632" spans="1:5" x14ac:dyDescent="0.25">
      <c r="A632" s="60">
        <v>3011623758</v>
      </c>
      <c r="B632" s="88" t="s">
        <v>314</v>
      </c>
      <c r="C632" s="43">
        <v>9</v>
      </c>
      <c r="D632" s="87" t="s">
        <v>46</v>
      </c>
      <c r="E632" s="93">
        <v>50269.2</v>
      </c>
    </row>
    <row r="633" spans="1:5" x14ac:dyDescent="0.25">
      <c r="A633" s="90">
        <v>3012344482</v>
      </c>
      <c r="B633" s="87" t="s">
        <v>314</v>
      </c>
      <c r="C633" s="43">
        <v>9</v>
      </c>
      <c r="D633" s="87" t="s">
        <v>44</v>
      </c>
      <c r="E633" s="93">
        <v>140283.29999999999</v>
      </c>
    </row>
    <row r="634" spans="1:5" x14ac:dyDescent="0.25">
      <c r="A634" s="90">
        <v>3012344228</v>
      </c>
      <c r="B634" s="87" t="s">
        <v>314</v>
      </c>
      <c r="C634" s="43">
        <v>9</v>
      </c>
      <c r="D634" s="87" t="s">
        <v>40</v>
      </c>
      <c r="E634" s="93">
        <v>95764.800000000017</v>
      </c>
    </row>
    <row r="635" spans="1:5" x14ac:dyDescent="0.25">
      <c r="A635" s="90">
        <v>3012034985</v>
      </c>
      <c r="B635" s="87" t="s">
        <v>318</v>
      </c>
      <c r="C635" s="43">
        <v>9</v>
      </c>
      <c r="D635" s="87" t="s">
        <v>34</v>
      </c>
      <c r="E635" s="93">
        <v>-35148.300000000003</v>
      </c>
    </row>
    <row r="636" spans="1:5" x14ac:dyDescent="0.25">
      <c r="A636" s="60">
        <v>3011218680</v>
      </c>
      <c r="B636" s="87" t="s">
        <v>320</v>
      </c>
      <c r="C636" s="43">
        <v>9</v>
      </c>
      <c r="D636" s="87" t="s">
        <v>8</v>
      </c>
      <c r="E636" s="93">
        <v>432162.3000000001</v>
      </c>
    </row>
    <row r="637" spans="1:5" x14ac:dyDescent="0.25">
      <c r="A637" s="60">
        <v>3010950855</v>
      </c>
      <c r="B637" s="87" t="s">
        <v>322</v>
      </c>
      <c r="C637" s="43">
        <v>9</v>
      </c>
      <c r="D637" s="87" t="s">
        <v>68</v>
      </c>
      <c r="E637" s="93">
        <v>-564.60000000000014</v>
      </c>
    </row>
    <row r="638" spans="1:5" x14ac:dyDescent="0.25">
      <c r="A638" s="60">
        <v>3012773181</v>
      </c>
      <c r="B638" s="55" t="s">
        <v>324</v>
      </c>
      <c r="C638" s="43">
        <v>9</v>
      </c>
      <c r="D638" s="89" t="s">
        <v>69</v>
      </c>
      <c r="E638" s="93">
        <v>39353.4</v>
      </c>
    </row>
    <row r="639" spans="1:5" x14ac:dyDescent="0.25">
      <c r="A639" s="60">
        <v>3013009731</v>
      </c>
      <c r="B639" s="87" t="s">
        <v>326</v>
      </c>
      <c r="C639" s="43">
        <v>9</v>
      </c>
      <c r="D639" s="87" t="s">
        <v>53</v>
      </c>
      <c r="E639" s="93">
        <v>2728806.3</v>
      </c>
    </row>
    <row r="640" spans="1:5" x14ac:dyDescent="0.25">
      <c r="A640" s="60">
        <v>3009900159</v>
      </c>
      <c r="B640" s="87" t="s">
        <v>327</v>
      </c>
      <c r="C640" s="43">
        <v>9</v>
      </c>
      <c r="D640" s="87" t="s">
        <v>14</v>
      </c>
      <c r="E640" s="93">
        <v>48858.599999999991</v>
      </c>
    </row>
    <row r="641" spans="1:5" x14ac:dyDescent="0.25">
      <c r="A641" s="90">
        <v>3011642909</v>
      </c>
      <c r="B641" s="87" t="s">
        <v>329</v>
      </c>
      <c r="C641" s="43">
        <v>9</v>
      </c>
      <c r="D641" s="87" t="s">
        <v>45</v>
      </c>
      <c r="E641" s="93">
        <v>-1761.6</v>
      </c>
    </row>
    <row r="642" spans="1:5" x14ac:dyDescent="0.25">
      <c r="A642" s="60">
        <v>3010351603</v>
      </c>
      <c r="B642" s="87" t="s">
        <v>331</v>
      </c>
      <c r="C642" s="43">
        <v>9</v>
      </c>
      <c r="D642" s="87" t="s">
        <v>2</v>
      </c>
      <c r="E642" s="93">
        <v>328812.00000000012</v>
      </c>
    </row>
    <row r="643" spans="1:5" x14ac:dyDescent="0.25">
      <c r="A643" s="60">
        <v>3010458302</v>
      </c>
      <c r="B643" s="87" t="s">
        <v>333</v>
      </c>
      <c r="C643" s="43">
        <v>9</v>
      </c>
      <c r="D643" s="87" t="s">
        <v>41</v>
      </c>
      <c r="E643" s="93">
        <v>182659.49999999997</v>
      </c>
    </row>
    <row r="644" spans="1:5" x14ac:dyDescent="0.25">
      <c r="A644" s="60">
        <v>3010586791</v>
      </c>
      <c r="B644" s="88" t="s">
        <v>335</v>
      </c>
      <c r="C644" s="43">
        <v>9</v>
      </c>
      <c r="D644" s="88" t="s">
        <v>58</v>
      </c>
      <c r="E644" s="93">
        <v>121776.9</v>
      </c>
    </row>
    <row r="645" spans="1:5" x14ac:dyDescent="0.25">
      <c r="A645" s="60" t="s">
        <v>61</v>
      </c>
      <c r="B645" s="89" t="s">
        <v>337</v>
      </c>
      <c r="C645" s="43">
        <v>9</v>
      </c>
      <c r="D645" s="64" t="s">
        <v>42</v>
      </c>
      <c r="E645" s="93">
        <v>140337.59999999998</v>
      </c>
    </row>
    <row r="646" spans="1:5" x14ac:dyDescent="0.25">
      <c r="A646" s="90">
        <v>3012510547</v>
      </c>
      <c r="B646" s="89" t="s">
        <v>339</v>
      </c>
      <c r="C646" s="43">
        <v>9</v>
      </c>
      <c r="D646" s="89" t="s">
        <v>70</v>
      </c>
      <c r="E646" s="93">
        <v>28861.5</v>
      </c>
    </row>
    <row r="647" spans="1:5" x14ac:dyDescent="0.25">
      <c r="A647" s="61">
        <v>3010000990</v>
      </c>
      <c r="B647" s="91" t="s">
        <v>341</v>
      </c>
      <c r="C647" s="43">
        <v>9</v>
      </c>
      <c r="D647" s="65" t="s">
        <v>71</v>
      </c>
      <c r="E647" s="93">
        <v>-431442.9</v>
      </c>
    </row>
    <row r="648" spans="1:5" x14ac:dyDescent="0.25">
      <c r="A648" s="60">
        <v>3009900178</v>
      </c>
      <c r="B648" s="87" t="s">
        <v>343</v>
      </c>
      <c r="C648" s="43">
        <v>9</v>
      </c>
      <c r="D648" s="87" t="s">
        <v>29</v>
      </c>
      <c r="E648" s="93">
        <v>-2590.1999999999998</v>
      </c>
    </row>
    <row r="649" spans="1:5" x14ac:dyDescent="0.25">
      <c r="A649" s="60">
        <v>3010992218</v>
      </c>
      <c r="B649" s="87" t="s">
        <v>345</v>
      </c>
      <c r="C649" s="43">
        <v>9</v>
      </c>
      <c r="D649" s="87" t="s">
        <v>18</v>
      </c>
      <c r="E649" s="93">
        <v>22283.621999999999</v>
      </c>
    </row>
    <row r="650" spans="1:5" x14ac:dyDescent="0.25">
      <c r="A650" s="60">
        <v>3012568013</v>
      </c>
      <c r="B650" s="87" t="s">
        <v>347</v>
      </c>
      <c r="C650" s="43">
        <v>9</v>
      </c>
      <c r="D650" s="87" t="s">
        <v>5</v>
      </c>
      <c r="E650" s="93">
        <v>-520293.29999999993</v>
      </c>
    </row>
    <row r="651" spans="1:5" x14ac:dyDescent="0.25">
      <c r="A651" s="60">
        <v>3009900252</v>
      </c>
      <c r="B651" s="87" t="s">
        <v>349</v>
      </c>
      <c r="C651" s="43">
        <v>9</v>
      </c>
      <c r="D651" s="87" t="s">
        <v>9</v>
      </c>
      <c r="E651" s="93">
        <v>329050.8</v>
      </c>
    </row>
    <row r="652" spans="1:5" x14ac:dyDescent="0.25">
      <c r="A652" s="90">
        <v>3013153307</v>
      </c>
      <c r="B652" s="87" t="s">
        <v>351</v>
      </c>
      <c r="C652" s="43">
        <v>9</v>
      </c>
      <c r="D652" s="87" t="s">
        <v>37</v>
      </c>
      <c r="E652" s="93">
        <v>402501.6</v>
      </c>
    </row>
    <row r="653" spans="1:5" x14ac:dyDescent="0.25">
      <c r="A653" s="60">
        <v>3012337646</v>
      </c>
      <c r="B653" s="87" t="s">
        <v>355</v>
      </c>
      <c r="C653" s="43">
        <v>9</v>
      </c>
      <c r="D653" s="87" t="s">
        <v>50</v>
      </c>
      <c r="E653" s="93">
        <v>3759104.7</v>
      </c>
    </row>
    <row r="654" spans="1:5" x14ac:dyDescent="0.25">
      <c r="A654" s="76">
        <v>3011863134</v>
      </c>
      <c r="B654" s="78" t="s">
        <v>357</v>
      </c>
      <c r="C654" s="43">
        <v>9</v>
      </c>
      <c r="D654" s="58" t="s">
        <v>38</v>
      </c>
      <c r="E654" s="93">
        <v>18037.800000000003</v>
      </c>
    </row>
    <row r="655" spans="1:5" x14ac:dyDescent="0.25">
      <c r="A655" s="60">
        <v>3012736516</v>
      </c>
      <c r="B655" s="87" t="s">
        <v>359</v>
      </c>
      <c r="C655" s="43">
        <v>9</v>
      </c>
      <c r="D655" s="89" t="s">
        <v>72</v>
      </c>
      <c r="E655" s="93">
        <v>155736.29999999999</v>
      </c>
    </row>
    <row r="656" spans="1:5" x14ac:dyDescent="0.25">
      <c r="A656" s="60">
        <v>3011760946</v>
      </c>
      <c r="B656" s="87" t="s">
        <v>361</v>
      </c>
      <c r="C656" s="43">
        <v>9</v>
      </c>
      <c r="D656" s="87" t="s">
        <v>48</v>
      </c>
      <c r="E656" s="93">
        <v>221104.5</v>
      </c>
    </row>
    <row r="657" spans="1:5" x14ac:dyDescent="0.25">
      <c r="A657" s="60">
        <v>3010950130</v>
      </c>
      <c r="B657" s="87" t="s">
        <v>361</v>
      </c>
      <c r="C657" s="43">
        <v>9</v>
      </c>
      <c r="D657" s="87" t="s">
        <v>39</v>
      </c>
      <c r="E657" s="93">
        <v>149014.79999999999</v>
      </c>
    </row>
    <row r="658" spans="1:5" x14ac:dyDescent="0.25">
      <c r="A658" s="60">
        <v>3011171457</v>
      </c>
      <c r="B658" s="87" t="s">
        <v>362</v>
      </c>
      <c r="C658" s="43">
        <v>9</v>
      </c>
      <c r="D658" s="87" t="s">
        <v>49</v>
      </c>
      <c r="E658" s="93">
        <v>608193</v>
      </c>
    </row>
    <row r="659" spans="1:5" x14ac:dyDescent="0.25">
      <c r="A659" s="60">
        <v>3012537913</v>
      </c>
      <c r="B659" s="88" t="s">
        <v>362</v>
      </c>
      <c r="C659" s="43">
        <v>9</v>
      </c>
      <c r="D659" s="88" t="s">
        <v>56</v>
      </c>
      <c r="E659" s="93">
        <v>146451.30000000002</v>
      </c>
    </row>
    <row r="660" spans="1:5" x14ac:dyDescent="0.25">
      <c r="A660" s="60">
        <v>3011303590</v>
      </c>
      <c r="B660" s="87" t="s">
        <v>363</v>
      </c>
      <c r="C660" s="43">
        <v>9</v>
      </c>
      <c r="D660" s="87" t="s">
        <v>47</v>
      </c>
      <c r="E660" s="93">
        <v>1251592.2</v>
      </c>
    </row>
    <row r="661" spans="1:5" x14ac:dyDescent="0.25">
      <c r="A661" s="63">
        <v>3012296948</v>
      </c>
      <c r="B661" s="77" t="s">
        <v>364</v>
      </c>
      <c r="C661" s="43">
        <v>9</v>
      </c>
      <c r="D661" s="58" t="s">
        <v>19</v>
      </c>
      <c r="E661" s="93">
        <v>136579.79999999999</v>
      </c>
    </row>
    <row r="662" spans="1:5" x14ac:dyDescent="0.25">
      <c r="A662" s="90">
        <v>3010609287</v>
      </c>
      <c r="B662" s="83" t="s">
        <v>306</v>
      </c>
      <c r="C662" s="43">
        <v>9</v>
      </c>
      <c r="D662" s="86" t="s">
        <v>192</v>
      </c>
      <c r="E662" s="93">
        <v>278702.7</v>
      </c>
    </row>
    <row r="663" spans="1:5" x14ac:dyDescent="0.25">
      <c r="A663" s="90">
        <v>3009900171</v>
      </c>
      <c r="B663" s="83" t="s">
        <v>353</v>
      </c>
      <c r="C663" s="43">
        <v>9</v>
      </c>
      <c r="D663" s="83" t="s">
        <v>196</v>
      </c>
      <c r="E663" s="93">
        <v>-2438.7000000000003</v>
      </c>
    </row>
    <row r="664" spans="1:5" x14ac:dyDescent="0.25">
      <c r="A664" s="90">
        <v>3013090504</v>
      </c>
      <c r="B664" s="83" t="s">
        <v>296</v>
      </c>
      <c r="C664" s="43">
        <v>9</v>
      </c>
      <c r="D664" s="83" t="s">
        <v>193</v>
      </c>
      <c r="E664" s="93">
        <v>1282714.1999999995</v>
      </c>
    </row>
    <row r="665" spans="1:5" x14ac:dyDescent="0.25">
      <c r="A665" s="90">
        <v>3013090236</v>
      </c>
      <c r="B665" s="73" t="s">
        <v>298</v>
      </c>
      <c r="C665" s="43">
        <v>9</v>
      </c>
      <c r="D665" s="83" t="s">
        <v>194</v>
      </c>
      <c r="E665" s="93">
        <v>3120416.6999999997</v>
      </c>
    </row>
    <row r="666" spans="1:5" x14ac:dyDescent="0.25">
      <c r="A666" s="90">
        <v>3013090590</v>
      </c>
      <c r="B666" s="73" t="s">
        <v>300</v>
      </c>
      <c r="C666" s="43">
        <v>9</v>
      </c>
      <c r="D666" s="86" t="s">
        <v>195</v>
      </c>
      <c r="E666" s="93">
        <v>667677.60000000009</v>
      </c>
    </row>
    <row r="667" spans="1:5" x14ac:dyDescent="0.25">
      <c r="A667" s="75">
        <v>0</v>
      </c>
      <c r="B667" s="41" t="s">
        <v>370</v>
      </c>
      <c r="C667" s="43">
        <v>9</v>
      </c>
      <c r="D667" s="79" t="s">
        <v>369</v>
      </c>
      <c r="E667" s="18">
        <v>0</v>
      </c>
    </row>
    <row r="668" spans="1:5" x14ac:dyDescent="0.25">
      <c r="A668" s="60">
        <v>3012991722</v>
      </c>
      <c r="B668" s="89" t="s">
        <v>233</v>
      </c>
      <c r="C668" s="43">
        <v>10</v>
      </c>
      <c r="D668" s="89" t="s">
        <v>62</v>
      </c>
      <c r="E668" s="93">
        <v>708329.54</v>
      </c>
    </row>
    <row r="669" spans="1:5" x14ac:dyDescent="0.25">
      <c r="A669" s="60">
        <v>3009900168</v>
      </c>
      <c r="B669" s="87" t="s">
        <v>235</v>
      </c>
      <c r="C669" s="43">
        <v>10</v>
      </c>
      <c r="D669" s="87" t="s">
        <v>28</v>
      </c>
      <c r="E669" s="93">
        <v>221638.83999999997</v>
      </c>
    </row>
    <row r="670" spans="1:5" x14ac:dyDescent="0.25">
      <c r="A670" s="60">
        <v>3011033690</v>
      </c>
      <c r="B670" s="80" t="s">
        <v>237</v>
      </c>
      <c r="C670" s="43">
        <v>10</v>
      </c>
      <c r="D670" s="87" t="s">
        <v>22</v>
      </c>
      <c r="E670" s="93">
        <v>-506969.04</v>
      </c>
    </row>
    <row r="671" spans="1:5" x14ac:dyDescent="0.25">
      <c r="A671" s="60">
        <v>3012214083</v>
      </c>
      <c r="B671" s="87" t="s">
        <v>239</v>
      </c>
      <c r="C671" s="43">
        <v>10</v>
      </c>
      <c r="D671" s="88" t="s">
        <v>55</v>
      </c>
      <c r="E671" s="93">
        <v>583342.50000000012</v>
      </c>
    </row>
    <row r="672" spans="1:5" x14ac:dyDescent="0.25">
      <c r="A672" s="60">
        <v>3012803555</v>
      </c>
      <c r="B672" s="87" t="s">
        <v>241</v>
      </c>
      <c r="C672" s="43">
        <v>10</v>
      </c>
      <c r="D672" s="89" t="s">
        <v>63</v>
      </c>
      <c r="E672" s="93">
        <v>244795.84000000003</v>
      </c>
    </row>
    <row r="673" spans="1:5" x14ac:dyDescent="0.25">
      <c r="A673" s="60">
        <v>3011070649</v>
      </c>
      <c r="B673" s="87" t="s">
        <v>243</v>
      </c>
      <c r="C673" s="43">
        <v>10</v>
      </c>
      <c r="D673" s="87" t="s">
        <v>43</v>
      </c>
      <c r="E673" s="93">
        <v>944471.42000000016</v>
      </c>
    </row>
    <row r="674" spans="1:5" x14ac:dyDescent="0.25">
      <c r="A674" s="60">
        <v>3011003474</v>
      </c>
      <c r="B674" s="89" t="s">
        <v>245</v>
      </c>
      <c r="C674" s="43">
        <v>10</v>
      </c>
      <c r="D674" s="87" t="s">
        <v>10</v>
      </c>
      <c r="E674" s="93">
        <v>573748.93000000005</v>
      </c>
    </row>
    <row r="675" spans="1:5" x14ac:dyDescent="0.25">
      <c r="A675" s="60">
        <v>3011701511</v>
      </c>
      <c r="B675" s="87" t="s">
        <v>245</v>
      </c>
      <c r="C675" s="43">
        <v>10</v>
      </c>
      <c r="D675" s="87" t="s">
        <v>21</v>
      </c>
      <c r="E675" s="93">
        <v>318101.53999999998</v>
      </c>
    </row>
    <row r="676" spans="1:5" x14ac:dyDescent="0.25">
      <c r="A676" s="60">
        <v>3009900233</v>
      </c>
      <c r="B676" s="87" t="s">
        <v>248</v>
      </c>
      <c r="C676" s="43">
        <v>10</v>
      </c>
      <c r="D676" s="87" t="s">
        <v>24</v>
      </c>
      <c r="E676" s="93">
        <v>128719.12999999999</v>
      </c>
    </row>
    <row r="677" spans="1:5" x14ac:dyDescent="0.25">
      <c r="A677" s="60">
        <v>3010801359</v>
      </c>
      <c r="B677" s="87" t="s">
        <v>250</v>
      </c>
      <c r="C677" s="43">
        <v>10</v>
      </c>
      <c r="D677" s="87" t="s">
        <v>15</v>
      </c>
      <c r="E677" s="93">
        <v>2286712.52</v>
      </c>
    </row>
    <row r="678" spans="1:5" x14ac:dyDescent="0.25">
      <c r="A678" s="90">
        <v>3012175724</v>
      </c>
      <c r="B678" s="87" t="s">
        <v>252</v>
      </c>
      <c r="C678" s="43">
        <v>10</v>
      </c>
      <c r="D678" s="87" t="s">
        <v>30</v>
      </c>
      <c r="E678" s="93">
        <v>22809.8</v>
      </c>
    </row>
    <row r="679" spans="1:5" x14ac:dyDescent="0.25">
      <c r="A679" s="60">
        <v>3012340197</v>
      </c>
      <c r="B679" s="87" t="s">
        <v>254</v>
      </c>
      <c r="C679" s="43">
        <v>10</v>
      </c>
      <c r="D679" s="87" t="s">
        <v>25</v>
      </c>
      <c r="E679" s="93">
        <v>170239.91000000003</v>
      </c>
    </row>
    <row r="680" spans="1:5" x14ac:dyDescent="0.25">
      <c r="A680" s="62">
        <v>3009900245</v>
      </c>
      <c r="B680" s="89" t="s">
        <v>256</v>
      </c>
      <c r="C680" s="43">
        <v>10</v>
      </c>
      <c r="D680" s="89" t="s">
        <v>64</v>
      </c>
      <c r="E680" s="93">
        <v>51367</v>
      </c>
    </row>
    <row r="681" spans="1:5" x14ac:dyDescent="0.25">
      <c r="A681" s="60">
        <v>3009900020</v>
      </c>
      <c r="B681" s="87" t="s">
        <v>258</v>
      </c>
      <c r="C681" s="43">
        <v>10</v>
      </c>
      <c r="D681" s="87" t="s">
        <v>17</v>
      </c>
      <c r="E681" s="93">
        <v>156496.99</v>
      </c>
    </row>
    <row r="682" spans="1:5" x14ac:dyDescent="0.25">
      <c r="A682" s="60">
        <v>3009900021</v>
      </c>
      <c r="B682" s="87" t="s">
        <v>260</v>
      </c>
      <c r="C682" s="43">
        <v>10</v>
      </c>
      <c r="D682" s="87" t="s">
        <v>26</v>
      </c>
      <c r="E682" s="93">
        <v>77621.210000000006</v>
      </c>
    </row>
    <row r="683" spans="1:5" x14ac:dyDescent="0.25">
      <c r="A683" s="60">
        <v>3009900230</v>
      </c>
      <c r="B683" s="87" t="s">
        <v>262</v>
      </c>
      <c r="C683" s="43">
        <v>10</v>
      </c>
      <c r="D683" s="87" t="s">
        <v>6</v>
      </c>
      <c r="E683" s="93">
        <v>561185.87</v>
      </c>
    </row>
    <row r="684" spans="1:5" x14ac:dyDescent="0.25">
      <c r="A684" s="60">
        <v>3009900046</v>
      </c>
      <c r="B684" s="87" t="s">
        <v>262</v>
      </c>
      <c r="C684" s="43">
        <v>10</v>
      </c>
      <c r="D684" s="87" t="s">
        <v>7</v>
      </c>
      <c r="E684" s="93">
        <v>118239.27</v>
      </c>
    </row>
    <row r="685" spans="1:5" x14ac:dyDescent="0.25">
      <c r="A685" s="60">
        <v>3010889411</v>
      </c>
      <c r="B685" s="87" t="s">
        <v>265</v>
      </c>
      <c r="C685" s="43">
        <v>10</v>
      </c>
      <c r="D685" s="87" t="s">
        <v>3</v>
      </c>
      <c r="E685" s="93">
        <v>1032959.3699999999</v>
      </c>
    </row>
    <row r="686" spans="1:5" x14ac:dyDescent="0.25">
      <c r="A686" s="60" t="s">
        <v>60</v>
      </c>
      <c r="B686" s="89" t="s">
        <v>267</v>
      </c>
      <c r="C686" s="43">
        <v>10</v>
      </c>
      <c r="D686" s="87" t="s">
        <v>54</v>
      </c>
      <c r="E686" s="93">
        <v>46171.400000000016</v>
      </c>
    </row>
    <row r="687" spans="1:5" x14ac:dyDescent="0.25">
      <c r="A687" s="60">
        <v>3009900176</v>
      </c>
      <c r="B687" s="87" t="s">
        <v>269</v>
      </c>
      <c r="C687" s="43">
        <v>10</v>
      </c>
      <c r="D687" s="87" t="s">
        <v>23</v>
      </c>
      <c r="E687" s="93">
        <v>161650.42999999996</v>
      </c>
    </row>
    <row r="688" spans="1:5" x14ac:dyDescent="0.25">
      <c r="A688" s="60">
        <v>3009900173</v>
      </c>
      <c r="B688" s="87" t="s">
        <v>271</v>
      </c>
      <c r="C688" s="43">
        <v>10</v>
      </c>
      <c r="D688" s="87" t="s">
        <v>20</v>
      </c>
      <c r="E688" s="93">
        <v>194281.33999999997</v>
      </c>
    </row>
    <row r="689" spans="1:5" x14ac:dyDescent="0.25">
      <c r="A689" s="90">
        <v>3011648974</v>
      </c>
      <c r="B689" s="87" t="s">
        <v>273</v>
      </c>
      <c r="C689" s="43">
        <v>10</v>
      </c>
      <c r="D689" s="87" t="s">
        <v>31</v>
      </c>
      <c r="E689" s="93">
        <v>199030.85</v>
      </c>
    </row>
    <row r="690" spans="1:5" x14ac:dyDescent="0.25">
      <c r="A690" s="90">
        <v>3013153116</v>
      </c>
      <c r="B690" s="87" t="s">
        <v>275</v>
      </c>
      <c r="C690" s="43">
        <v>10</v>
      </c>
      <c r="D690" s="89" t="s">
        <v>52</v>
      </c>
      <c r="E690" s="93">
        <v>112514.18999999996</v>
      </c>
    </row>
    <row r="691" spans="1:5" x14ac:dyDescent="0.25">
      <c r="A691" s="60">
        <v>3011437232</v>
      </c>
      <c r="B691" s="87" t="s">
        <v>277</v>
      </c>
      <c r="C691" s="43">
        <v>10</v>
      </c>
      <c r="D691" s="87" t="s">
        <v>27</v>
      </c>
      <c r="E691" s="93">
        <v>339432.64</v>
      </c>
    </row>
    <row r="692" spans="1:5" x14ac:dyDescent="0.25">
      <c r="A692" s="60">
        <v>3011701462</v>
      </c>
      <c r="B692" s="87" t="s">
        <v>277</v>
      </c>
      <c r="C692" s="43">
        <v>10</v>
      </c>
      <c r="D692" s="87" t="s">
        <v>35</v>
      </c>
      <c r="E692" s="93">
        <v>88351.549999999988</v>
      </c>
    </row>
    <row r="693" spans="1:5" x14ac:dyDescent="0.25">
      <c r="A693" s="59">
        <v>3012808304</v>
      </c>
      <c r="B693" s="80" t="s">
        <v>280</v>
      </c>
      <c r="C693" s="43">
        <v>10</v>
      </c>
      <c r="D693" s="89" t="s">
        <v>65</v>
      </c>
      <c r="E693" s="93">
        <v>-27052.769999999997</v>
      </c>
    </row>
    <row r="694" spans="1:5" x14ac:dyDescent="0.25">
      <c r="A694" s="63">
        <v>3010073471</v>
      </c>
      <c r="B694" s="82" t="s">
        <v>282</v>
      </c>
      <c r="C694" s="43">
        <v>10</v>
      </c>
      <c r="D694" s="89" t="s">
        <v>59</v>
      </c>
      <c r="E694" s="93">
        <v>3556411.76</v>
      </c>
    </row>
    <row r="695" spans="1:5" x14ac:dyDescent="0.25">
      <c r="A695" s="75">
        <v>3010648927</v>
      </c>
      <c r="B695" s="82" t="s">
        <v>284</v>
      </c>
      <c r="C695" s="43">
        <v>10</v>
      </c>
      <c r="D695" s="74" t="s">
        <v>368</v>
      </c>
      <c r="E695" s="93">
        <v>197416.05999999997</v>
      </c>
    </row>
    <row r="696" spans="1:5" x14ac:dyDescent="0.25">
      <c r="A696" s="90">
        <v>3011405670</v>
      </c>
      <c r="B696" s="87" t="s">
        <v>286</v>
      </c>
      <c r="C696" s="43">
        <v>10</v>
      </c>
      <c r="D696" s="87" t="s">
        <v>32</v>
      </c>
      <c r="E696" s="93">
        <v>78719.849999999991</v>
      </c>
    </row>
    <row r="697" spans="1:5" x14ac:dyDescent="0.25">
      <c r="A697" s="60">
        <v>3013092097</v>
      </c>
      <c r="B697" s="88" t="s">
        <v>288</v>
      </c>
      <c r="C697" s="43">
        <v>10</v>
      </c>
      <c r="D697" s="88" t="s">
        <v>57</v>
      </c>
      <c r="E697" s="93">
        <v>167803.93000000005</v>
      </c>
    </row>
    <row r="698" spans="1:5" x14ac:dyDescent="0.25">
      <c r="A698" s="60">
        <v>3012936394</v>
      </c>
      <c r="B698" s="89" t="s">
        <v>290</v>
      </c>
      <c r="C698" s="43">
        <v>10</v>
      </c>
      <c r="D698" s="89" t="s">
        <v>66</v>
      </c>
      <c r="E698" s="93">
        <v>-364357.57000000007</v>
      </c>
    </row>
    <row r="699" spans="1:5" x14ac:dyDescent="0.25">
      <c r="A699" s="62">
        <v>3010586245</v>
      </c>
      <c r="B699" s="89" t="s">
        <v>292</v>
      </c>
      <c r="C699" s="43">
        <v>10</v>
      </c>
      <c r="D699" s="89" t="s">
        <v>67</v>
      </c>
      <c r="E699" s="93">
        <v>370954.37</v>
      </c>
    </row>
    <row r="700" spans="1:5" x14ac:dyDescent="0.25">
      <c r="A700" s="60">
        <v>3012602723</v>
      </c>
      <c r="B700" s="88" t="s">
        <v>294</v>
      </c>
      <c r="C700" s="43">
        <v>10</v>
      </c>
      <c r="D700" s="87" t="s">
        <v>51</v>
      </c>
      <c r="E700" s="93">
        <v>152381.43000000002</v>
      </c>
    </row>
    <row r="701" spans="1:5" x14ac:dyDescent="0.25">
      <c r="A701" s="90">
        <v>3012029480</v>
      </c>
      <c r="B701" s="87" t="s">
        <v>302</v>
      </c>
      <c r="C701" s="43">
        <v>10</v>
      </c>
      <c r="D701" s="87" t="s">
        <v>36</v>
      </c>
      <c r="E701" s="93">
        <v>501868.61000000004</v>
      </c>
    </row>
    <row r="702" spans="1:5" x14ac:dyDescent="0.25">
      <c r="A702" s="60">
        <v>3012047890</v>
      </c>
      <c r="B702" s="88" t="s">
        <v>304</v>
      </c>
      <c r="C702" s="43">
        <v>10</v>
      </c>
      <c r="D702" s="87" t="s">
        <v>33</v>
      </c>
      <c r="E702" s="93">
        <v>1506724.6199999999</v>
      </c>
    </row>
    <row r="703" spans="1:5" x14ac:dyDescent="0.25">
      <c r="A703" s="60">
        <v>3009900157</v>
      </c>
      <c r="B703" s="87" t="s">
        <v>308</v>
      </c>
      <c r="C703" s="43">
        <v>10</v>
      </c>
      <c r="D703" s="87" t="s">
        <v>13</v>
      </c>
      <c r="E703" s="93">
        <v>430390.35999999993</v>
      </c>
    </row>
    <row r="704" spans="1:5" x14ac:dyDescent="0.25">
      <c r="A704" s="60">
        <v>3009900022</v>
      </c>
      <c r="B704" s="87" t="s">
        <v>310</v>
      </c>
      <c r="C704" s="43">
        <v>10</v>
      </c>
      <c r="D704" s="87" t="s">
        <v>12</v>
      </c>
      <c r="E704" s="93">
        <v>159004.58000000002</v>
      </c>
    </row>
    <row r="705" spans="1:5" x14ac:dyDescent="0.25">
      <c r="A705" s="60">
        <v>3009900231</v>
      </c>
      <c r="B705" s="89" t="s">
        <v>312</v>
      </c>
      <c r="C705" s="43">
        <v>10</v>
      </c>
      <c r="D705" s="87" t="s">
        <v>16</v>
      </c>
      <c r="E705" s="93">
        <v>645114.03</v>
      </c>
    </row>
    <row r="706" spans="1:5" x14ac:dyDescent="0.25">
      <c r="A706" s="60">
        <v>3011623758</v>
      </c>
      <c r="B706" s="88" t="s">
        <v>314</v>
      </c>
      <c r="C706" s="43">
        <v>10</v>
      </c>
      <c r="D706" s="87" t="s">
        <v>46</v>
      </c>
      <c r="E706" s="93">
        <v>71104.700000000012</v>
      </c>
    </row>
    <row r="707" spans="1:5" x14ac:dyDescent="0.25">
      <c r="A707" s="90">
        <v>3012344482</v>
      </c>
      <c r="B707" s="87" t="s">
        <v>314</v>
      </c>
      <c r="C707" s="43">
        <v>10</v>
      </c>
      <c r="D707" s="87" t="s">
        <v>44</v>
      </c>
      <c r="E707" s="93">
        <v>110334.58000000003</v>
      </c>
    </row>
    <row r="708" spans="1:5" x14ac:dyDescent="0.25">
      <c r="A708" s="90">
        <v>3012344228</v>
      </c>
      <c r="B708" s="87" t="s">
        <v>314</v>
      </c>
      <c r="C708" s="43">
        <v>10</v>
      </c>
      <c r="D708" s="87" t="s">
        <v>40</v>
      </c>
      <c r="E708" s="93">
        <v>95508.209999999992</v>
      </c>
    </row>
    <row r="709" spans="1:5" x14ac:dyDescent="0.25">
      <c r="A709" s="90">
        <v>3012034985</v>
      </c>
      <c r="B709" s="87" t="s">
        <v>318</v>
      </c>
      <c r="C709" s="43">
        <v>10</v>
      </c>
      <c r="D709" s="87" t="s">
        <v>34</v>
      </c>
      <c r="E709" s="93">
        <v>87608.169999999984</v>
      </c>
    </row>
    <row r="710" spans="1:5" x14ac:dyDescent="0.25">
      <c r="A710" s="60">
        <v>3011218680</v>
      </c>
      <c r="B710" s="87" t="s">
        <v>320</v>
      </c>
      <c r="C710" s="43">
        <v>10</v>
      </c>
      <c r="D710" s="87" t="s">
        <v>8</v>
      </c>
      <c r="E710" s="93">
        <v>771983.39000000013</v>
      </c>
    </row>
    <row r="711" spans="1:5" x14ac:dyDescent="0.25">
      <c r="A711" s="60">
        <v>3010950855</v>
      </c>
      <c r="B711" s="87" t="s">
        <v>322</v>
      </c>
      <c r="C711" s="43">
        <v>10</v>
      </c>
      <c r="D711" s="87" t="s">
        <v>68</v>
      </c>
      <c r="E711" s="93">
        <v>-182.58999999999983</v>
      </c>
    </row>
    <row r="712" spans="1:5" x14ac:dyDescent="0.25">
      <c r="A712" s="60">
        <v>3012773181</v>
      </c>
      <c r="B712" s="55" t="s">
        <v>324</v>
      </c>
      <c r="C712" s="43">
        <v>10</v>
      </c>
      <c r="D712" s="89" t="s">
        <v>69</v>
      </c>
      <c r="E712" s="93">
        <v>71063.77999999997</v>
      </c>
    </row>
    <row r="713" spans="1:5" x14ac:dyDescent="0.25">
      <c r="A713" s="60">
        <v>3013009731</v>
      </c>
      <c r="B713" s="87" t="s">
        <v>326</v>
      </c>
      <c r="C713" s="43">
        <v>10</v>
      </c>
      <c r="D713" s="87" t="s">
        <v>53</v>
      </c>
      <c r="E713" s="93">
        <v>2923132.5999999992</v>
      </c>
    </row>
    <row r="714" spans="1:5" x14ac:dyDescent="0.25">
      <c r="A714" s="60">
        <v>3009900159</v>
      </c>
      <c r="B714" s="87" t="s">
        <v>327</v>
      </c>
      <c r="C714" s="43">
        <v>10</v>
      </c>
      <c r="D714" s="87" t="s">
        <v>14</v>
      </c>
      <c r="E714" s="93">
        <v>-1975.6299999999999</v>
      </c>
    </row>
    <row r="715" spans="1:5" x14ac:dyDescent="0.25">
      <c r="A715" s="90">
        <v>3011642909</v>
      </c>
      <c r="B715" s="87" t="s">
        <v>329</v>
      </c>
      <c r="C715" s="43">
        <v>10</v>
      </c>
      <c r="D715" s="87" t="s">
        <v>45</v>
      </c>
      <c r="E715" s="93">
        <v>28613.000000000007</v>
      </c>
    </row>
    <row r="716" spans="1:5" x14ac:dyDescent="0.25">
      <c r="A716" s="60">
        <v>3010351603</v>
      </c>
      <c r="B716" s="87" t="s">
        <v>331</v>
      </c>
      <c r="C716" s="43">
        <v>10</v>
      </c>
      <c r="D716" s="87" t="s">
        <v>2</v>
      </c>
      <c r="E716" s="93">
        <v>185638.22999999998</v>
      </c>
    </row>
    <row r="717" spans="1:5" x14ac:dyDescent="0.25">
      <c r="A717" s="60">
        <v>3010458302</v>
      </c>
      <c r="B717" s="87" t="s">
        <v>333</v>
      </c>
      <c r="C717" s="43">
        <v>10</v>
      </c>
      <c r="D717" s="87" t="s">
        <v>41</v>
      </c>
      <c r="E717" s="93">
        <v>171994.19999999998</v>
      </c>
    </row>
    <row r="718" spans="1:5" x14ac:dyDescent="0.25">
      <c r="A718" s="60">
        <v>3010586791</v>
      </c>
      <c r="B718" s="88" t="s">
        <v>335</v>
      </c>
      <c r="C718" s="43">
        <v>10</v>
      </c>
      <c r="D718" s="88" t="s">
        <v>58</v>
      </c>
      <c r="E718" s="93">
        <v>53486.780000000006</v>
      </c>
    </row>
    <row r="719" spans="1:5" x14ac:dyDescent="0.25">
      <c r="A719" s="60" t="s">
        <v>61</v>
      </c>
      <c r="B719" s="89" t="s">
        <v>337</v>
      </c>
      <c r="C719" s="43">
        <v>10</v>
      </c>
      <c r="D719" s="64" t="s">
        <v>42</v>
      </c>
      <c r="E719" s="93">
        <v>251780.44999999998</v>
      </c>
    </row>
    <row r="720" spans="1:5" x14ac:dyDescent="0.25">
      <c r="A720" s="90">
        <v>3012510547</v>
      </c>
      <c r="B720" s="89" t="s">
        <v>339</v>
      </c>
      <c r="C720" s="43">
        <v>10</v>
      </c>
      <c r="D720" s="89" t="s">
        <v>70</v>
      </c>
      <c r="E720" s="93">
        <v>11724.2</v>
      </c>
    </row>
    <row r="721" spans="1:5" x14ac:dyDescent="0.25">
      <c r="A721" s="61">
        <v>3010000990</v>
      </c>
      <c r="B721" s="91" t="s">
        <v>341</v>
      </c>
      <c r="C721" s="43">
        <v>10</v>
      </c>
      <c r="D721" s="65" t="s">
        <v>71</v>
      </c>
      <c r="E721" s="93">
        <v>-327211.50999999995</v>
      </c>
    </row>
    <row r="722" spans="1:5" x14ac:dyDescent="0.25">
      <c r="A722" s="60">
        <v>3009900178</v>
      </c>
      <c r="B722" s="87" t="s">
        <v>343</v>
      </c>
      <c r="C722" s="43">
        <v>10</v>
      </c>
      <c r="D722" s="87" t="s">
        <v>29</v>
      </c>
      <c r="E722" s="93">
        <v>-2696.690000000001</v>
      </c>
    </row>
    <row r="723" spans="1:5" x14ac:dyDescent="0.25">
      <c r="A723" s="60">
        <v>3010992218</v>
      </c>
      <c r="B723" s="87" t="s">
        <v>345</v>
      </c>
      <c r="C723" s="43">
        <v>10</v>
      </c>
      <c r="D723" s="87" t="s">
        <v>18</v>
      </c>
      <c r="E723" s="93">
        <v>39476.832199999997</v>
      </c>
    </row>
    <row r="724" spans="1:5" x14ac:dyDescent="0.25">
      <c r="A724" s="60">
        <v>3012568013</v>
      </c>
      <c r="B724" s="87" t="s">
        <v>347</v>
      </c>
      <c r="C724" s="43">
        <v>10</v>
      </c>
      <c r="D724" s="87" t="s">
        <v>5</v>
      </c>
      <c r="E724" s="93">
        <v>-368355.9499999999</v>
      </c>
    </row>
    <row r="725" spans="1:5" x14ac:dyDescent="0.25">
      <c r="A725" s="60">
        <v>3009900252</v>
      </c>
      <c r="B725" s="87" t="s">
        <v>349</v>
      </c>
      <c r="C725" s="43">
        <v>10</v>
      </c>
      <c r="D725" s="87" t="s">
        <v>9</v>
      </c>
      <c r="E725" s="93">
        <v>389386.66000000015</v>
      </c>
    </row>
    <row r="726" spans="1:5" x14ac:dyDescent="0.25">
      <c r="A726" s="90">
        <v>3013153307</v>
      </c>
      <c r="B726" s="87" t="s">
        <v>351</v>
      </c>
      <c r="C726" s="43">
        <v>10</v>
      </c>
      <c r="D726" s="87" t="s">
        <v>37</v>
      </c>
      <c r="E726" s="93">
        <v>639472.64999999991</v>
      </c>
    </row>
    <row r="727" spans="1:5" x14ac:dyDescent="0.25">
      <c r="A727" s="60">
        <v>3012337646</v>
      </c>
      <c r="B727" s="87" t="s">
        <v>355</v>
      </c>
      <c r="C727" s="43">
        <v>10</v>
      </c>
      <c r="D727" s="87" t="s">
        <v>50</v>
      </c>
      <c r="E727" s="93">
        <v>3755061.9299999997</v>
      </c>
    </row>
    <row r="728" spans="1:5" x14ac:dyDescent="0.25">
      <c r="A728" s="76">
        <v>3011863134</v>
      </c>
      <c r="B728" s="78" t="s">
        <v>357</v>
      </c>
      <c r="C728" s="43">
        <v>10</v>
      </c>
      <c r="D728" s="58" t="s">
        <v>38</v>
      </c>
      <c r="E728" s="93">
        <v>18208.47</v>
      </c>
    </row>
    <row r="729" spans="1:5" x14ac:dyDescent="0.25">
      <c r="A729" s="60">
        <v>3012736516</v>
      </c>
      <c r="B729" s="87" t="s">
        <v>359</v>
      </c>
      <c r="C729" s="43">
        <v>10</v>
      </c>
      <c r="D729" s="89" t="s">
        <v>72</v>
      </c>
      <c r="E729" s="93">
        <v>200369.73999999996</v>
      </c>
    </row>
    <row r="730" spans="1:5" x14ac:dyDescent="0.25">
      <c r="A730" s="60">
        <v>3011760946</v>
      </c>
      <c r="B730" s="87" t="s">
        <v>361</v>
      </c>
      <c r="C730" s="43">
        <v>10</v>
      </c>
      <c r="D730" s="87" t="s">
        <v>48</v>
      </c>
      <c r="E730" s="93">
        <v>273448.83</v>
      </c>
    </row>
    <row r="731" spans="1:5" x14ac:dyDescent="0.25">
      <c r="A731" s="60">
        <v>3010950130</v>
      </c>
      <c r="B731" s="87" t="s">
        <v>361</v>
      </c>
      <c r="C731" s="43">
        <v>10</v>
      </c>
      <c r="D731" s="87" t="s">
        <v>39</v>
      </c>
      <c r="E731" s="93">
        <v>134988.87999999995</v>
      </c>
    </row>
    <row r="732" spans="1:5" x14ac:dyDescent="0.25">
      <c r="A732" s="60">
        <v>3011171457</v>
      </c>
      <c r="B732" s="87" t="s">
        <v>362</v>
      </c>
      <c r="C732" s="43">
        <v>10</v>
      </c>
      <c r="D732" s="87" t="s">
        <v>49</v>
      </c>
      <c r="E732" s="93">
        <v>704412.69</v>
      </c>
    </row>
    <row r="733" spans="1:5" x14ac:dyDescent="0.25">
      <c r="A733" s="60">
        <v>3012537913</v>
      </c>
      <c r="B733" s="88" t="s">
        <v>362</v>
      </c>
      <c r="C733" s="43">
        <v>10</v>
      </c>
      <c r="D733" s="88" t="s">
        <v>56</v>
      </c>
      <c r="E733" s="93">
        <v>159148.72999999998</v>
      </c>
    </row>
    <row r="734" spans="1:5" x14ac:dyDescent="0.25">
      <c r="A734" s="60">
        <v>3011303590</v>
      </c>
      <c r="B734" s="87" t="s">
        <v>363</v>
      </c>
      <c r="C734" s="43">
        <v>10</v>
      </c>
      <c r="D734" s="87" t="s">
        <v>47</v>
      </c>
      <c r="E734" s="93">
        <v>1195462.9199999995</v>
      </c>
    </row>
    <row r="735" spans="1:5" x14ac:dyDescent="0.25">
      <c r="A735" s="63">
        <v>3012296948</v>
      </c>
      <c r="B735" s="77" t="s">
        <v>364</v>
      </c>
      <c r="C735" s="43">
        <v>10</v>
      </c>
      <c r="D735" s="58" t="s">
        <v>19</v>
      </c>
      <c r="E735" s="93">
        <v>174911.60999999993</v>
      </c>
    </row>
    <row r="736" spans="1:5" x14ac:dyDescent="0.25">
      <c r="A736" s="90">
        <v>3010609287</v>
      </c>
      <c r="B736" s="83" t="s">
        <v>306</v>
      </c>
      <c r="C736" s="43">
        <v>10</v>
      </c>
      <c r="D736" s="86" t="s">
        <v>192</v>
      </c>
      <c r="E736" s="93">
        <v>362379.45999999996</v>
      </c>
    </row>
    <row r="737" spans="1:5" x14ac:dyDescent="0.25">
      <c r="A737" s="90">
        <v>3009900171</v>
      </c>
      <c r="B737" s="83" t="s">
        <v>353</v>
      </c>
      <c r="C737" s="43">
        <v>10</v>
      </c>
      <c r="D737" s="83" t="s">
        <v>196</v>
      </c>
      <c r="E737" s="93">
        <v>-2423.58</v>
      </c>
    </row>
    <row r="738" spans="1:5" x14ac:dyDescent="0.25">
      <c r="A738" s="90">
        <v>3013090504</v>
      </c>
      <c r="B738" s="83" t="s">
        <v>296</v>
      </c>
      <c r="C738" s="43">
        <v>10</v>
      </c>
      <c r="D738" s="83" t="s">
        <v>193</v>
      </c>
      <c r="E738" s="93">
        <v>1407887.01</v>
      </c>
    </row>
    <row r="739" spans="1:5" x14ac:dyDescent="0.25">
      <c r="A739" s="90">
        <v>3013090236</v>
      </c>
      <c r="B739" s="73" t="s">
        <v>298</v>
      </c>
      <c r="C739" s="43">
        <v>10</v>
      </c>
      <c r="D739" s="83" t="s">
        <v>194</v>
      </c>
      <c r="E739" s="93">
        <v>3432760.51</v>
      </c>
    </row>
    <row r="740" spans="1:5" x14ac:dyDescent="0.25">
      <c r="A740" s="90">
        <v>3013090590</v>
      </c>
      <c r="B740" s="73" t="s">
        <v>300</v>
      </c>
      <c r="C740" s="43">
        <v>10</v>
      </c>
      <c r="D740" s="86" t="s">
        <v>195</v>
      </c>
      <c r="E740" s="93">
        <v>1347392.6800000002</v>
      </c>
    </row>
    <row r="741" spans="1:5" x14ac:dyDescent="0.25">
      <c r="A741" s="75">
        <v>0</v>
      </c>
      <c r="B741" s="41" t="s">
        <v>370</v>
      </c>
      <c r="C741" s="43">
        <v>10</v>
      </c>
      <c r="D741" s="79" t="s">
        <v>369</v>
      </c>
      <c r="E741" s="18">
        <v>0</v>
      </c>
    </row>
    <row r="742" spans="1:5" x14ac:dyDescent="0.25">
      <c r="A742" s="60">
        <v>3012991722</v>
      </c>
      <c r="B742" s="89" t="s">
        <v>233</v>
      </c>
      <c r="C742" s="43">
        <v>11</v>
      </c>
      <c r="D742" s="89" t="s">
        <v>62</v>
      </c>
      <c r="E742" s="93">
        <v>674423.1</v>
      </c>
    </row>
    <row r="743" spans="1:5" x14ac:dyDescent="0.25">
      <c r="A743" s="60">
        <v>3009900168</v>
      </c>
      <c r="B743" s="87" t="s">
        <v>235</v>
      </c>
      <c r="C743" s="43">
        <v>11</v>
      </c>
      <c r="D743" s="87" t="s">
        <v>28</v>
      </c>
      <c r="E743" s="93">
        <v>248297.4</v>
      </c>
    </row>
    <row r="744" spans="1:5" x14ac:dyDescent="0.25">
      <c r="A744" s="60">
        <v>3011033690</v>
      </c>
      <c r="B744" s="80" t="s">
        <v>237</v>
      </c>
      <c r="C744" s="43">
        <v>11</v>
      </c>
      <c r="D744" s="87" t="s">
        <v>22</v>
      </c>
      <c r="E744" s="93">
        <v>-490767.29999999993</v>
      </c>
    </row>
    <row r="745" spans="1:5" x14ac:dyDescent="0.25">
      <c r="A745" s="60">
        <v>3012214083</v>
      </c>
      <c r="B745" s="87" t="s">
        <v>239</v>
      </c>
      <c r="C745" s="43">
        <v>11</v>
      </c>
      <c r="D745" s="88" t="s">
        <v>55</v>
      </c>
      <c r="E745" s="93">
        <v>496060.1999999999</v>
      </c>
    </row>
    <row r="746" spans="1:5" x14ac:dyDescent="0.25">
      <c r="A746" s="60">
        <v>3012803555</v>
      </c>
      <c r="B746" s="87" t="s">
        <v>241</v>
      </c>
      <c r="C746" s="43">
        <v>11</v>
      </c>
      <c r="D746" s="89" t="s">
        <v>63</v>
      </c>
      <c r="E746" s="93">
        <v>443955.29999999993</v>
      </c>
    </row>
    <row r="747" spans="1:5" x14ac:dyDescent="0.25">
      <c r="A747" s="60">
        <v>3011070649</v>
      </c>
      <c r="B747" s="87" t="s">
        <v>243</v>
      </c>
      <c r="C747" s="43">
        <v>11</v>
      </c>
      <c r="D747" s="87" t="s">
        <v>43</v>
      </c>
      <c r="E747" s="93">
        <v>1583442.5999999999</v>
      </c>
    </row>
    <row r="748" spans="1:5" x14ac:dyDescent="0.25">
      <c r="A748" s="60">
        <v>3011003474</v>
      </c>
      <c r="B748" s="89" t="s">
        <v>245</v>
      </c>
      <c r="C748" s="43">
        <v>11</v>
      </c>
      <c r="D748" s="87" t="s">
        <v>10</v>
      </c>
      <c r="E748" s="93">
        <v>731076.60000000009</v>
      </c>
    </row>
    <row r="749" spans="1:5" x14ac:dyDescent="0.25">
      <c r="A749" s="60">
        <v>3011701511</v>
      </c>
      <c r="B749" s="87" t="s">
        <v>245</v>
      </c>
      <c r="C749" s="43">
        <v>11</v>
      </c>
      <c r="D749" s="87" t="s">
        <v>21</v>
      </c>
      <c r="E749" s="93">
        <v>466697.09999999992</v>
      </c>
    </row>
    <row r="750" spans="1:5" x14ac:dyDescent="0.25">
      <c r="A750" s="60">
        <v>3009900233</v>
      </c>
      <c r="B750" s="87" t="s">
        <v>248</v>
      </c>
      <c r="C750" s="43">
        <v>11</v>
      </c>
      <c r="D750" s="87" t="s">
        <v>24</v>
      </c>
      <c r="E750" s="93">
        <v>437754.00000000012</v>
      </c>
    </row>
    <row r="751" spans="1:5" x14ac:dyDescent="0.25">
      <c r="A751" s="60">
        <v>3010801359</v>
      </c>
      <c r="B751" s="87" t="s">
        <v>250</v>
      </c>
      <c r="C751" s="43">
        <v>11</v>
      </c>
      <c r="D751" s="87" t="s">
        <v>15</v>
      </c>
      <c r="E751" s="93">
        <v>2707351.1999999997</v>
      </c>
    </row>
    <row r="752" spans="1:5" x14ac:dyDescent="0.25">
      <c r="A752" s="90">
        <v>3012175724</v>
      </c>
      <c r="B752" s="87" t="s">
        <v>252</v>
      </c>
      <c r="C752" s="43">
        <v>11</v>
      </c>
      <c r="D752" s="87" t="s">
        <v>30</v>
      </c>
      <c r="E752" s="93">
        <v>94486.200000000012</v>
      </c>
    </row>
    <row r="753" spans="1:5" x14ac:dyDescent="0.25">
      <c r="A753" s="60">
        <v>3012340197</v>
      </c>
      <c r="B753" s="87" t="s">
        <v>254</v>
      </c>
      <c r="C753" s="43">
        <v>11</v>
      </c>
      <c r="D753" s="87" t="s">
        <v>25</v>
      </c>
      <c r="E753" s="93">
        <v>156170.10000000003</v>
      </c>
    </row>
    <row r="754" spans="1:5" x14ac:dyDescent="0.25">
      <c r="A754" s="62">
        <v>3009900245</v>
      </c>
      <c r="B754" s="89" t="s">
        <v>256</v>
      </c>
      <c r="C754" s="43">
        <v>11</v>
      </c>
      <c r="D754" s="89" t="s">
        <v>64</v>
      </c>
      <c r="E754" s="93">
        <v>316622.10000000003</v>
      </c>
    </row>
    <row r="755" spans="1:5" x14ac:dyDescent="0.25">
      <c r="A755" s="60">
        <v>3009900020</v>
      </c>
      <c r="B755" s="87" t="s">
        <v>258</v>
      </c>
      <c r="C755" s="43">
        <v>11</v>
      </c>
      <c r="D755" s="87" t="s">
        <v>17</v>
      </c>
      <c r="E755" s="93">
        <v>183273</v>
      </c>
    </row>
    <row r="756" spans="1:5" x14ac:dyDescent="0.25">
      <c r="A756" s="60">
        <v>3009900021</v>
      </c>
      <c r="B756" s="87" t="s">
        <v>260</v>
      </c>
      <c r="C756" s="43">
        <v>11</v>
      </c>
      <c r="D756" s="87" t="s">
        <v>26</v>
      </c>
      <c r="E756" s="93">
        <v>87846.299999999988</v>
      </c>
    </row>
    <row r="757" spans="1:5" x14ac:dyDescent="0.25">
      <c r="A757" s="60">
        <v>3009900230</v>
      </c>
      <c r="B757" s="87" t="s">
        <v>262</v>
      </c>
      <c r="C757" s="43">
        <v>11</v>
      </c>
      <c r="D757" s="87" t="s">
        <v>6</v>
      </c>
      <c r="E757" s="93">
        <v>587115.29999999993</v>
      </c>
    </row>
    <row r="758" spans="1:5" x14ac:dyDescent="0.25">
      <c r="A758" s="60">
        <v>3009900046</v>
      </c>
      <c r="B758" s="87" t="s">
        <v>262</v>
      </c>
      <c r="C758" s="43">
        <v>11</v>
      </c>
      <c r="D758" s="87" t="s">
        <v>7</v>
      </c>
      <c r="E758" s="93">
        <v>122042.09999999996</v>
      </c>
    </row>
    <row r="759" spans="1:5" x14ac:dyDescent="0.25">
      <c r="A759" s="60">
        <v>3010889411</v>
      </c>
      <c r="B759" s="87" t="s">
        <v>265</v>
      </c>
      <c r="C759" s="43">
        <v>11</v>
      </c>
      <c r="D759" s="87" t="s">
        <v>3</v>
      </c>
      <c r="E759" s="93">
        <v>1060496.3999999999</v>
      </c>
    </row>
    <row r="760" spans="1:5" x14ac:dyDescent="0.25">
      <c r="A760" s="60" t="s">
        <v>60</v>
      </c>
      <c r="B760" s="89" t="s">
        <v>267</v>
      </c>
      <c r="C760" s="43">
        <v>11</v>
      </c>
      <c r="D760" s="87" t="s">
        <v>54</v>
      </c>
      <c r="E760" s="93">
        <v>481185.30000000005</v>
      </c>
    </row>
    <row r="761" spans="1:5" x14ac:dyDescent="0.25">
      <c r="A761" s="60">
        <v>3009900176</v>
      </c>
      <c r="B761" s="87" t="s">
        <v>269</v>
      </c>
      <c r="C761" s="43">
        <v>11</v>
      </c>
      <c r="D761" s="87" t="s">
        <v>23</v>
      </c>
      <c r="E761" s="93">
        <v>470455.2</v>
      </c>
    </row>
    <row r="762" spans="1:5" x14ac:dyDescent="0.25">
      <c r="A762" s="60">
        <v>3009900173</v>
      </c>
      <c r="B762" s="87" t="s">
        <v>271</v>
      </c>
      <c r="C762" s="43">
        <v>11</v>
      </c>
      <c r="D762" s="87" t="s">
        <v>20</v>
      </c>
      <c r="E762" s="93">
        <v>211917</v>
      </c>
    </row>
    <row r="763" spans="1:5" x14ac:dyDescent="0.25">
      <c r="A763" s="90">
        <v>3011648974</v>
      </c>
      <c r="B763" s="87" t="s">
        <v>273</v>
      </c>
      <c r="C763" s="43">
        <v>11</v>
      </c>
      <c r="D763" s="87" t="s">
        <v>31</v>
      </c>
      <c r="E763" s="93">
        <v>439460.40000000014</v>
      </c>
    </row>
    <row r="764" spans="1:5" x14ac:dyDescent="0.25">
      <c r="A764" s="90">
        <v>3013153116</v>
      </c>
      <c r="B764" s="87" t="s">
        <v>275</v>
      </c>
      <c r="C764" s="43">
        <v>11</v>
      </c>
      <c r="D764" s="89" t="s">
        <v>52</v>
      </c>
      <c r="E764" s="93">
        <v>473514.9</v>
      </c>
    </row>
    <row r="765" spans="1:5" x14ac:dyDescent="0.25">
      <c r="A765" s="60">
        <v>3011437232</v>
      </c>
      <c r="B765" s="87" t="s">
        <v>277</v>
      </c>
      <c r="C765" s="43">
        <v>11</v>
      </c>
      <c r="D765" s="87" t="s">
        <v>27</v>
      </c>
      <c r="E765" s="93">
        <v>624754.80000000005</v>
      </c>
    </row>
    <row r="766" spans="1:5" x14ac:dyDescent="0.25">
      <c r="A766" s="60">
        <v>3011701462</v>
      </c>
      <c r="B766" s="87" t="s">
        <v>277</v>
      </c>
      <c r="C766" s="43">
        <v>11</v>
      </c>
      <c r="D766" s="87" t="s">
        <v>35</v>
      </c>
      <c r="E766" s="93">
        <v>445956.89999999991</v>
      </c>
    </row>
    <row r="767" spans="1:5" x14ac:dyDescent="0.25">
      <c r="A767" s="59">
        <v>3012808304</v>
      </c>
      <c r="B767" s="80" t="s">
        <v>280</v>
      </c>
      <c r="C767" s="43">
        <v>11</v>
      </c>
      <c r="D767" s="89" t="s">
        <v>65</v>
      </c>
      <c r="E767" s="93">
        <v>-8468.0999999999985</v>
      </c>
    </row>
    <row r="768" spans="1:5" x14ac:dyDescent="0.25">
      <c r="A768" s="63">
        <v>3010073471</v>
      </c>
      <c r="B768" s="82" t="s">
        <v>282</v>
      </c>
      <c r="C768" s="43">
        <v>11</v>
      </c>
      <c r="D768" s="89" t="s">
        <v>59</v>
      </c>
      <c r="E768" s="93">
        <v>2797298.3999999994</v>
      </c>
    </row>
    <row r="769" spans="1:5" x14ac:dyDescent="0.25">
      <c r="A769" s="75">
        <v>3010648927</v>
      </c>
      <c r="B769" s="82" t="s">
        <v>284</v>
      </c>
      <c r="C769" s="43">
        <v>11</v>
      </c>
      <c r="D769" s="74" t="s">
        <v>368</v>
      </c>
      <c r="E769" s="93">
        <v>487984.20000000007</v>
      </c>
    </row>
    <row r="770" spans="1:5" x14ac:dyDescent="0.25">
      <c r="A770" s="90">
        <v>3011405670</v>
      </c>
      <c r="B770" s="87" t="s">
        <v>286</v>
      </c>
      <c r="C770" s="43">
        <v>11</v>
      </c>
      <c r="D770" s="87" t="s">
        <v>32</v>
      </c>
      <c r="E770" s="93">
        <v>379156.50000000006</v>
      </c>
    </row>
    <row r="771" spans="1:5" x14ac:dyDescent="0.25">
      <c r="A771" s="60">
        <v>3013092097</v>
      </c>
      <c r="B771" s="88" t="s">
        <v>288</v>
      </c>
      <c r="C771" s="43">
        <v>11</v>
      </c>
      <c r="D771" s="88" t="s">
        <v>57</v>
      </c>
      <c r="E771" s="93">
        <v>183477</v>
      </c>
    </row>
    <row r="772" spans="1:5" x14ac:dyDescent="0.25">
      <c r="A772" s="60">
        <v>3012936394</v>
      </c>
      <c r="B772" s="89" t="s">
        <v>290</v>
      </c>
      <c r="C772" s="43">
        <v>11</v>
      </c>
      <c r="D772" s="89" t="s">
        <v>66</v>
      </c>
      <c r="E772" s="93">
        <v>-296283.3</v>
      </c>
    </row>
    <row r="773" spans="1:5" x14ac:dyDescent="0.25">
      <c r="A773" s="62">
        <v>3010586245</v>
      </c>
      <c r="B773" s="89" t="s">
        <v>292</v>
      </c>
      <c r="C773" s="43">
        <v>11</v>
      </c>
      <c r="D773" s="89" t="s">
        <v>67</v>
      </c>
      <c r="E773" s="93">
        <v>575523</v>
      </c>
    </row>
    <row r="774" spans="1:5" x14ac:dyDescent="0.25">
      <c r="A774" s="60">
        <v>3012602723</v>
      </c>
      <c r="B774" s="88" t="s">
        <v>294</v>
      </c>
      <c r="C774" s="43">
        <v>11</v>
      </c>
      <c r="D774" s="87" t="s">
        <v>51</v>
      </c>
      <c r="E774" s="93">
        <v>1543911.9</v>
      </c>
    </row>
    <row r="775" spans="1:5" x14ac:dyDescent="0.25">
      <c r="A775" s="90">
        <v>3012029480</v>
      </c>
      <c r="B775" s="87" t="s">
        <v>302</v>
      </c>
      <c r="C775" s="43">
        <v>11</v>
      </c>
      <c r="D775" s="87" t="s">
        <v>36</v>
      </c>
      <c r="E775" s="93">
        <v>697497.60000000021</v>
      </c>
    </row>
    <row r="776" spans="1:5" x14ac:dyDescent="0.25">
      <c r="A776" s="60">
        <v>3012047890</v>
      </c>
      <c r="B776" s="88" t="s">
        <v>304</v>
      </c>
      <c r="C776" s="43">
        <v>11</v>
      </c>
      <c r="D776" s="87" t="s">
        <v>33</v>
      </c>
      <c r="E776" s="93">
        <v>2066513.7000000002</v>
      </c>
    </row>
    <row r="777" spans="1:5" x14ac:dyDescent="0.25">
      <c r="A777" s="60">
        <v>3009900157</v>
      </c>
      <c r="B777" s="87" t="s">
        <v>308</v>
      </c>
      <c r="C777" s="43">
        <v>11</v>
      </c>
      <c r="D777" s="87" t="s">
        <v>13</v>
      </c>
      <c r="E777" s="93">
        <v>384480.89999999997</v>
      </c>
    </row>
    <row r="778" spans="1:5" x14ac:dyDescent="0.25">
      <c r="A778" s="60">
        <v>3009900022</v>
      </c>
      <c r="B778" s="87" t="s">
        <v>310</v>
      </c>
      <c r="C778" s="43">
        <v>11</v>
      </c>
      <c r="D778" s="87" t="s">
        <v>12</v>
      </c>
      <c r="E778" s="93">
        <v>406375.50000000012</v>
      </c>
    </row>
    <row r="779" spans="1:5" x14ac:dyDescent="0.25">
      <c r="A779" s="60">
        <v>3009900231</v>
      </c>
      <c r="B779" s="89" t="s">
        <v>312</v>
      </c>
      <c r="C779" s="43">
        <v>11</v>
      </c>
      <c r="D779" s="87" t="s">
        <v>16</v>
      </c>
      <c r="E779" s="93">
        <v>887778.30000000016</v>
      </c>
    </row>
    <row r="780" spans="1:5" x14ac:dyDescent="0.25">
      <c r="A780" s="60">
        <v>3011623758</v>
      </c>
      <c r="B780" s="88" t="s">
        <v>314</v>
      </c>
      <c r="C780" s="43">
        <v>11</v>
      </c>
      <c r="D780" s="87" t="s">
        <v>46</v>
      </c>
      <c r="E780" s="93">
        <v>141385.49999999997</v>
      </c>
    </row>
    <row r="781" spans="1:5" x14ac:dyDescent="0.25">
      <c r="A781" s="90">
        <v>3012344482</v>
      </c>
      <c r="B781" s="87" t="s">
        <v>314</v>
      </c>
      <c r="C781" s="43">
        <v>11</v>
      </c>
      <c r="D781" s="87" t="s">
        <v>44</v>
      </c>
      <c r="E781" s="93">
        <v>171810.60000000003</v>
      </c>
    </row>
    <row r="782" spans="1:5" x14ac:dyDescent="0.25">
      <c r="A782" s="90">
        <v>3012344228</v>
      </c>
      <c r="B782" s="87" t="s">
        <v>314</v>
      </c>
      <c r="C782" s="43">
        <v>11</v>
      </c>
      <c r="D782" s="87" t="s">
        <v>40</v>
      </c>
      <c r="E782" s="93">
        <v>158136.00000000006</v>
      </c>
    </row>
    <row r="783" spans="1:5" x14ac:dyDescent="0.25">
      <c r="A783" s="90">
        <v>3012034985</v>
      </c>
      <c r="B783" s="87" t="s">
        <v>318</v>
      </c>
      <c r="C783" s="43">
        <v>11</v>
      </c>
      <c r="D783" s="87" t="s">
        <v>34</v>
      </c>
      <c r="E783" s="93">
        <v>628447.50000000012</v>
      </c>
    </row>
    <row r="784" spans="1:5" x14ac:dyDescent="0.25">
      <c r="A784" s="60">
        <v>3011218680</v>
      </c>
      <c r="B784" s="87" t="s">
        <v>320</v>
      </c>
      <c r="C784" s="43">
        <v>11</v>
      </c>
      <c r="D784" s="87" t="s">
        <v>8</v>
      </c>
      <c r="E784" s="93">
        <v>755528.09999999986</v>
      </c>
    </row>
    <row r="785" spans="1:5" x14ac:dyDescent="0.25">
      <c r="A785" s="60">
        <v>3010950855</v>
      </c>
      <c r="B785" s="87" t="s">
        <v>322</v>
      </c>
      <c r="C785" s="43">
        <v>11</v>
      </c>
      <c r="D785" s="87" t="s">
        <v>68</v>
      </c>
      <c r="E785" s="93">
        <v>591336.00000000012</v>
      </c>
    </row>
    <row r="786" spans="1:5" x14ac:dyDescent="0.25">
      <c r="A786" s="60">
        <v>3012773181</v>
      </c>
      <c r="B786" s="55" t="s">
        <v>324</v>
      </c>
      <c r="C786" s="43">
        <v>11</v>
      </c>
      <c r="D786" s="89" t="s">
        <v>69</v>
      </c>
      <c r="E786" s="93">
        <v>247969.20000000004</v>
      </c>
    </row>
    <row r="787" spans="1:5" x14ac:dyDescent="0.25">
      <c r="A787" s="60">
        <v>3013009731</v>
      </c>
      <c r="B787" s="87" t="s">
        <v>326</v>
      </c>
      <c r="C787" s="43">
        <v>11</v>
      </c>
      <c r="D787" s="87" t="s">
        <v>53</v>
      </c>
      <c r="E787" s="93">
        <v>2623498.2000000007</v>
      </c>
    </row>
    <row r="788" spans="1:5" x14ac:dyDescent="0.25">
      <c r="A788" s="60">
        <v>3009900159</v>
      </c>
      <c r="B788" s="87" t="s">
        <v>327</v>
      </c>
      <c r="C788" s="43">
        <v>11</v>
      </c>
      <c r="D788" s="87" t="s">
        <v>14</v>
      </c>
      <c r="E788" s="93">
        <v>70652.700000000012</v>
      </c>
    </row>
    <row r="789" spans="1:5" x14ac:dyDescent="0.25">
      <c r="A789" s="90">
        <v>3011642909</v>
      </c>
      <c r="B789" s="87" t="s">
        <v>329</v>
      </c>
      <c r="C789" s="43">
        <v>11</v>
      </c>
      <c r="D789" s="87" t="s">
        <v>45</v>
      </c>
      <c r="E789" s="93">
        <v>86171.400000000009</v>
      </c>
    </row>
    <row r="790" spans="1:5" x14ac:dyDescent="0.25">
      <c r="A790" s="60">
        <v>3010351603</v>
      </c>
      <c r="B790" s="87" t="s">
        <v>331</v>
      </c>
      <c r="C790" s="43">
        <v>11</v>
      </c>
      <c r="D790" s="87" t="s">
        <v>2</v>
      </c>
      <c r="E790" s="93">
        <v>566037.9</v>
      </c>
    </row>
    <row r="791" spans="1:5" x14ac:dyDescent="0.25">
      <c r="A791" s="60">
        <v>3010458302</v>
      </c>
      <c r="B791" s="87" t="s">
        <v>333</v>
      </c>
      <c r="C791" s="43">
        <v>11</v>
      </c>
      <c r="D791" s="87" t="s">
        <v>41</v>
      </c>
      <c r="E791" s="93">
        <v>56551.80000000001</v>
      </c>
    </row>
    <row r="792" spans="1:5" x14ac:dyDescent="0.25">
      <c r="A792" s="60">
        <v>3010586791</v>
      </c>
      <c r="B792" s="88" t="s">
        <v>335</v>
      </c>
      <c r="C792" s="43">
        <v>11</v>
      </c>
      <c r="D792" s="88" t="s">
        <v>58</v>
      </c>
      <c r="E792" s="93">
        <v>77318.100000000006</v>
      </c>
    </row>
    <row r="793" spans="1:5" x14ac:dyDescent="0.25">
      <c r="A793" s="60" t="s">
        <v>61</v>
      </c>
      <c r="B793" s="89" t="s">
        <v>337</v>
      </c>
      <c r="C793" s="43">
        <v>11</v>
      </c>
      <c r="D793" s="64" t="s">
        <v>42</v>
      </c>
      <c r="E793" s="93">
        <v>562431.30000000005</v>
      </c>
    </row>
    <row r="794" spans="1:5" x14ac:dyDescent="0.25">
      <c r="A794" s="90">
        <v>3012510547</v>
      </c>
      <c r="B794" s="89" t="s">
        <v>339</v>
      </c>
      <c r="C794" s="43">
        <v>11</v>
      </c>
      <c r="D794" s="89" t="s">
        <v>70</v>
      </c>
      <c r="E794" s="93">
        <v>299956.80000000005</v>
      </c>
    </row>
    <row r="795" spans="1:5" x14ac:dyDescent="0.25">
      <c r="A795" s="61">
        <v>3010000990</v>
      </c>
      <c r="B795" s="91" t="s">
        <v>341</v>
      </c>
      <c r="C795" s="43">
        <v>11</v>
      </c>
      <c r="D795" s="65" t="s">
        <v>71</v>
      </c>
      <c r="E795" s="93">
        <v>669073.19999999995</v>
      </c>
    </row>
    <row r="796" spans="1:5" x14ac:dyDescent="0.25">
      <c r="A796" s="60">
        <v>3009900178</v>
      </c>
      <c r="B796" s="87" t="s">
        <v>343</v>
      </c>
      <c r="C796" s="43">
        <v>11</v>
      </c>
      <c r="D796" s="87" t="s">
        <v>29</v>
      </c>
      <c r="E796" s="93">
        <v>538499.99999999988</v>
      </c>
    </row>
    <row r="797" spans="1:5" x14ac:dyDescent="0.25">
      <c r="A797" s="60">
        <v>3010992218</v>
      </c>
      <c r="B797" s="87" t="s">
        <v>345</v>
      </c>
      <c r="C797" s="43">
        <v>11</v>
      </c>
      <c r="D797" s="87" t="s">
        <v>18</v>
      </c>
      <c r="E797" s="93">
        <v>311563.42499999993</v>
      </c>
    </row>
    <row r="798" spans="1:5" x14ac:dyDescent="0.25">
      <c r="A798" s="60">
        <v>3012568013</v>
      </c>
      <c r="B798" s="87" t="s">
        <v>347</v>
      </c>
      <c r="C798" s="43">
        <v>11</v>
      </c>
      <c r="D798" s="87" t="s">
        <v>5</v>
      </c>
      <c r="E798" s="93">
        <v>-360107.69999999995</v>
      </c>
    </row>
    <row r="799" spans="1:5" x14ac:dyDescent="0.25">
      <c r="A799" s="60">
        <v>3009900252</v>
      </c>
      <c r="B799" s="87" t="s">
        <v>349</v>
      </c>
      <c r="C799" s="43">
        <v>11</v>
      </c>
      <c r="D799" s="87" t="s">
        <v>9</v>
      </c>
      <c r="E799" s="93">
        <v>345355.80000000005</v>
      </c>
    </row>
    <row r="800" spans="1:5" x14ac:dyDescent="0.25">
      <c r="A800" s="90">
        <v>3013153307</v>
      </c>
      <c r="B800" s="87" t="s">
        <v>351</v>
      </c>
      <c r="C800" s="43">
        <v>11</v>
      </c>
      <c r="D800" s="87" t="s">
        <v>37</v>
      </c>
      <c r="E800" s="93">
        <v>695204.99999999988</v>
      </c>
    </row>
    <row r="801" spans="1:5" x14ac:dyDescent="0.25">
      <c r="A801" s="60">
        <v>3012337646</v>
      </c>
      <c r="B801" s="87" t="s">
        <v>355</v>
      </c>
      <c r="C801" s="43">
        <v>11</v>
      </c>
      <c r="D801" s="87" t="s">
        <v>50</v>
      </c>
      <c r="E801" s="93">
        <v>3761629.5</v>
      </c>
    </row>
    <row r="802" spans="1:5" x14ac:dyDescent="0.25">
      <c r="A802" s="76">
        <v>3011863134</v>
      </c>
      <c r="B802" s="78" t="s">
        <v>357</v>
      </c>
      <c r="C802" s="43">
        <v>11</v>
      </c>
      <c r="D802" s="58" t="s">
        <v>38</v>
      </c>
      <c r="E802" s="93">
        <v>13540.5</v>
      </c>
    </row>
    <row r="803" spans="1:5" x14ac:dyDescent="0.25">
      <c r="A803" s="60">
        <v>3012736516</v>
      </c>
      <c r="B803" s="87" t="s">
        <v>359</v>
      </c>
      <c r="C803" s="43">
        <v>11</v>
      </c>
      <c r="D803" s="89" t="s">
        <v>72</v>
      </c>
      <c r="E803" s="93">
        <v>207005.99999999997</v>
      </c>
    </row>
    <row r="804" spans="1:5" x14ac:dyDescent="0.25">
      <c r="A804" s="60">
        <v>3011760946</v>
      </c>
      <c r="B804" s="87" t="s">
        <v>361</v>
      </c>
      <c r="C804" s="43">
        <v>11</v>
      </c>
      <c r="D804" s="87" t="s">
        <v>48</v>
      </c>
      <c r="E804" s="93">
        <v>410748.29999999993</v>
      </c>
    </row>
    <row r="805" spans="1:5" x14ac:dyDescent="0.25">
      <c r="A805" s="60">
        <v>3010950130</v>
      </c>
      <c r="B805" s="87" t="s">
        <v>361</v>
      </c>
      <c r="C805" s="43">
        <v>11</v>
      </c>
      <c r="D805" s="87" t="s">
        <v>39</v>
      </c>
      <c r="E805" s="93">
        <v>385186.50000000012</v>
      </c>
    </row>
    <row r="806" spans="1:5" x14ac:dyDescent="0.25">
      <c r="A806" s="60">
        <v>3011171457</v>
      </c>
      <c r="B806" s="87" t="s">
        <v>362</v>
      </c>
      <c r="C806" s="43">
        <v>11</v>
      </c>
      <c r="D806" s="87" t="s">
        <v>49</v>
      </c>
      <c r="E806" s="93">
        <v>1037798.3999999998</v>
      </c>
    </row>
    <row r="807" spans="1:5" x14ac:dyDescent="0.25">
      <c r="A807" s="60">
        <v>3012537913</v>
      </c>
      <c r="B807" s="88" t="s">
        <v>362</v>
      </c>
      <c r="C807" s="43">
        <v>11</v>
      </c>
      <c r="D807" s="88" t="s">
        <v>56</v>
      </c>
      <c r="E807" s="93">
        <v>270401.99999999994</v>
      </c>
    </row>
    <row r="808" spans="1:5" x14ac:dyDescent="0.25">
      <c r="A808" s="60">
        <v>3011303590</v>
      </c>
      <c r="B808" s="87" t="s">
        <v>363</v>
      </c>
      <c r="C808" s="43">
        <v>11</v>
      </c>
      <c r="D808" s="87" t="s">
        <v>47</v>
      </c>
      <c r="E808" s="93">
        <v>1762295.7</v>
      </c>
    </row>
    <row r="809" spans="1:5" x14ac:dyDescent="0.25">
      <c r="A809" s="63">
        <v>3012296948</v>
      </c>
      <c r="B809" s="77" t="s">
        <v>364</v>
      </c>
      <c r="C809" s="43">
        <v>11</v>
      </c>
      <c r="D809" s="58" t="s">
        <v>19</v>
      </c>
      <c r="E809" s="93">
        <v>143133.59999999998</v>
      </c>
    </row>
    <row r="810" spans="1:5" x14ac:dyDescent="0.25">
      <c r="A810" s="90">
        <v>3010609287</v>
      </c>
      <c r="B810" s="83" t="s">
        <v>306</v>
      </c>
      <c r="C810" s="43">
        <v>11</v>
      </c>
      <c r="D810" s="86" t="s">
        <v>192</v>
      </c>
      <c r="E810" s="93">
        <v>665791.19999999995</v>
      </c>
    </row>
    <row r="811" spans="1:5" x14ac:dyDescent="0.25">
      <c r="A811" s="90">
        <v>3009900171</v>
      </c>
      <c r="B811" s="83" t="s">
        <v>353</v>
      </c>
      <c r="C811" s="43">
        <v>11</v>
      </c>
      <c r="D811" s="83" t="s">
        <v>196</v>
      </c>
      <c r="E811" s="93">
        <v>17088.599999999999</v>
      </c>
    </row>
    <row r="812" spans="1:5" x14ac:dyDescent="0.25">
      <c r="A812" s="90">
        <v>3013090504</v>
      </c>
      <c r="B812" s="83" t="s">
        <v>296</v>
      </c>
      <c r="C812" s="43">
        <v>11</v>
      </c>
      <c r="D812" s="83" t="s">
        <v>193</v>
      </c>
      <c r="E812" s="93">
        <v>1265865.8999999999</v>
      </c>
    </row>
    <row r="813" spans="1:5" x14ac:dyDescent="0.25">
      <c r="A813" s="90">
        <v>3013090236</v>
      </c>
      <c r="B813" s="73" t="s">
        <v>298</v>
      </c>
      <c r="C813" s="43">
        <v>11</v>
      </c>
      <c r="D813" s="83" t="s">
        <v>194</v>
      </c>
      <c r="E813" s="93">
        <v>3405013.5</v>
      </c>
    </row>
    <row r="814" spans="1:5" x14ac:dyDescent="0.25">
      <c r="A814" s="90">
        <v>3013090590</v>
      </c>
      <c r="B814" s="73" t="s">
        <v>300</v>
      </c>
      <c r="C814" s="43">
        <v>11</v>
      </c>
      <c r="D814" s="86" t="s">
        <v>195</v>
      </c>
      <c r="E814" s="93">
        <v>1571932.2</v>
      </c>
    </row>
    <row r="815" spans="1:5" x14ac:dyDescent="0.25">
      <c r="A815" s="75">
        <v>0</v>
      </c>
      <c r="B815" s="41" t="s">
        <v>370</v>
      </c>
      <c r="C815" s="43">
        <v>11</v>
      </c>
      <c r="D815" s="79" t="s">
        <v>369</v>
      </c>
      <c r="E815" s="18">
        <v>0</v>
      </c>
    </row>
    <row r="816" spans="1:5" x14ac:dyDescent="0.25">
      <c r="A816" s="60">
        <v>3012991722</v>
      </c>
      <c r="B816" s="89" t="s">
        <v>233</v>
      </c>
      <c r="C816" s="43">
        <v>12</v>
      </c>
      <c r="D816" s="89" t="s">
        <v>62</v>
      </c>
      <c r="E816" s="93">
        <v>638365.0199999999</v>
      </c>
    </row>
    <row r="817" spans="1:5" x14ac:dyDescent="0.25">
      <c r="A817" s="60">
        <v>3009900168</v>
      </c>
      <c r="B817" s="87" t="s">
        <v>235</v>
      </c>
      <c r="C817" s="43">
        <v>12</v>
      </c>
      <c r="D817" s="87" t="s">
        <v>28</v>
      </c>
      <c r="E817" s="93">
        <v>207477.41999999998</v>
      </c>
    </row>
    <row r="818" spans="1:5" x14ac:dyDescent="0.25">
      <c r="A818" s="60">
        <v>3011033690</v>
      </c>
      <c r="B818" s="80" t="s">
        <v>237</v>
      </c>
      <c r="C818" s="43">
        <v>12</v>
      </c>
      <c r="D818" s="87" t="s">
        <v>22</v>
      </c>
      <c r="E818" s="93">
        <v>-247994.11</v>
      </c>
    </row>
    <row r="819" spans="1:5" x14ac:dyDescent="0.25">
      <c r="A819" s="60">
        <v>3012214083</v>
      </c>
      <c r="B819" s="87" t="s">
        <v>239</v>
      </c>
      <c r="C819" s="43">
        <v>12</v>
      </c>
      <c r="D819" s="88" t="s">
        <v>55</v>
      </c>
      <c r="E819" s="93">
        <v>627239.74000000011</v>
      </c>
    </row>
    <row r="820" spans="1:5" x14ac:dyDescent="0.25">
      <c r="A820" s="60">
        <v>3012803555</v>
      </c>
      <c r="B820" s="87" t="s">
        <v>241</v>
      </c>
      <c r="C820" s="43">
        <v>12</v>
      </c>
      <c r="D820" s="89" t="s">
        <v>63</v>
      </c>
      <c r="E820" s="93">
        <v>495144.71000000008</v>
      </c>
    </row>
    <row r="821" spans="1:5" x14ac:dyDescent="0.25">
      <c r="A821" s="60">
        <v>3011070649</v>
      </c>
      <c r="B821" s="87" t="s">
        <v>243</v>
      </c>
      <c r="C821" s="43">
        <v>12</v>
      </c>
      <c r="D821" s="87" t="s">
        <v>43</v>
      </c>
      <c r="E821" s="93">
        <v>1960389.7799999998</v>
      </c>
    </row>
    <row r="822" spans="1:5" x14ac:dyDescent="0.25">
      <c r="A822" s="60">
        <v>3011003474</v>
      </c>
      <c r="B822" s="89" t="s">
        <v>245</v>
      </c>
      <c r="C822" s="43">
        <v>12</v>
      </c>
      <c r="D822" s="87" t="s">
        <v>10</v>
      </c>
      <c r="E822" s="93">
        <v>800052.95999999985</v>
      </c>
    </row>
    <row r="823" spans="1:5" x14ac:dyDescent="0.25">
      <c r="A823" s="60">
        <v>3011701511</v>
      </c>
      <c r="B823" s="87" t="s">
        <v>245</v>
      </c>
      <c r="C823" s="43">
        <v>12</v>
      </c>
      <c r="D823" s="87" t="s">
        <v>21</v>
      </c>
      <c r="E823" s="93">
        <v>489626.39999999991</v>
      </c>
    </row>
    <row r="824" spans="1:5" x14ac:dyDescent="0.25">
      <c r="A824" s="60">
        <v>3009900233</v>
      </c>
      <c r="B824" s="87" t="s">
        <v>248</v>
      </c>
      <c r="C824" s="43">
        <v>12</v>
      </c>
      <c r="D824" s="87" t="s">
        <v>24</v>
      </c>
      <c r="E824" s="93">
        <v>690864.76000000013</v>
      </c>
    </row>
    <row r="825" spans="1:5" x14ac:dyDescent="0.25">
      <c r="A825" s="60">
        <v>3010801359</v>
      </c>
      <c r="B825" s="87" t="s">
        <v>250</v>
      </c>
      <c r="C825" s="43">
        <v>12</v>
      </c>
      <c r="D825" s="87" t="s">
        <v>15</v>
      </c>
      <c r="E825" s="93">
        <v>2650396.46</v>
      </c>
    </row>
    <row r="826" spans="1:5" x14ac:dyDescent="0.25">
      <c r="A826" s="90">
        <v>3012175724</v>
      </c>
      <c r="B826" s="87" t="s">
        <v>252</v>
      </c>
      <c r="C826" s="43">
        <v>12</v>
      </c>
      <c r="D826" s="87" t="s">
        <v>30</v>
      </c>
      <c r="E826" s="93">
        <v>77365.149999999994</v>
      </c>
    </row>
    <row r="827" spans="1:5" x14ac:dyDescent="0.25">
      <c r="A827" s="60">
        <v>3012340197</v>
      </c>
      <c r="B827" s="87" t="s">
        <v>254</v>
      </c>
      <c r="C827" s="43">
        <v>12</v>
      </c>
      <c r="D827" s="87" t="s">
        <v>25</v>
      </c>
      <c r="E827" s="93">
        <v>187514.35</v>
      </c>
    </row>
    <row r="828" spans="1:5" x14ac:dyDescent="0.25">
      <c r="A828" s="62">
        <v>3009900245</v>
      </c>
      <c r="B828" s="89" t="s">
        <v>256</v>
      </c>
      <c r="C828" s="43">
        <v>12</v>
      </c>
      <c r="D828" s="89" t="s">
        <v>64</v>
      </c>
      <c r="E828" s="93">
        <v>370062.81000000006</v>
      </c>
    </row>
    <row r="829" spans="1:5" x14ac:dyDescent="0.25">
      <c r="A829" s="60">
        <v>3009900020</v>
      </c>
      <c r="B829" s="87" t="s">
        <v>258</v>
      </c>
      <c r="C829" s="43">
        <v>12</v>
      </c>
      <c r="D829" s="87" t="s">
        <v>17</v>
      </c>
      <c r="E829" s="93">
        <v>192270.06</v>
      </c>
    </row>
    <row r="830" spans="1:5" x14ac:dyDescent="0.25">
      <c r="A830" s="60">
        <v>3009900021</v>
      </c>
      <c r="B830" s="87" t="s">
        <v>260</v>
      </c>
      <c r="C830" s="43">
        <v>12</v>
      </c>
      <c r="D830" s="87" t="s">
        <v>26</v>
      </c>
      <c r="E830" s="93">
        <v>105306.68999999999</v>
      </c>
    </row>
    <row r="831" spans="1:5" x14ac:dyDescent="0.25">
      <c r="A831" s="60">
        <v>3009900230</v>
      </c>
      <c r="B831" s="87" t="s">
        <v>262</v>
      </c>
      <c r="C831" s="43">
        <v>12</v>
      </c>
      <c r="D831" s="87" t="s">
        <v>6</v>
      </c>
      <c r="E831" s="93">
        <v>695919</v>
      </c>
    </row>
    <row r="832" spans="1:5" x14ac:dyDescent="0.25">
      <c r="A832" s="60">
        <v>3009900046</v>
      </c>
      <c r="B832" s="87" t="s">
        <v>262</v>
      </c>
      <c r="C832" s="43">
        <v>12</v>
      </c>
      <c r="D832" s="87" t="s">
        <v>7</v>
      </c>
      <c r="E832" s="93">
        <v>148391.42000000001</v>
      </c>
    </row>
    <row r="833" spans="1:5" x14ac:dyDescent="0.25">
      <c r="A833" s="60">
        <v>3010889411</v>
      </c>
      <c r="B833" s="87" t="s">
        <v>265</v>
      </c>
      <c r="C833" s="43">
        <v>12</v>
      </c>
      <c r="D833" s="87" t="s">
        <v>3</v>
      </c>
      <c r="E833" s="93">
        <v>1050687.9600000002</v>
      </c>
    </row>
    <row r="834" spans="1:5" x14ac:dyDescent="0.25">
      <c r="A834" s="60" t="s">
        <v>60</v>
      </c>
      <c r="B834" s="89" t="s">
        <v>267</v>
      </c>
      <c r="C834" s="43">
        <v>12</v>
      </c>
      <c r="D834" s="87" t="s">
        <v>54</v>
      </c>
      <c r="E834" s="93">
        <v>1083140.3099999998</v>
      </c>
    </row>
    <row r="835" spans="1:5" x14ac:dyDescent="0.25">
      <c r="A835" s="60">
        <v>3009900176</v>
      </c>
      <c r="B835" s="87" t="s">
        <v>269</v>
      </c>
      <c r="C835" s="43">
        <v>12</v>
      </c>
      <c r="D835" s="87" t="s">
        <v>23</v>
      </c>
      <c r="E835" s="93">
        <v>962260.7699999999</v>
      </c>
    </row>
    <row r="836" spans="1:5" x14ac:dyDescent="0.25">
      <c r="A836" s="60">
        <v>3009900173</v>
      </c>
      <c r="B836" s="87" t="s">
        <v>271</v>
      </c>
      <c r="C836" s="43">
        <v>12</v>
      </c>
      <c r="D836" s="87" t="s">
        <v>20</v>
      </c>
      <c r="E836" s="93">
        <v>63678.65</v>
      </c>
    </row>
    <row r="837" spans="1:5" x14ac:dyDescent="0.25">
      <c r="A837" s="90">
        <v>3011648974</v>
      </c>
      <c r="B837" s="87" t="s">
        <v>273</v>
      </c>
      <c r="C837" s="43">
        <v>12</v>
      </c>
      <c r="D837" s="87" t="s">
        <v>31</v>
      </c>
      <c r="E837" s="93">
        <v>832537.8600000001</v>
      </c>
    </row>
    <row r="838" spans="1:5" x14ac:dyDescent="0.25">
      <c r="A838" s="90">
        <v>3013153116</v>
      </c>
      <c r="B838" s="87" t="s">
        <v>275</v>
      </c>
      <c r="C838" s="43">
        <v>12</v>
      </c>
      <c r="D838" s="89" t="s">
        <v>52</v>
      </c>
      <c r="E838" s="93">
        <v>754643.53999999992</v>
      </c>
    </row>
    <row r="839" spans="1:5" x14ac:dyDescent="0.25">
      <c r="A839" s="60">
        <v>3011437232</v>
      </c>
      <c r="B839" s="87" t="s">
        <v>277</v>
      </c>
      <c r="C839" s="43">
        <v>12</v>
      </c>
      <c r="D839" s="87" t="s">
        <v>27</v>
      </c>
      <c r="E839" s="93">
        <v>750297.03</v>
      </c>
    </row>
    <row r="840" spans="1:5" x14ac:dyDescent="0.25">
      <c r="A840" s="60">
        <v>3011701462</v>
      </c>
      <c r="B840" s="87" t="s">
        <v>277</v>
      </c>
      <c r="C840" s="43">
        <v>12</v>
      </c>
      <c r="D840" s="87" t="s">
        <v>35</v>
      </c>
      <c r="E840" s="93">
        <v>667505.64000000013</v>
      </c>
    </row>
    <row r="841" spans="1:5" x14ac:dyDescent="0.25">
      <c r="A841" s="59">
        <v>3012808304</v>
      </c>
      <c r="B841" s="80" t="s">
        <v>280</v>
      </c>
      <c r="C841" s="43">
        <v>12</v>
      </c>
      <c r="D841" s="89" t="s">
        <v>65</v>
      </c>
      <c r="E841" s="93">
        <v>-30496.560000000001</v>
      </c>
    </row>
    <row r="842" spans="1:5" x14ac:dyDescent="0.25">
      <c r="A842" s="63">
        <v>3010073471</v>
      </c>
      <c r="B842" s="82" t="s">
        <v>282</v>
      </c>
      <c r="C842" s="43">
        <v>12</v>
      </c>
      <c r="D842" s="89" t="s">
        <v>59</v>
      </c>
      <c r="E842" s="93">
        <v>3357583.3399999994</v>
      </c>
    </row>
    <row r="843" spans="1:5" x14ac:dyDescent="0.25">
      <c r="A843" s="75">
        <v>3010648927</v>
      </c>
      <c r="B843" s="82" t="s">
        <v>284</v>
      </c>
      <c r="C843" s="43">
        <v>12</v>
      </c>
      <c r="D843" s="74" t="s">
        <v>368</v>
      </c>
      <c r="E843" s="93">
        <v>689850.75</v>
      </c>
    </row>
    <row r="844" spans="1:5" x14ac:dyDescent="0.25">
      <c r="A844" s="90">
        <v>3011405670</v>
      </c>
      <c r="B844" s="87" t="s">
        <v>286</v>
      </c>
      <c r="C844" s="43">
        <v>12</v>
      </c>
      <c r="D844" s="87" t="s">
        <v>32</v>
      </c>
      <c r="E844" s="93">
        <v>670769.94000000006</v>
      </c>
    </row>
    <row r="845" spans="1:5" x14ac:dyDescent="0.25">
      <c r="A845" s="60">
        <v>3013092097</v>
      </c>
      <c r="B845" s="88" t="s">
        <v>288</v>
      </c>
      <c r="C845" s="43">
        <v>12</v>
      </c>
      <c r="D845" s="88" t="s">
        <v>57</v>
      </c>
      <c r="E845" s="93">
        <v>196252.62999999998</v>
      </c>
    </row>
    <row r="846" spans="1:5" x14ac:dyDescent="0.25">
      <c r="A846" s="60">
        <v>3012936394</v>
      </c>
      <c r="B846" s="89" t="s">
        <v>290</v>
      </c>
      <c r="C846" s="43">
        <v>12</v>
      </c>
      <c r="D846" s="89" t="s">
        <v>66</v>
      </c>
      <c r="E846" s="93">
        <v>-276430.72000000003</v>
      </c>
    </row>
    <row r="847" spans="1:5" x14ac:dyDescent="0.25">
      <c r="A847" s="62">
        <v>3010586245</v>
      </c>
      <c r="B847" s="89" t="s">
        <v>292</v>
      </c>
      <c r="C847" s="43">
        <v>12</v>
      </c>
      <c r="D847" s="89" t="s">
        <v>67</v>
      </c>
      <c r="E847" s="93">
        <v>862733.72000000009</v>
      </c>
    </row>
    <row r="848" spans="1:5" x14ac:dyDescent="0.25">
      <c r="A848" s="60">
        <v>3012602723</v>
      </c>
      <c r="B848" s="88" t="s">
        <v>294</v>
      </c>
      <c r="C848" s="43">
        <v>12</v>
      </c>
      <c r="D848" s="87" t="s">
        <v>51</v>
      </c>
      <c r="E848" s="93">
        <v>2403514.0099999993</v>
      </c>
    </row>
    <row r="849" spans="1:5" x14ac:dyDescent="0.25">
      <c r="A849" s="90">
        <v>3012029480</v>
      </c>
      <c r="B849" s="87" t="s">
        <v>302</v>
      </c>
      <c r="C849" s="43">
        <v>12</v>
      </c>
      <c r="D849" s="87" t="s">
        <v>36</v>
      </c>
      <c r="E849" s="93">
        <v>789312.39000000013</v>
      </c>
    </row>
    <row r="850" spans="1:5" x14ac:dyDescent="0.25">
      <c r="A850" s="60">
        <v>3012047890</v>
      </c>
      <c r="B850" s="88" t="s">
        <v>304</v>
      </c>
      <c r="C850" s="43">
        <v>12</v>
      </c>
      <c r="D850" s="87" t="s">
        <v>33</v>
      </c>
      <c r="E850" s="93">
        <v>2745768.5799999996</v>
      </c>
    </row>
    <row r="851" spans="1:5" x14ac:dyDescent="0.25">
      <c r="A851" s="60">
        <v>3009900157</v>
      </c>
      <c r="B851" s="87" t="s">
        <v>308</v>
      </c>
      <c r="C851" s="43">
        <v>12</v>
      </c>
      <c r="D851" s="87" t="s">
        <v>13</v>
      </c>
      <c r="E851" s="93">
        <v>150602.03000000003</v>
      </c>
    </row>
    <row r="852" spans="1:5" x14ac:dyDescent="0.25">
      <c r="A852" s="60">
        <v>3009900022</v>
      </c>
      <c r="B852" s="87" t="s">
        <v>310</v>
      </c>
      <c r="C852" s="43">
        <v>12</v>
      </c>
      <c r="D852" s="87" t="s">
        <v>12</v>
      </c>
      <c r="E852" s="93">
        <v>504175.00999999989</v>
      </c>
    </row>
    <row r="853" spans="1:5" x14ac:dyDescent="0.25">
      <c r="A853" s="60">
        <v>3009900231</v>
      </c>
      <c r="B853" s="89" t="s">
        <v>312</v>
      </c>
      <c r="C853" s="43">
        <v>12</v>
      </c>
      <c r="D853" s="87" t="s">
        <v>16</v>
      </c>
      <c r="E853" s="93">
        <v>1028933.7100000001</v>
      </c>
    </row>
    <row r="854" spans="1:5" x14ac:dyDescent="0.25">
      <c r="A854" s="60">
        <v>3011623758</v>
      </c>
      <c r="B854" s="88" t="s">
        <v>314</v>
      </c>
      <c r="C854" s="43">
        <v>12</v>
      </c>
      <c r="D854" s="87" t="s">
        <v>46</v>
      </c>
      <c r="E854" s="93">
        <v>144149.37999999998</v>
      </c>
    </row>
    <row r="855" spans="1:5" x14ac:dyDescent="0.25">
      <c r="A855" s="90">
        <v>3012344482</v>
      </c>
      <c r="B855" s="87" t="s">
        <v>314</v>
      </c>
      <c r="C855" s="43">
        <v>12</v>
      </c>
      <c r="D855" s="87" t="s">
        <v>44</v>
      </c>
      <c r="E855" s="93">
        <v>242791.07</v>
      </c>
    </row>
    <row r="856" spans="1:5" x14ac:dyDescent="0.25">
      <c r="A856" s="90">
        <v>3012344228</v>
      </c>
      <c r="B856" s="87" t="s">
        <v>314</v>
      </c>
      <c r="C856" s="43">
        <v>12</v>
      </c>
      <c r="D856" s="87" t="s">
        <v>40</v>
      </c>
      <c r="E856" s="93">
        <v>112500.85999999999</v>
      </c>
    </row>
    <row r="857" spans="1:5" x14ac:dyDescent="0.25">
      <c r="A857" s="90">
        <v>3012034985</v>
      </c>
      <c r="B857" s="87" t="s">
        <v>318</v>
      </c>
      <c r="C857" s="43">
        <v>12</v>
      </c>
      <c r="D857" s="87" t="s">
        <v>34</v>
      </c>
      <c r="E857" s="93">
        <v>1340412.7199999997</v>
      </c>
    </row>
    <row r="858" spans="1:5" x14ac:dyDescent="0.25">
      <c r="A858" s="60">
        <v>3011218680</v>
      </c>
      <c r="B858" s="87" t="s">
        <v>320</v>
      </c>
      <c r="C858" s="43">
        <v>12</v>
      </c>
      <c r="D858" s="87" t="s">
        <v>8</v>
      </c>
      <c r="E858" s="93">
        <v>647820.64</v>
      </c>
    </row>
    <row r="859" spans="1:5" x14ac:dyDescent="0.25">
      <c r="A859" s="60">
        <v>3010950855</v>
      </c>
      <c r="B859" s="87" t="s">
        <v>322</v>
      </c>
      <c r="C859" s="43">
        <v>12</v>
      </c>
      <c r="D859" s="87" t="s">
        <v>68</v>
      </c>
      <c r="E859" s="93">
        <v>853960.71999999986</v>
      </c>
    </row>
    <row r="860" spans="1:5" x14ac:dyDescent="0.25">
      <c r="A860" s="60">
        <v>3012773181</v>
      </c>
      <c r="B860" s="55" t="s">
        <v>324</v>
      </c>
      <c r="C860" s="43">
        <v>12</v>
      </c>
      <c r="D860" s="89" t="s">
        <v>69</v>
      </c>
      <c r="E860" s="93">
        <v>149225.94000000003</v>
      </c>
    </row>
    <row r="861" spans="1:5" x14ac:dyDescent="0.25">
      <c r="A861" s="60">
        <v>3013009731</v>
      </c>
      <c r="B861" s="87" t="s">
        <v>326</v>
      </c>
      <c r="C861" s="43">
        <v>12</v>
      </c>
      <c r="D861" s="87" t="s">
        <v>53</v>
      </c>
      <c r="E861" s="93">
        <v>2796530.4600000004</v>
      </c>
    </row>
    <row r="862" spans="1:5" x14ac:dyDescent="0.25">
      <c r="A862" s="60">
        <v>3009900159</v>
      </c>
      <c r="B862" s="87" t="s">
        <v>327</v>
      </c>
      <c r="C862" s="43">
        <v>12</v>
      </c>
      <c r="D862" s="87" t="s">
        <v>14</v>
      </c>
      <c r="E862" s="93">
        <v>58750.26999999999</v>
      </c>
    </row>
    <row r="863" spans="1:5" x14ac:dyDescent="0.25">
      <c r="A863" s="90">
        <v>3011642909</v>
      </c>
      <c r="B863" s="87" t="s">
        <v>329</v>
      </c>
      <c r="C863" s="43">
        <v>12</v>
      </c>
      <c r="D863" s="87" t="s">
        <v>45</v>
      </c>
      <c r="E863" s="93">
        <v>273154.32999999996</v>
      </c>
    </row>
    <row r="864" spans="1:5" x14ac:dyDescent="0.25">
      <c r="A864" s="60">
        <v>3010351603</v>
      </c>
      <c r="B864" s="87" t="s">
        <v>331</v>
      </c>
      <c r="C864" s="43">
        <v>12</v>
      </c>
      <c r="D864" s="87" t="s">
        <v>2</v>
      </c>
      <c r="E864" s="93">
        <v>419770.07000000007</v>
      </c>
    </row>
    <row r="865" spans="1:5" x14ac:dyDescent="0.25">
      <c r="A865" s="60">
        <v>3010458302</v>
      </c>
      <c r="B865" s="87" t="s">
        <v>333</v>
      </c>
      <c r="C865" s="43">
        <v>12</v>
      </c>
      <c r="D865" s="87" t="s">
        <v>41</v>
      </c>
      <c r="E865" s="93">
        <v>178254.02999999997</v>
      </c>
    </row>
    <row r="866" spans="1:5" x14ac:dyDescent="0.25">
      <c r="A866" s="60">
        <v>3010586791</v>
      </c>
      <c r="B866" s="88" t="s">
        <v>335</v>
      </c>
      <c r="C866" s="43">
        <v>12</v>
      </c>
      <c r="D866" s="88" t="s">
        <v>58</v>
      </c>
      <c r="E866" s="93">
        <v>65596.310000000027</v>
      </c>
    </row>
    <row r="867" spans="1:5" x14ac:dyDescent="0.25">
      <c r="A867" s="60" t="s">
        <v>61</v>
      </c>
      <c r="B867" s="89" t="s">
        <v>337</v>
      </c>
      <c r="C867" s="43">
        <v>12</v>
      </c>
      <c r="D867" s="64" t="s">
        <v>42</v>
      </c>
      <c r="E867" s="93">
        <v>684891.67999999993</v>
      </c>
    </row>
    <row r="868" spans="1:5" x14ac:dyDescent="0.25">
      <c r="A868" s="90">
        <v>3012510547</v>
      </c>
      <c r="B868" s="89" t="s">
        <v>339</v>
      </c>
      <c r="C868" s="43">
        <v>12</v>
      </c>
      <c r="D868" s="89" t="s">
        <v>70</v>
      </c>
      <c r="E868" s="93">
        <v>593522.59000000008</v>
      </c>
    </row>
    <row r="869" spans="1:5" x14ac:dyDescent="0.25">
      <c r="A869" s="61">
        <v>3010000990</v>
      </c>
      <c r="B869" s="91" t="s">
        <v>341</v>
      </c>
      <c r="C869" s="43">
        <v>12</v>
      </c>
      <c r="D869" s="65" t="s">
        <v>71</v>
      </c>
      <c r="E869" s="93">
        <v>1595480.7200000002</v>
      </c>
    </row>
    <row r="870" spans="1:5" x14ac:dyDescent="0.25">
      <c r="A870" s="60">
        <v>3009900178</v>
      </c>
      <c r="B870" s="87" t="s">
        <v>343</v>
      </c>
      <c r="C870" s="43">
        <v>12</v>
      </c>
      <c r="D870" s="87" t="s">
        <v>29</v>
      </c>
      <c r="E870" s="93">
        <v>738600.42</v>
      </c>
    </row>
    <row r="871" spans="1:5" x14ac:dyDescent="0.25">
      <c r="A871" s="60">
        <v>3010992218</v>
      </c>
      <c r="B871" s="87" t="s">
        <v>345</v>
      </c>
      <c r="C871" s="43">
        <v>12</v>
      </c>
      <c r="D871" s="87" t="s">
        <v>18</v>
      </c>
      <c r="E871" s="93">
        <v>97413.851300000009</v>
      </c>
    </row>
    <row r="872" spans="1:5" x14ac:dyDescent="0.25">
      <c r="A872" s="60">
        <v>3012568013</v>
      </c>
      <c r="B872" s="87" t="s">
        <v>347</v>
      </c>
      <c r="C872" s="43">
        <v>12</v>
      </c>
      <c r="D872" s="87" t="s">
        <v>5</v>
      </c>
      <c r="E872" s="93">
        <v>-444008.35000000009</v>
      </c>
    </row>
    <row r="873" spans="1:5" x14ac:dyDescent="0.25">
      <c r="A873" s="60">
        <v>3009900252</v>
      </c>
      <c r="B873" s="87" t="s">
        <v>349</v>
      </c>
      <c r="C873" s="43">
        <v>12</v>
      </c>
      <c r="D873" s="87" t="s">
        <v>9</v>
      </c>
      <c r="E873" s="93">
        <v>357677.07</v>
      </c>
    </row>
    <row r="874" spans="1:5" x14ac:dyDescent="0.25">
      <c r="A874" s="90">
        <v>3013153307</v>
      </c>
      <c r="B874" s="87" t="s">
        <v>351</v>
      </c>
      <c r="C874" s="43">
        <v>12</v>
      </c>
      <c r="D874" s="87" t="s">
        <v>37</v>
      </c>
      <c r="E874" s="93">
        <v>759815.57999999984</v>
      </c>
    </row>
    <row r="875" spans="1:5" x14ac:dyDescent="0.25">
      <c r="A875" s="60">
        <v>3012337646</v>
      </c>
      <c r="B875" s="87" t="s">
        <v>355</v>
      </c>
      <c r="C875" s="43">
        <v>12</v>
      </c>
      <c r="D875" s="87" t="s">
        <v>50</v>
      </c>
      <c r="E875" s="93">
        <v>2031576.63</v>
      </c>
    </row>
    <row r="876" spans="1:5" x14ac:dyDescent="0.25">
      <c r="A876" s="76">
        <v>3011863134</v>
      </c>
      <c r="B876" s="78" t="s">
        <v>357</v>
      </c>
      <c r="C876" s="43">
        <v>12</v>
      </c>
      <c r="D876" s="58" t="s">
        <v>38</v>
      </c>
      <c r="E876" s="93">
        <v>7507.5800000000036</v>
      </c>
    </row>
    <row r="877" spans="1:5" x14ac:dyDescent="0.25">
      <c r="A877" s="60">
        <v>3012736516</v>
      </c>
      <c r="B877" s="87" t="s">
        <v>359</v>
      </c>
      <c r="C877" s="43">
        <v>12</v>
      </c>
      <c r="D877" s="89" t="s">
        <v>72</v>
      </c>
      <c r="E877" s="93">
        <v>258281.76999999996</v>
      </c>
    </row>
    <row r="878" spans="1:5" x14ac:dyDescent="0.25">
      <c r="A878" s="60">
        <v>3011760946</v>
      </c>
      <c r="B878" s="87" t="s">
        <v>361</v>
      </c>
      <c r="C878" s="43">
        <v>12</v>
      </c>
      <c r="D878" s="87" t="s">
        <v>48</v>
      </c>
      <c r="E878" s="93">
        <v>846138.79999999981</v>
      </c>
    </row>
    <row r="879" spans="1:5" x14ac:dyDescent="0.25">
      <c r="A879" s="60">
        <v>3010950130</v>
      </c>
      <c r="B879" s="87" t="s">
        <v>361</v>
      </c>
      <c r="C879" s="43">
        <v>12</v>
      </c>
      <c r="D879" s="87" t="s">
        <v>39</v>
      </c>
      <c r="E879" s="93">
        <v>736018.42999999982</v>
      </c>
    </row>
    <row r="880" spans="1:5" x14ac:dyDescent="0.25">
      <c r="A880" s="60">
        <v>3011171457</v>
      </c>
      <c r="B880" s="87" t="s">
        <v>362</v>
      </c>
      <c r="C880" s="43">
        <v>12</v>
      </c>
      <c r="D880" s="87" t="s">
        <v>49</v>
      </c>
      <c r="E880" s="93">
        <v>1499724.5099999998</v>
      </c>
    </row>
    <row r="881" spans="1:5" x14ac:dyDescent="0.25">
      <c r="A881" s="60">
        <v>3012537913</v>
      </c>
      <c r="B881" s="88" t="s">
        <v>362</v>
      </c>
      <c r="C881" s="43">
        <v>12</v>
      </c>
      <c r="D881" s="88" t="s">
        <v>56</v>
      </c>
      <c r="E881" s="93">
        <v>354356.35</v>
      </c>
    </row>
    <row r="882" spans="1:5" x14ac:dyDescent="0.25">
      <c r="A882" s="60">
        <v>3011303590</v>
      </c>
      <c r="B882" s="87" t="s">
        <v>363</v>
      </c>
      <c r="C882" s="43">
        <v>12</v>
      </c>
      <c r="D882" s="87" t="s">
        <v>47</v>
      </c>
      <c r="E882" s="93">
        <v>1748266.0800000005</v>
      </c>
    </row>
    <row r="883" spans="1:5" x14ac:dyDescent="0.25">
      <c r="A883" s="63">
        <v>3012296948</v>
      </c>
      <c r="B883" s="77" t="s">
        <v>364</v>
      </c>
      <c r="C883" s="43">
        <v>12</v>
      </c>
      <c r="D883" s="58" t="s">
        <v>19</v>
      </c>
      <c r="E883" s="93">
        <v>240676.24999999988</v>
      </c>
    </row>
    <row r="884" spans="1:5" x14ac:dyDescent="0.25">
      <c r="A884" s="90">
        <v>3010609287</v>
      </c>
      <c r="B884" s="83" t="s">
        <v>306</v>
      </c>
      <c r="C884" s="43">
        <v>12</v>
      </c>
      <c r="D884" s="86" t="s">
        <v>192</v>
      </c>
      <c r="E884" s="93">
        <v>818410.85000000021</v>
      </c>
    </row>
    <row r="885" spans="1:5" x14ac:dyDescent="0.25">
      <c r="A885" s="90">
        <v>3009900171</v>
      </c>
      <c r="B885" s="83" t="s">
        <v>353</v>
      </c>
      <c r="C885" s="43">
        <v>12</v>
      </c>
      <c r="D885" s="83" t="s">
        <v>196</v>
      </c>
      <c r="E885" s="93">
        <v>247217.56</v>
      </c>
    </row>
    <row r="886" spans="1:5" x14ac:dyDescent="0.25">
      <c r="A886" s="90">
        <v>3013090504</v>
      </c>
      <c r="B886" s="83" t="s">
        <v>296</v>
      </c>
      <c r="C886" s="43">
        <v>12</v>
      </c>
      <c r="D886" s="83" t="s">
        <v>193</v>
      </c>
      <c r="E886" s="93">
        <v>1115557.6300000001</v>
      </c>
    </row>
    <row r="887" spans="1:5" x14ac:dyDescent="0.25">
      <c r="A887" s="90">
        <v>3013090236</v>
      </c>
      <c r="B887" s="73" t="s">
        <v>298</v>
      </c>
      <c r="C887" s="43">
        <v>12</v>
      </c>
      <c r="D887" s="83" t="s">
        <v>194</v>
      </c>
      <c r="E887" s="93">
        <v>3858937.35</v>
      </c>
    </row>
    <row r="888" spans="1:5" x14ac:dyDescent="0.25">
      <c r="A888" s="90">
        <v>3013090590</v>
      </c>
      <c r="B888" s="73" t="s">
        <v>300</v>
      </c>
      <c r="C888" s="43">
        <v>12</v>
      </c>
      <c r="D888" s="86" t="s">
        <v>195</v>
      </c>
      <c r="E888" s="93">
        <v>1804319.0399999996</v>
      </c>
    </row>
    <row r="889" spans="1:5" x14ac:dyDescent="0.25">
      <c r="A889" s="75">
        <v>0</v>
      </c>
      <c r="B889" s="41" t="s">
        <v>370</v>
      </c>
      <c r="C889" s="43">
        <v>12</v>
      </c>
      <c r="D889" s="79" t="s">
        <v>369</v>
      </c>
      <c r="E889" s="18">
        <v>0</v>
      </c>
    </row>
  </sheetData>
  <autoFilter ref="A1:E1">
    <sortState ref="A2:AJ75">
      <sortCondition ref="B1"/>
    </sortState>
  </autoFilter>
  <pageMargins left="0.511811024" right="0.511811024" top="0.78740157499999996" bottom="0.78740157499999996" header="0.31496062000000002" footer="0.31496062000000002"/>
  <pageSetup paperSize="8" scale="6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805"/>
  <sheetViews>
    <sheetView workbookViewId="0">
      <selection activeCell="F19" sqref="F19"/>
    </sheetView>
  </sheetViews>
  <sheetFormatPr defaultRowHeight="15" x14ac:dyDescent="0.25"/>
  <cols>
    <col min="1" max="1" width="17.7109375" style="95" customWidth="1"/>
    <col min="2" max="2" width="13.28515625" style="43" bestFit="1" customWidth="1"/>
    <col min="3" max="16384" width="9.140625" style="43"/>
  </cols>
  <sheetData>
    <row r="1" spans="1:2" x14ac:dyDescent="0.25">
      <c r="A1" s="94" t="s">
        <v>1178</v>
      </c>
      <c r="B1" s="44" t="s">
        <v>1179</v>
      </c>
    </row>
    <row r="2" spans="1:2" x14ac:dyDescent="0.25">
      <c r="A2" s="43" t="s">
        <v>374</v>
      </c>
      <c r="B2" s="93">
        <v>735823.74999999988</v>
      </c>
    </row>
    <row r="3" spans="1:2" x14ac:dyDescent="0.25">
      <c r="A3" s="43" t="s">
        <v>977</v>
      </c>
      <c r="B3" s="93">
        <v>708329.54</v>
      </c>
    </row>
    <row r="4" spans="1:2" x14ac:dyDescent="0.25">
      <c r="A4" s="43" t="s">
        <v>1044</v>
      </c>
      <c r="B4" s="93">
        <v>674423.1</v>
      </c>
    </row>
    <row r="5" spans="1:2" x14ac:dyDescent="0.25">
      <c r="A5" s="43" t="s">
        <v>1111</v>
      </c>
      <c r="B5" s="93">
        <v>638365.0199999999</v>
      </c>
    </row>
    <row r="6" spans="1:2" x14ac:dyDescent="0.25">
      <c r="A6" s="43" t="s">
        <v>441</v>
      </c>
      <c r="B6" s="93">
        <v>596991.1</v>
      </c>
    </row>
    <row r="7" spans="1:2" x14ac:dyDescent="0.25">
      <c r="A7" s="43" t="s">
        <v>508</v>
      </c>
      <c r="B7" s="93">
        <v>641911.7300000001</v>
      </c>
    </row>
    <row r="8" spans="1:2" x14ac:dyDescent="0.25">
      <c r="A8" s="43" t="s">
        <v>575</v>
      </c>
      <c r="B8" s="93">
        <v>638828.69999999995</v>
      </c>
    </row>
    <row r="9" spans="1:2" x14ac:dyDescent="0.25">
      <c r="A9" s="43" t="s">
        <v>642</v>
      </c>
      <c r="B9" s="93">
        <v>661279.91000000015</v>
      </c>
    </row>
    <row r="10" spans="1:2" x14ac:dyDescent="0.25">
      <c r="A10" s="43" t="s">
        <v>709</v>
      </c>
      <c r="B10" s="93">
        <v>564768.00000000012</v>
      </c>
    </row>
    <row r="11" spans="1:2" x14ac:dyDescent="0.25">
      <c r="A11" s="43" t="s">
        <v>776</v>
      </c>
      <c r="B11" s="93">
        <v>689819.75000000023</v>
      </c>
    </row>
    <row r="12" spans="1:2" x14ac:dyDescent="0.25">
      <c r="A12" s="43" t="s">
        <v>843</v>
      </c>
      <c r="B12" s="93">
        <v>735972.24000000011</v>
      </c>
    </row>
    <row r="13" spans="1:2" x14ac:dyDescent="0.25">
      <c r="A13" s="43" t="s">
        <v>910</v>
      </c>
      <c r="B13" s="93">
        <v>601028.99999999988</v>
      </c>
    </row>
    <row r="14" spans="1:2" x14ac:dyDescent="0.25">
      <c r="A14" s="43" t="s">
        <v>375</v>
      </c>
      <c r="B14" s="93">
        <v>306743.14</v>
      </c>
    </row>
    <row r="15" spans="1:2" x14ac:dyDescent="0.25">
      <c r="A15" s="43" t="s">
        <v>978</v>
      </c>
      <c r="B15" s="93">
        <v>221638.83999999997</v>
      </c>
    </row>
    <row r="16" spans="1:2" x14ac:dyDescent="0.25">
      <c r="A16" s="43" t="s">
        <v>1045</v>
      </c>
      <c r="B16" s="93">
        <v>248297.4</v>
      </c>
    </row>
    <row r="17" spans="1:2" x14ac:dyDescent="0.25">
      <c r="A17" s="43" t="s">
        <v>1112</v>
      </c>
      <c r="B17" s="93">
        <v>207477.41999999998</v>
      </c>
    </row>
    <row r="18" spans="1:2" x14ac:dyDescent="0.25">
      <c r="A18" s="43" t="s">
        <v>442</v>
      </c>
      <c r="B18" s="93">
        <v>265659.43</v>
      </c>
    </row>
    <row r="19" spans="1:2" x14ac:dyDescent="0.25">
      <c r="A19" s="43" t="s">
        <v>509</v>
      </c>
      <c r="B19" s="93">
        <v>283777.72000000009</v>
      </c>
    </row>
    <row r="20" spans="1:2" x14ac:dyDescent="0.25">
      <c r="A20" s="43" t="s">
        <v>576</v>
      </c>
      <c r="B20" s="93">
        <v>298722.89999999997</v>
      </c>
    </row>
    <row r="21" spans="1:2" x14ac:dyDescent="0.25">
      <c r="A21" s="43" t="s">
        <v>643</v>
      </c>
      <c r="B21" s="93">
        <v>265249.33</v>
      </c>
    </row>
    <row r="22" spans="1:2" x14ac:dyDescent="0.25">
      <c r="A22" s="43" t="s">
        <v>710</v>
      </c>
      <c r="B22" s="93">
        <v>267913.8</v>
      </c>
    </row>
    <row r="23" spans="1:2" x14ac:dyDescent="0.25">
      <c r="A23" s="43" t="s">
        <v>777</v>
      </c>
      <c r="B23" s="93">
        <v>221997.81999999998</v>
      </c>
    </row>
    <row r="24" spans="1:2" x14ac:dyDescent="0.25">
      <c r="A24" s="43" t="s">
        <v>844</v>
      </c>
      <c r="B24" s="93">
        <v>243128.34999999989</v>
      </c>
    </row>
    <row r="25" spans="1:2" x14ac:dyDescent="0.25">
      <c r="A25" s="43" t="s">
        <v>911</v>
      </c>
      <c r="B25" s="93">
        <v>115509.59999999999</v>
      </c>
    </row>
    <row r="26" spans="1:2" x14ac:dyDescent="0.25">
      <c r="A26" s="43" t="s">
        <v>376</v>
      </c>
      <c r="B26" s="93">
        <v>-439677.33999999985</v>
      </c>
    </row>
    <row r="27" spans="1:2" x14ac:dyDescent="0.25">
      <c r="A27" s="43" t="s">
        <v>979</v>
      </c>
      <c r="B27" s="93">
        <v>-506969.04</v>
      </c>
    </row>
    <row r="28" spans="1:2" x14ac:dyDescent="0.25">
      <c r="A28" s="43" t="s">
        <v>1046</v>
      </c>
      <c r="B28" s="93">
        <v>-490767.29999999993</v>
      </c>
    </row>
    <row r="29" spans="1:2" x14ac:dyDescent="0.25">
      <c r="A29" s="43" t="s">
        <v>1113</v>
      </c>
      <c r="B29" s="93">
        <v>-247994.11</v>
      </c>
    </row>
    <row r="30" spans="1:2" x14ac:dyDescent="0.25">
      <c r="A30" s="43" t="s">
        <v>443</v>
      </c>
      <c r="B30" s="93">
        <v>49588.55000000001</v>
      </c>
    </row>
    <row r="31" spans="1:2" x14ac:dyDescent="0.25">
      <c r="A31" s="43" t="s">
        <v>510</v>
      </c>
      <c r="B31" s="93">
        <v>81382.13</v>
      </c>
    </row>
    <row r="32" spans="1:2" x14ac:dyDescent="0.25">
      <c r="A32" s="43" t="s">
        <v>577</v>
      </c>
      <c r="B32" s="93">
        <v>-40453.200000000012</v>
      </c>
    </row>
    <row r="33" spans="1:2" x14ac:dyDescent="0.25">
      <c r="A33" s="43" t="s">
        <v>644</v>
      </c>
      <c r="B33" s="93">
        <v>132098.44</v>
      </c>
    </row>
    <row r="34" spans="1:2" x14ac:dyDescent="0.25">
      <c r="A34" s="43" t="s">
        <v>711</v>
      </c>
      <c r="B34" s="93">
        <v>170727.30000000002</v>
      </c>
    </row>
    <row r="35" spans="1:2" x14ac:dyDescent="0.25">
      <c r="A35" s="43" t="s">
        <v>778</v>
      </c>
      <c r="B35" s="93">
        <v>-37052.44</v>
      </c>
    </row>
    <row r="36" spans="1:2" x14ac:dyDescent="0.25">
      <c r="A36" s="43" t="s">
        <v>845</v>
      </c>
      <c r="B36" s="93">
        <v>-244621.62000000008</v>
      </c>
    </row>
    <row r="37" spans="1:2" x14ac:dyDescent="0.25">
      <c r="A37" s="43" t="s">
        <v>912</v>
      </c>
      <c r="B37" s="93">
        <v>-422800.49999999994</v>
      </c>
    </row>
    <row r="38" spans="1:2" x14ac:dyDescent="0.25">
      <c r="A38" s="43" t="s">
        <v>377</v>
      </c>
      <c r="B38" s="93">
        <v>711210.37</v>
      </c>
    </row>
    <row r="39" spans="1:2" x14ac:dyDescent="0.25">
      <c r="A39" s="43" t="s">
        <v>980</v>
      </c>
      <c r="B39" s="93">
        <v>583342.50000000012</v>
      </c>
    </row>
    <row r="40" spans="1:2" x14ac:dyDescent="0.25">
      <c r="A40" s="43" t="s">
        <v>1047</v>
      </c>
      <c r="B40" s="93">
        <v>496060.1999999999</v>
      </c>
    </row>
    <row r="41" spans="1:2" x14ac:dyDescent="0.25">
      <c r="A41" s="43" t="s">
        <v>1114</v>
      </c>
      <c r="B41" s="93">
        <v>627239.74000000011</v>
      </c>
    </row>
    <row r="42" spans="1:2" x14ac:dyDescent="0.25">
      <c r="A42" s="43" t="s">
        <v>444</v>
      </c>
      <c r="B42" s="93">
        <v>653363.62000000011</v>
      </c>
    </row>
    <row r="43" spans="1:2" x14ac:dyDescent="0.25">
      <c r="A43" s="43" t="s">
        <v>511</v>
      </c>
      <c r="B43" s="93">
        <v>671820.53</v>
      </c>
    </row>
    <row r="44" spans="1:2" x14ac:dyDescent="0.25">
      <c r="A44" s="43" t="s">
        <v>578</v>
      </c>
      <c r="B44" s="93">
        <v>723813.6</v>
      </c>
    </row>
    <row r="45" spans="1:2" x14ac:dyDescent="0.25">
      <c r="A45" s="43" t="s">
        <v>645</v>
      </c>
      <c r="B45" s="93">
        <v>708210.81</v>
      </c>
    </row>
    <row r="46" spans="1:2" x14ac:dyDescent="0.25">
      <c r="A46" s="43" t="s">
        <v>712</v>
      </c>
      <c r="B46" s="93">
        <v>617699.70000000019</v>
      </c>
    </row>
    <row r="47" spans="1:2" x14ac:dyDescent="0.25">
      <c r="A47" s="43" t="s">
        <v>779</v>
      </c>
      <c r="B47" s="93">
        <v>624696.19000000006</v>
      </c>
    </row>
    <row r="48" spans="1:2" x14ac:dyDescent="0.25">
      <c r="A48" s="43" t="s">
        <v>846</v>
      </c>
      <c r="B48" s="93">
        <v>712901.11</v>
      </c>
    </row>
    <row r="49" spans="1:2" x14ac:dyDescent="0.25">
      <c r="A49" s="43" t="s">
        <v>913</v>
      </c>
      <c r="B49" s="93">
        <v>644065.79999999993</v>
      </c>
    </row>
    <row r="50" spans="1:2" x14ac:dyDescent="0.25">
      <c r="A50" s="43" t="s">
        <v>378</v>
      </c>
      <c r="B50" s="93">
        <v>468565.31000000006</v>
      </c>
    </row>
    <row r="51" spans="1:2" x14ac:dyDescent="0.25">
      <c r="A51" s="43" t="s">
        <v>981</v>
      </c>
      <c r="B51" s="93">
        <v>244795.84000000003</v>
      </c>
    </row>
    <row r="52" spans="1:2" x14ac:dyDescent="0.25">
      <c r="A52" s="43" t="s">
        <v>1048</v>
      </c>
      <c r="B52" s="93">
        <v>443955.29999999993</v>
      </c>
    </row>
    <row r="53" spans="1:2" x14ac:dyDescent="0.25">
      <c r="A53" s="43" t="s">
        <v>1115</v>
      </c>
      <c r="B53" s="93">
        <v>495144.71000000008</v>
      </c>
    </row>
    <row r="54" spans="1:2" x14ac:dyDescent="0.25">
      <c r="A54" s="43" t="s">
        <v>445</v>
      </c>
      <c r="B54" s="93">
        <v>517307.79999999993</v>
      </c>
    </row>
    <row r="55" spans="1:2" x14ac:dyDescent="0.25">
      <c r="A55" s="43" t="s">
        <v>512</v>
      </c>
      <c r="B55" s="93">
        <v>445865.55999999994</v>
      </c>
    </row>
    <row r="56" spans="1:2" x14ac:dyDescent="0.25">
      <c r="A56" s="43" t="s">
        <v>579</v>
      </c>
      <c r="B56" s="93">
        <v>349625.1</v>
      </c>
    </row>
    <row r="57" spans="1:2" x14ac:dyDescent="0.25">
      <c r="A57" s="43" t="s">
        <v>646</v>
      </c>
      <c r="B57" s="93">
        <v>302368.42</v>
      </c>
    </row>
    <row r="58" spans="1:2" x14ac:dyDescent="0.25">
      <c r="A58" s="43" t="s">
        <v>713</v>
      </c>
      <c r="B58" s="93">
        <v>303802.19999999995</v>
      </c>
    </row>
    <row r="59" spans="1:2" x14ac:dyDescent="0.25">
      <c r="A59" s="43" t="s">
        <v>780</v>
      </c>
      <c r="B59" s="93">
        <v>240872.48</v>
      </c>
    </row>
    <row r="60" spans="1:2" x14ac:dyDescent="0.25">
      <c r="A60" s="43" t="s">
        <v>847</v>
      </c>
      <c r="B60" s="93">
        <v>186599.23</v>
      </c>
    </row>
    <row r="61" spans="1:2" x14ac:dyDescent="0.25">
      <c r="A61" s="43" t="s">
        <v>914</v>
      </c>
      <c r="B61" s="93">
        <v>165969.59999999998</v>
      </c>
    </row>
    <row r="62" spans="1:2" x14ac:dyDescent="0.25">
      <c r="A62" s="43" t="s">
        <v>379</v>
      </c>
      <c r="B62" s="93">
        <v>1786478.85</v>
      </c>
    </row>
    <row r="63" spans="1:2" x14ac:dyDescent="0.25">
      <c r="A63" s="43" t="s">
        <v>982</v>
      </c>
      <c r="B63" s="93">
        <v>944471.42000000016</v>
      </c>
    </row>
    <row r="64" spans="1:2" x14ac:dyDescent="0.25">
      <c r="A64" s="43" t="s">
        <v>1049</v>
      </c>
      <c r="B64" s="93">
        <v>1583442.5999999999</v>
      </c>
    </row>
    <row r="65" spans="1:2" x14ac:dyDescent="0.25">
      <c r="A65" s="43" t="s">
        <v>1116</v>
      </c>
      <c r="B65" s="93">
        <v>1960389.7799999998</v>
      </c>
    </row>
    <row r="66" spans="1:2" x14ac:dyDescent="0.25">
      <c r="A66" s="43" t="s">
        <v>446</v>
      </c>
      <c r="B66" s="93">
        <v>1861081.09</v>
      </c>
    </row>
    <row r="67" spans="1:2" x14ac:dyDescent="0.25">
      <c r="A67" s="43" t="s">
        <v>513</v>
      </c>
      <c r="B67" s="93">
        <v>2100327.19</v>
      </c>
    </row>
    <row r="68" spans="1:2" x14ac:dyDescent="0.25">
      <c r="A68" s="43" t="s">
        <v>580</v>
      </c>
      <c r="B68" s="93">
        <v>1943279.7000000002</v>
      </c>
    </row>
    <row r="69" spans="1:2" x14ac:dyDescent="0.25">
      <c r="A69" s="43" t="s">
        <v>647</v>
      </c>
      <c r="B69" s="93">
        <v>1924304.5399999998</v>
      </c>
    </row>
    <row r="70" spans="1:2" x14ac:dyDescent="0.25">
      <c r="A70" s="43" t="s">
        <v>714</v>
      </c>
      <c r="B70" s="93">
        <v>1830506.9999999998</v>
      </c>
    </row>
    <row r="71" spans="1:2" x14ac:dyDescent="0.25">
      <c r="A71" s="43" t="s">
        <v>781</v>
      </c>
      <c r="B71" s="93">
        <v>1499492.6300000001</v>
      </c>
    </row>
    <row r="72" spans="1:2" x14ac:dyDescent="0.25">
      <c r="A72" s="43" t="s">
        <v>848</v>
      </c>
      <c r="B72" s="93">
        <v>1240672.08</v>
      </c>
    </row>
    <row r="73" spans="1:2" x14ac:dyDescent="0.25">
      <c r="A73" s="43" t="s">
        <v>915</v>
      </c>
      <c r="B73" s="93">
        <v>1243112.7</v>
      </c>
    </row>
    <row r="74" spans="1:2" x14ac:dyDescent="0.25">
      <c r="A74" s="43" t="s">
        <v>380</v>
      </c>
      <c r="B74" s="93">
        <v>1355245.2899999998</v>
      </c>
    </row>
    <row r="75" spans="1:2" x14ac:dyDescent="0.25">
      <c r="A75" s="43" t="s">
        <v>983</v>
      </c>
      <c r="B75" s="18">
        <v>891850.47</v>
      </c>
    </row>
    <row r="76" spans="1:2" x14ac:dyDescent="0.25">
      <c r="A76" s="43" t="s">
        <v>1050</v>
      </c>
      <c r="B76" s="93">
        <v>1197773.7</v>
      </c>
    </row>
    <row r="77" spans="1:2" x14ac:dyDescent="0.25">
      <c r="A77" s="43" t="s">
        <v>1117</v>
      </c>
      <c r="B77" s="93">
        <v>1289679.3599999999</v>
      </c>
    </row>
    <row r="78" spans="1:2" x14ac:dyDescent="0.25">
      <c r="A78" s="43" t="s">
        <v>447</v>
      </c>
      <c r="B78" s="93">
        <v>1406370.08</v>
      </c>
    </row>
    <row r="79" spans="1:2" x14ac:dyDescent="0.25">
      <c r="A79" s="43" t="s">
        <v>514</v>
      </c>
      <c r="B79" s="93">
        <v>1389742.0900000003</v>
      </c>
    </row>
    <row r="80" spans="1:2" x14ac:dyDescent="0.25">
      <c r="A80" s="43" t="s">
        <v>581</v>
      </c>
      <c r="B80" s="93">
        <v>1395847.1999999997</v>
      </c>
    </row>
    <row r="81" spans="1:2" x14ac:dyDescent="0.25">
      <c r="A81" s="43" t="s">
        <v>648</v>
      </c>
      <c r="B81" s="93">
        <v>1357781.4</v>
      </c>
    </row>
    <row r="82" spans="1:2" x14ac:dyDescent="0.25">
      <c r="A82" s="43" t="s">
        <v>715</v>
      </c>
      <c r="B82" s="93">
        <v>1354088.4000000001</v>
      </c>
    </row>
    <row r="83" spans="1:2" x14ac:dyDescent="0.25">
      <c r="A83" s="43" t="s">
        <v>782</v>
      </c>
      <c r="B83" s="93">
        <v>997593.32999999984</v>
      </c>
    </row>
    <row r="84" spans="1:2" x14ac:dyDescent="0.25">
      <c r="A84" s="43" t="s">
        <v>849</v>
      </c>
      <c r="B84" s="93">
        <v>849550.35000000009</v>
      </c>
    </row>
    <row r="85" spans="1:2" x14ac:dyDescent="0.25">
      <c r="A85" s="43" t="s">
        <v>916</v>
      </c>
      <c r="B85" s="93">
        <v>583800</v>
      </c>
    </row>
    <row r="86" spans="1:2" x14ac:dyDescent="0.25">
      <c r="A86" s="43" t="s">
        <v>381</v>
      </c>
      <c r="B86" s="93">
        <v>607638.43999999994</v>
      </c>
    </row>
    <row r="87" spans="1:2" x14ac:dyDescent="0.25">
      <c r="A87" s="43" t="s">
        <v>984</v>
      </c>
      <c r="B87" s="93">
        <v>128719.12999999999</v>
      </c>
    </row>
    <row r="88" spans="1:2" x14ac:dyDescent="0.25">
      <c r="A88" s="43" t="s">
        <v>1051</v>
      </c>
      <c r="B88" s="93">
        <v>437754.00000000012</v>
      </c>
    </row>
    <row r="89" spans="1:2" x14ac:dyDescent="0.25">
      <c r="A89" s="43" t="s">
        <v>1118</v>
      </c>
      <c r="B89" s="93">
        <v>690864.76000000013</v>
      </c>
    </row>
    <row r="90" spans="1:2" x14ac:dyDescent="0.25">
      <c r="A90" s="43" t="s">
        <v>448</v>
      </c>
      <c r="B90" s="93">
        <v>776004.04</v>
      </c>
    </row>
    <row r="91" spans="1:2" x14ac:dyDescent="0.25">
      <c r="A91" s="43" t="s">
        <v>515</v>
      </c>
      <c r="B91" s="93">
        <v>815423.69</v>
      </c>
    </row>
    <row r="92" spans="1:2" x14ac:dyDescent="0.25">
      <c r="A92" s="43" t="s">
        <v>582</v>
      </c>
      <c r="B92" s="93">
        <v>502081.5</v>
      </c>
    </row>
    <row r="93" spans="1:2" x14ac:dyDescent="0.25">
      <c r="A93" s="43" t="s">
        <v>649</v>
      </c>
      <c r="B93" s="93">
        <v>348799.6</v>
      </c>
    </row>
    <row r="94" spans="1:2" x14ac:dyDescent="0.25">
      <c r="A94" s="43" t="s">
        <v>716</v>
      </c>
      <c r="B94" s="93">
        <v>412593.59999999986</v>
      </c>
    </row>
    <row r="95" spans="1:2" x14ac:dyDescent="0.25">
      <c r="A95" s="43" t="s">
        <v>783</v>
      </c>
      <c r="B95" s="93">
        <v>248637.98</v>
      </c>
    </row>
    <row r="96" spans="1:2" x14ac:dyDescent="0.25">
      <c r="A96" s="43" t="s">
        <v>850</v>
      </c>
      <c r="B96" s="93">
        <v>142042.93</v>
      </c>
    </row>
    <row r="97" spans="1:2" x14ac:dyDescent="0.25">
      <c r="A97" s="43" t="s">
        <v>917</v>
      </c>
      <c r="B97" s="93">
        <v>49056.9</v>
      </c>
    </row>
    <row r="98" spans="1:2" x14ac:dyDescent="0.25">
      <c r="A98" s="43" t="s">
        <v>382</v>
      </c>
      <c r="B98" s="93">
        <v>2117539.94</v>
      </c>
    </row>
    <row r="99" spans="1:2" x14ac:dyDescent="0.25">
      <c r="A99" s="43" t="s">
        <v>985</v>
      </c>
      <c r="B99" s="93">
        <v>2286712.52</v>
      </c>
    </row>
    <row r="100" spans="1:2" x14ac:dyDescent="0.25">
      <c r="A100" s="43" t="s">
        <v>1052</v>
      </c>
      <c r="B100" s="93">
        <v>2707351.1999999997</v>
      </c>
    </row>
    <row r="101" spans="1:2" x14ac:dyDescent="0.25">
      <c r="A101" s="43" t="s">
        <v>1119</v>
      </c>
      <c r="B101" s="93">
        <v>2650396.46</v>
      </c>
    </row>
    <row r="102" spans="1:2" x14ac:dyDescent="0.25">
      <c r="A102" s="43" t="s">
        <v>449</v>
      </c>
      <c r="B102" s="93">
        <v>1538711.5800000003</v>
      </c>
    </row>
    <row r="103" spans="1:2" x14ac:dyDescent="0.25">
      <c r="A103" s="43" t="s">
        <v>516</v>
      </c>
      <c r="B103" s="93">
        <v>643888.28999999992</v>
      </c>
    </row>
    <row r="104" spans="1:2" x14ac:dyDescent="0.25">
      <c r="A104" s="43" t="s">
        <v>583</v>
      </c>
      <c r="B104" s="93">
        <v>-2395611.6000000006</v>
      </c>
    </row>
    <row r="105" spans="1:2" x14ac:dyDescent="0.25">
      <c r="A105" s="43" t="s">
        <v>650</v>
      </c>
      <c r="B105" s="93">
        <v>-2514096.5900000003</v>
      </c>
    </row>
    <row r="106" spans="1:2" x14ac:dyDescent="0.25">
      <c r="A106" s="43" t="s">
        <v>717</v>
      </c>
      <c r="B106" s="93">
        <v>1949909.4</v>
      </c>
    </row>
    <row r="107" spans="1:2" x14ac:dyDescent="0.25">
      <c r="A107" s="43" t="s">
        <v>784</v>
      </c>
      <c r="B107" s="93">
        <v>2033892.0199999996</v>
      </c>
    </row>
    <row r="108" spans="1:2" x14ac:dyDescent="0.25">
      <c r="A108" s="43" t="s">
        <v>851</v>
      </c>
      <c r="B108" s="93">
        <v>2230512.62</v>
      </c>
    </row>
    <row r="109" spans="1:2" x14ac:dyDescent="0.25">
      <c r="A109" s="43" t="s">
        <v>918</v>
      </c>
      <c r="B109" s="93">
        <v>927659.7</v>
      </c>
    </row>
    <row r="110" spans="1:2" x14ac:dyDescent="0.25">
      <c r="A110" s="43" t="s">
        <v>383</v>
      </c>
      <c r="B110" s="93">
        <v>257838.47000000003</v>
      </c>
    </row>
    <row r="111" spans="1:2" x14ac:dyDescent="0.25">
      <c r="A111" s="43" t="s">
        <v>986</v>
      </c>
      <c r="B111" s="93">
        <v>22809.8</v>
      </c>
    </row>
    <row r="112" spans="1:2" x14ac:dyDescent="0.25">
      <c r="A112" s="43" t="s">
        <v>1053</v>
      </c>
      <c r="B112" s="93">
        <v>94486.200000000012</v>
      </c>
    </row>
    <row r="113" spans="1:2" x14ac:dyDescent="0.25">
      <c r="A113" s="43" t="s">
        <v>1120</v>
      </c>
      <c r="B113" s="93">
        <v>77365.149999999994</v>
      </c>
    </row>
    <row r="114" spans="1:2" x14ac:dyDescent="0.25">
      <c r="A114" s="43" t="s">
        <v>450</v>
      </c>
      <c r="B114" s="93">
        <v>177350.95000000007</v>
      </c>
    </row>
    <row r="115" spans="1:2" x14ac:dyDescent="0.25">
      <c r="A115" s="43" t="s">
        <v>517</v>
      </c>
      <c r="B115" s="93">
        <v>165871.69999999998</v>
      </c>
    </row>
    <row r="116" spans="1:2" x14ac:dyDescent="0.25">
      <c r="A116" s="43" t="s">
        <v>584</v>
      </c>
      <c r="B116" s="93">
        <v>70857.900000000009</v>
      </c>
    </row>
    <row r="117" spans="1:2" x14ac:dyDescent="0.25">
      <c r="A117" s="43" t="s">
        <v>651</v>
      </c>
      <c r="B117" s="93">
        <v>60261.520000000019</v>
      </c>
    </row>
    <row r="118" spans="1:2" x14ac:dyDescent="0.25">
      <c r="A118" s="43" t="s">
        <v>718</v>
      </c>
      <c r="B118" s="93">
        <v>88321.2</v>
      </c>
    </row>
    <row r="119" spans="1:2" x14ac:dyDescent="0.25">
      <c r="A119" s="43" t="s">
        <v>785</v>
      </c>
      <c r="B119" s="93">
        <v>36142.28</v>
      </c>
    </row>
    <row r="120" spans="1:2" x14ac:dyDescent="0.25">
      <c r="A120" s="43" t="s">
        <v>852</v>
      </c>
      <c r="B120" s="93">
        <v>21291.42</v>
      </c>
    </row>
    <row r="121" spans="1:2" x14ac:dyDescent="0.25">
      <c r="A121" s="43" t="s">
        <v>919</v>
      </c>
      <c r="B121" s="93">
        <v>18930.600000000002</v>
      </c>
    </row>
    <row r="122" spans="1:2" x14ac:dyDescent="0.25">
      <c r="A122" s="43" t="s">
        <v>384</v>
      </c>
      <c r="B122" s="93">
        <v>146528.31999999998</v>
      </c>
    </row>
    <row r="123" spans="1:2" x14ac:dyDescent="0.25">
      <c r="A123" s="43" t="s">
        <v>987</v>
      </c>
      <c r="B123" s="93">
        <v>170239.91000000003</v>
      </c>
    </row>
    <row r="124" spans="1:2" x14ac:dyDescent="0.25">
      <c r="A124" s="43" t="s">
        <v>1054</v>
      </c>
      <c r="B124" s="93">
        <v>156170.10000000003</v>
      </c>
    </row>
    <row r="125" spans="1:2" x14ac:dyDescent="0.25">
      <c r="A125" s="43" t="s">
        <v>1121</v>
      </c>
      <c r="B125" s="93">
        <v>187514.35</v>
      </c>
    </row>
    <row r="126" spans="1:2" x14ac:dyDescent="0.25">
      <c r="A126" s="43" t="s">
        <v>451</v>
      </c>
      <c r="B126" s="93">
        <v>166141.87000000002</v>
      </c>
    </row>
    <row r="127" spans="1:2" x14ac:dyDescent="0.25">
      <c r="A127" s="43" t="s">
        <v>518</v>
      </c>
      <c r="B127" s="93">
        <v>152675.93000000005</v>
      </c>
    </row>
    <row r="128" spans="1:2" x14ac:dyDescent="0.25">
      <c r="A128" s="43" t="s">
        <v>585</v>
      </c>
      <c r="B128" s="93">
        <v>139653.29999999999</v>
      </c>
    </row>
    <row r="129" spans="1:2" x14ac:dyDescent="0.25">
      <c r="A129" s="43" t="s">
        <v>652</v>
      </c>
      <c r="B129" s="93">
        <v>119085.57</v>
      </c>
    </row>
    <row r="130" spans="1:2" x14ac:dyDescent="0.25">
      <c r="A130" s="43" t="s">
        <v>719</v>
      </c>
      <c r="B130" s="93">
        <v>94868.700000000012</v>
      </c>
    </row>
    <row r="131" spans="1:2" x14ac:dyDescent="0.25">
      <c r="A131" s="43" t="s">
        <v>786</v>
      </c>
      <c r="B131" s="93">
        <v>104212.07999999999</v>
      </c>
    </row>
    <row r="132" spans="1:2" x14ac:dyDescent="0.25">
      <c r="A132" s="43" t="s">
        <v>853</v>
      </c>
      <c r="B132" s="93">
        <v>121207.20999999999</v>
      </c>
    </row>
    <row r="133" spans="1:2" x14ac:dyDescent="0.25">
      <c r="A133" s="43" t="s">
        <v>920</v>
      </c>
      <c r="B133" s="93">
        <v>159900.59999999998</v>
      </c>
    </row>
    <row r="134" spans="1:2" x14ac:dyDescent="0.25">
      <c r="A134" s="43" t="s">
        <v>385</v>
      </c>
      <c r="B134" s="93">
        <v>456191.0400000001</v>
      </c>
    </row>
    <row r="135" spans="1:2" x14ac:dyDescent="0.25">
      <c r="A135" s="43" t="s">
        <v>988</v>
      </c>
      <c r="B135" s="93">
        <v>51367</v>
      </c>
    </row>
    <row r="136" spans="1:2" x14ac:dyDescent="0.25">
      <c r="A136" s="43" t="s">
        <v>1055</v>
      </c>
      <c r="B136" s="93">
        <v>316622.10000000003</v>
      </c>
    </row>
    <row r="137" spans="1:2" x14ac:dyDescent="0.25">
      <c r="A137" s="43" t="s">
        <v>1122</v>
      </c>
      <c r="B137" s="93">
        <v>370062.81000000006</v>
      </c>
    </row>
    <row r="138" spans="1:2" x14ac:dyDescent="0.25">
      <c r="A138" s="43" t="s">
        <v>452</v>
      </c>
      <c r="B138" s="93">
        <v>487296.56999999995</v>
      </c>
    </row>
    <row r="139" spans="1:2" x14ac:dyDescent="0.25">
      <c r="A139" s="43" t="s">
        <v>519</v>
      </c>
      <c r="B139" s="93">
        <v>551692.11999999988</v>
      </c>
    </row>
    <row r="140" spans="1:2" x14ac:dyDescent="0.25">
      <c r="A140" s="43" t="s">
        <v>586</v>
      </c>
      <c r="B140" s="93">
        <v>323716.50000000006</v>
      </c>
    </row>
    <row r="141" spans="1:2" x14ac:dyDescent="0.25">
      <c r="A141" s="43" t="s">
        <v>653</v>
      </c>
      <c r="B141" s="93">
        <v>286659.16999999993</v>
      </c>
    </row>
    <row r="142" spans="1:2" x14ac:dyDescent="0.25">
      <c r="A142" s="43" t="s">
        <v>720</v>
      </c>
      <c r="B142" s="93">
        <v>281692.2</v>
      </c>
    </row>
    <row r="143" spans="1:2" x14ac:dyDescent="0.25">
      <c r="A143" s="43" t="s">
        <v>787</v>
      </c>
      <c r="B143" s="93">
        <v>176011.17999999996</v>
      </c>
    </row>
    <row r="144" spans="1:2" x14ac:dyDescent="0.25">
      <c r="A144" s="43" t="s">
        <v>854</v>
      </c>
      <c r="B144" s="93">
        <v>144718.23000000004</v>
      </c>
    </row>
    <row r="145" spans="1:2" x14ac:dyDescent="0.25">
      <c r="A145" s="43" t="s">
        <v>921</v>
      </c>
      <c r="B145" s="93">
        <v>135709.79999999999</v>
      </c>
    </row>
    <row r="146" spans="1:2" x14ac:dyDescent="0.25">
      <c r="A146" s="43" t="s">
        <v>386</v>
      </c>
      <c r="B146" s="93">
        <v>237288.56999999998</v>
      </c>
    </row>
    <row r="147" spans="1:2" x14ac:dyDescent="0.25">
      <c r="A147" s="43" t="s">
        <v>989</v>
      </c>
      <c r="B147" s="93">
        <v>156496.99</v>
      </c>
    </row>
    <row r="148" spans="1:2" x14ac:dyDescent="0.25">
      <c r="A148" s="43" t="s">
        <v>1056</v>
      </c>
      <c r="B148" s="93">
        <v>183273</v>
      </c>
    </row>
    <row r="149" spans="1:2" x14ac:dyDescent="0.25">
      <c r="A149" s="43" t="s">
        <v>1123</v>
      </c>
      <c r="B149" s="18">
        <v>192270.06</v>
      </c>
    </row>
    <row r="150" spans="1:2" x14ac:dyDescent="0.25">
      <c r="A150" s="43" t="s">
        <v>453</v>
      </c>
      <c r="B150" s="93">
        <v>190790.71000000005</v>
      </c>
    </row>
    <row r="151" spans="1:2" x14ac:dyDescent="0.25">
      <c r="A151" s="43" t="s">
        <v>520</v>
      </c>
      <c r="B151" s="93">
        <v>288815.83999999997</v>
      </c>
    </row>
    <row r="152" spans="1:2" x14ac:dyDescent="0.25">
      <c r="A152" s="43" t="s">
        <v>587</v>
      </c>
      <c r="B152" s="93">
        <v>182304.59999999998</v>
      </c>
    </row>
    <row r="153" spans="1:2" x14ac:dyDescent="0.25">
      <c r="A153" s="43" t="s">
        <v>654</v>
      </c>
      <c r="B153" s="93">
        <v>181808.48999999996</v>
      </c>
    </row>
    <row r="154" spans="1:2" x14ac:dyDescent="0.25">
      <c r="A154" s="43" t="s">
        <v>721</v>
      </c>
      <c r="B154" s="93">
        <v>186752.09999999998</v>
      </c>
    </row>
    <row r="155" spans="1:2" x14ac:dyDescent="0.25">
      <c r="A155" s="43" t="s">
        <v>788</v>
      </c>
      <c r="B155" s="93">
        <v>184419.00000000003</v>
      </c>
    </row>
    <row r="156" spans="1:2" x14ac:dyDescent="0.25">
      <c r="A156" s="43" t="s">
        <v>855</v>
      </c>
      <c r="B156" s="93">
        <v>159386.81</v>
      </c>
    </row>
    <row r="157" spans="1:2" x14ac:dyDescent="0.25">
      <c r="A157" s="43" t="s">
        <v>922</v>
      </c>
      <c r="B157" s="93">
        <v>125287.79999999997</v>
      </c>
    </row>
    <row r="158" spans="1:2" x14ac:dyDescent="0.25">
      <c r="A158" s="43" t="s">
        <v>387</v>
      </c>
      <c r="B158" s="93">
        <v>64436.6</v>
      </c>
    </row>
    <row r="159" spans="1:2" x14ac:dyDescent="0.25">
      <c r="A159" s="43" t="s">
        <v>990</v>
      </c>
      <c r="B159" s="93">
        <v>77621.210000000006</v>
      </c>
    </row>
    <row r="160" spans="1:2" x14ac:dyDescent="0.25">
      <c r="A160" s="43" t="s">
        <v>1057</v>
      </c>
      <c r="B160" s="93">
        <v>87846.299999999988</v>
      </c>
    </row>
    <row r="161" spans="1:2" x14ac:dyDescent="0.25">
      <c r="A161" s="43" t="s">
        <v>1124</v>
      </c>
      <c r="B161" s="93">
        <v>105306.68999999999</v>
      </c>
    </row>
    <row r="162" spans="1:2" x14ac:dyDescent="0.25">
      <c r="A162" s="43" t="s">
        <v>454</v>
      </c>
      <c r="B162" s="93">
        <v>86899.37000000001</v>
      </c>
    </row>
    <row r="163" spans="1:2" x14ac:dyDescent="0.25">
      <c r="A163" s="43" t="s">
        <v>521</v>
      </c>
      <c r="B163" s="93">
        <v>117962.43999999999</v>
      </c>
    </row>
    <row r="164" spans="1:2" x14ac:dyDescent="0.25">
      <c r="A164" s="43" t="s">
        <v>588</v>
      </c>
      <c r="B164" s="93">
        <v>104843.99999999997</v>
      </c>
    </row>
    <row r="165" spans="1:2" x14ac:dyDescent="0.25">
      <c r="A165" s="43" t="s">
        <v>655</v>
      </c>
      <c r="B165" s="93">
        <v>99273.159999999989</v>
      </c>
    </row>
    <row r="166" spans="1:2" x14ac:dyDescent="0.25">
      <c r="A166" s="43" t="s">
        <v>722</v>
      </c>
      <c r="B166" s="93">
        <v>98849.7</v>
      </c>
    </row>
    <row r="167" spans="1:2" x14ac:dyDescent="0.25">
      <c r="A167" s="43" t="s">
        <v>789</v>
      </c>
      <c r="B167" s="93">
        <v>84111.369999999981</v>
      </c>
    </row>
    <row r="168" spans="1:2" x14ac:dyDescent="0.25">
      <c r="A168" s="43" t="s">
        <v>856</v>
      </c>
      <c r="B168" s="93">
        <v>70994.959999999992</v>
      </c>
    </row>
    <row r="169" spans="1:2" x14ac:dyDescent="0.25">
      <c r="A169" s="43" t="s">
        <v>923</v>
      </c>
      <c r="B169" s="93">
        <v>57922.200000000004</v>
      </c>
    </row>
    <row r="170" spans="1:2" x14ac:dyDescent="0.25">
      <c r="A170" s="43" t="s">
        <v>388</v>
      </c>
      <c r="B170" s="93">
        <v>971205.2</v>
      </c>
    </row>
    <row r="171" spans="1:2" x14ac:dyDescent="0.25">
      <c r="A171" s="43" t="s">
        <v>991</v>
      </c>
      <c r="B171" s="93">
        <v>679425.14</v>
      </c>
    </row>
    <row r="172" spans="1:2" x14ac:dyDescent="0.25">
      <c r="A172" s="43" t="s">
        <v>1058</v>
      </c>
      <c r="B172" s="93">
        <v>709157.39999999991</v>
      </c>
    </row>
    <row r="173" spans="1:2" x14ac:dyDescent="0.25">
      <c r="A173" s="43" t="s">
        <v>1125</v>
      </c>
      <c r="B173" s="93">
        <v>844310.42</v>
      </c>
    </row>
    <row r="174" spans="1:2" x14ac:dyDescent="0.25">
      <c r="A174" s="43" t="s">
        <v>455</v>
      </c>
      <c r="B174" s="93">
        <v>1043578.63</v>
      </c>
    </row>
    <row r="175" spans="1:2" x14ac:dyDescent="0.25">
      <c r="A175" s="43" t="s">
        <v>522</v>
      </c>
      <c r="B175" s="93">
        <v>1143449.26</v>
      </c>
    </row>
    <row r="176" spans="1:2" x14ac:dyDescent="0.25">
      <c r="A176" s="43" t="s">
        <v>589</v>
      </c>
      <c r="B176" s="93">
        <v>1121609.0999999999</v>
      </c>
    </row>
    <row r="177" spans="1:2" x14ac:dyDescent="0.25">
      <c r="A177" s="43" t="s">
        <v>656</v>
      </c>
      <c r="B177" s="93">
        <v>1067242.27</v>
      </c>
    </row>
    <row r="178" spans="1:2" x14ac:dyDescent="0.25">
      <c r="A178" s="43" t="s">
        <v>723</v>
      </c>
      <c r="B178" s="93">
        <v>994317.6</v>
      </c>
    </row>
    <row r="179" spans="1:2" x14ac:dyDescent="0.25">
      <c r="A179" s="43" t="s">
        <v>790</v>
      </c>
      <c r="B179" s="93">
        <v>847732.82000000007</v>
      </c>
    </row>
    <row r="180" spans="1:2" x14ac:dyDescent="0.25">
      <c r="A180" s="43" t="s">
        <v>857</v>
      </c>
      <c r="B180" s="93">
        <v>648582.93000000005</v>
      </c>
    </row>
    <row r="181" spans="1:2" x14ac:dyDescent="0.25">
      <c r="A181" s="43" t="s">
        <v>924</v>
      </c>
      <c r="B181" s="93">
        <v>549583.5</v>
      </c>
    </row>
    <row r="182" spans="1:2" x14ac:dyDescent="0.25">
      <c r="A182" s="43" t="s">
        <v>389</v>
      </c>
      <c r="B182" s="93">
        <v>1305080.1599999999</v>
      </c>
    </row>
    <row r="183" spans="1:2" x14ac:dyDescent="0.25">
      <c r="A183" s="43" t="s">
        <v>992</v>
      </c>
      <c r="B183" s="93">
        <v>1032959.3699999999</v>
      </c>
    </row>
    <row r="184" spans="1:2" x14ac:dyDescent="0.25">
      <c r="A184" s="43" t="s">
        <v>1059</v>
      </c>
      <c r="B184" s="93">
        <v>1060496.3999999999</v>
      </c>
    </row>
    <row r="185" spans="1:2" x14ac:dyDescent="0.25">
      <c r="A185" s="43" t="s">
        <v>1126</v>
      </c>
      <c r="B185" s="93">
        <v>1050687.9600000002</v>
      </c>
    </row>
    <row r="186" spans="1:2" x14ac:dyDescent="0.25">
      <c r="A186" s="43" t="s">
        <v>456</v>
      </c>
      <c r="B186" s="93">
        <v>1200747.8999999999</v>
      </c>
    </row>
    <row r="187" spans="1:2" x14ac:dyDescent="0.25">
      <c r="A187" s="43" t="s">
        <v>523</v>
      </c>
      <c r="B187" s="93">
        <v>1281795.44</v>
      </c>
    </row>
    <row r="188" spans="1:2" x14ac:dyDescent="0.25">
      <c r="A188" s="43" t="s">
        <v>590</v>
      </c>
      <c r="B188" s="93">
        <v>1172919.6000000001</v>
      </c>
    </row>
    <row r="189" spans="1:2" x14ac:dyDescent="0.25">
      <c r="A189" s="43" t="s">
        <v>657</v>
      </c>
      <c r="B189" s="93">
        <v>1200009.3800000001</v>
      </c>
    </row>
    <row r="190" spans="1:2" x14ac:dyDescent="0.25">
      <c r="A190" s="43" t="s">
        <v>724</v>
      </c>
      <c r="B190" s="93">
        <v>1126008.2999999998</v>
      </c>
    </row>
    <row r="191" spans="1:2" x14ac:dyDescent="0.25">
      <c r="A191" s="43" t="s">
        <v>791</v>
      </c>
      <c r="B191" s="93">
        <v>1145392.9600000002</v>
      </c>
    </row>
    <row r="192" spans="1:2" x14ac:dyDescent="0.25">
      <c r="A192" s="43" t="s">
        <v>858</v>
      </c>
      <c r="B192" s="93">
        <v>1109214.72</v>
      </c>
    </row>
    <row r="193" spans="1:2" x14ac:dyDescent="0.25">
      <c r="A193" s="43" t="s">
        <v>925</v>
      </c>
      <c r="B193" s="93">
        <v>1041493.4999999999</v>
      </c>
    </row>
    <row r="194" spans="1:2" x14ac:dyDescent="0.25">
      <c r="A194" s="43" t="s">
        <v>390</v>
      </c>
      <c r="B194" s="93">
        <v>613962.75</v>
      </c>
    </row>
    <row r="195" spans="1:2" x14ac:dyDescent="0.25">
      <c r="A195" s="43" t="s">
        <v>993</v>
      </c>
      <c r="B195" s="93">
        <v>46171.400000000016</v>
      </c>
    </row>
    <row r="196" spans="1:2" x14ac:dyDescent="0.25">
      <c r="A196" s="43" t="s">
        <v>1060</v>
      </c>
      <c r="B196" s="93">
        <v>481185.30000000005</v>
      </c>
    </row>
    <row r="197" spans="1:2" x14ac:dyDescent="0.25">
      <c r="A197" s="43" t="s">
        <v>1127</v>
      </c>
      <c r="B197" s="93">
        <v>1083140.3099999998</v>
      </c>
    </row>
    <row r="198" spans="1:2" x14ac:dyDescent="0.25">
      <c r="A198" s="43" t="s">
        <v>457</v>
      </c>
      <c r="B198" s="93">
        <v>459470.48999999993</v>
      </c>
    </row>
    <row r="199" spans="1:2" x14ac:dyDescent="0.25">
      <c r="A199" s="43" t="s">
        <v>524</v>
      </c>
      <c r="B199" s="93">
        <v>432499.6</v>
      </c>
    </row>
    <row r="200" spans="1:2" x14ac:dyDescent="0.25">
      <c r="A200" s="43" t="s">
        <v>591</v>
      </c>
      <c r="B200" s="93">
        <v>169935.6</v>
      </c>
    </row>
    <row r="201" spans="1:2" x14ac:dyDescent="0.25">
      <c r="A201" s="43" t="s">
        <v>658</v>
      </c>
      <c r="B201" s="93">
        <v>191880.39</v>
      </c>
    </row>
    <row r="202" spans="1:2" x14ac:dyDescent="0.25">
      <c r="A202" s="43" t="s">
        <v>725</v>
      </c>
      <c r="B202" s="93">
        <v>159165.29999999999</v>
      </c>
    </row>
    <row r="203" spans="1:2" x14ac:dyDescent="0.25">
      <c r="A203" s="43" t="s">
        <v>792</v>
      </c>
      <c r="B203" s="93">
        <v>47387.840000000004</v>
      </c>
    </row>
    <row r="204" spans="1:2" x14ac:dyDescent="0.25">
      <c r="A204" s="43" t="s">
        <v>859</v>
      </c>
      <c r="B204" s="93">
        <v>-11154.730000000001</v>
      </c>
    </row>
    <row r="205" spans="1:2" x14ac:dyDescent="0.25">
      <c r="A205" s="43" t="s">
        <v>926</v>
      </c>
      <c r="B205" s="93">
        <v>80649.599999999977</v>
      </c>
    </row>
    <row r="206" spans="1:2" x14ac:dyDescent="0.25">
      <c r="A206" s="43" t="s">
        <v>391</v>
      </c>
      <c r="B206" s="93">
        <v>675178.76000000013</v>
      </c>
    </row>
    <row r="207" spans="1:2" x14ac:dyDescent="0.25">
      <c r="A207" s="43" t="s">
        <v>994</v>
      </c>
      <c r="B207" s="93">
        <v>161650.42999999996</v>
      </c>
    </row>
    <row r="208" spans="1:2" x14ac:dyDescent="0.25">
      <c r="A208" s="43" t="s">
        <v>1061</v>
      </c>
      <c r="B208" s="93">
        <v>470455.2</v>
      </c>
    </row>
    <row r="209" spans="1:2" x14ac:dyDescent="0.25">
      <c r="A209" s="43" t="s">
        <v>1128</v>
      </c>
      <c r="B209" s="93">
        <v>962260.7699999999</v>
      </c>
    </row>
    <row r="210" spans="1:2" x14ac:dyDescent="0.25">
      <c r="A210" s="43" t="s">
        <v>458</v>
      </c>
      <c r="B210" s="93">
        <v>549099.05000000005</v>
      </c>
    </row>
    <row r="211" spans="1:2" x14ac:dyDescent="0.25">
      <c r="A211" s="43" t="s">
        <v>525</v>
      </c>
      <c r="B211" s="93">
        <v>486885.38</v>
      </c>
    </row>
    <row r="212" spans="1:2" x14ac:dyDescent="0.25">
      <c r="A212" s="43" t="s">
        <v>592</v>
      </c>
      <c r="B212" s="93">
        <v>240041.10000000003</v>
      </c>
    </row>
    <row r="213" spans="1:2" x14ac:dyDescent="0.25">
      <c r="A213" s="43" t="s">
        <v>659</v>
      </c>
      <c r="B213" s="93">
        <v>248333.25</v>
      </c>
    </row>
    <row r="214" spans="1:2" x14ac:dyDescent="0.25">
      <c r="A214" s="43" t="s">
        <v>726</v>
      </c>
      <c r="B214" s="93">
        <v>228276.9</v>
      </c>
    </row>
    <row r="215" spans="1:2" x14ac:dyDescent="0.25">
      <c r="A215" s="43" t="s">
        <v>793</v>
      </c>
      <c r="B215" s="93">
        <v>140740.62000000002</v>
      </c>
    </row>
    <row r="216" spans="1:2" x14ac:dyDescent="0.25">
      <c r="A216" s="43" t="s">
        <v>860</v>
      </c>
      <c r="B216" s="93">
        <v>25666.139999999996</v>
      </c>
    </row>
    <row r="217" spans="1:2" x14ac:dyDescent="0.25">
      <c r="A217" s="43" t="s">
        <v>927</v>
      </c>
      <c r="B217" s="93">
        <v>120024.30000000002</v>
      </c>
    </row>
    <row r="218" spans="1:2" x14ac:dyDescent="0.25">
      <c r="A218" s="43" t="s">
        <v>392</v>
      </c>
      <c r="B218" s="93">
        <v>282512.29999999993</v>
      </c>
    </row>
    <row r="219" spans="1:2" x14ac:dyDescent="0.25">
      <c r="A219" s="43" t="s">
        <v>995</v>
      </c>
      <c r="B219" s="93">
        <v>194281.33999999997</v>
      </c>
    </row>
    <row r="220" spans="1:2" x14ac:dyDescent="0.25">
      <c r="A220" s="43" t="s">
        <v>1062</v>
      </c>
      <c r="B220" s="93">
        <v>211917</v>
      </c>
    </row>
    <row r="221" spans="1:2" x14ac:dyDescent="0.25">
      <c r="A221" s="43" t="s">
        <v>1129</v>
      </c>
      <c r="B221" s="93">
        <v>63678.65</v>
      </c>
    </row>
    <row r="222" spans="1:2" x14ac:dyDescent="0.25">
      <c r="A222" s="43" t="s">
        <v>459</v>
      </c>
      <c r="B222" s="93">
        <v>234450.78999999995</v>
      </c>
    </row>
    <row r="223" spans="1:2" x14ac:dyDescent="0.25">
      <c r="A223" s="43" t="s">
        <v>526</v>
      </c>
      <c r="B223" s="18">
        <v>247231.82000000004</v>
      </c>
    </row>
    <row r="224" spans="1:2" x14ac:dyDescent="0.25">
      <c r="A224" s="43" t="s">
        <v>593</v>
      </c>
      <c r="B224" s="93">
        <v>173818.8</v>
      </c>
    </row>
    <row r="225" spans="1:2" x14ac:dyDescent="0.25">
      <c r="A225" s="43" t="s">
        <v>660</v>
      </c>
      <c r="B225" s="93">
        <v>248306.58999999997</v>
      </c>
    </row>
    <row r="226" spans="1:2" x14ac:dyDescent="0.25">
      <c r="A226" s="43" t="s">
        <v>727</v>
      </c>
      <c r="B226" s="93">
        <v>238170</v>
      </c>
    </row>
    <row r="227" spans="1:2" x14ac:dyDescent="0.25">
      <c r="A227" s="43" t="s">
        <v>794</v>
      </c>
      <c r="B227" s="93">
        <v>189621.41999999998</v>
      </c>
    </row>
    <row r="228" spans="1:2" x14ac:dyDescent="0.25">
      <c r="A228" s="43" t="s">
        <v>861</v>
      </c>
      <c r="B228" s="93">
        <v>250259.9</v>
      </c>
    </row>
    <row r="229" spans="1:2" x14ac:dyDescent="0.25">
      <c r="A229" s="43" t="s">
        <v>928</v>
      </c>
      <c r="B229" s="93">
        <v>171489.59999999998</v>
      </c>
    </row>
    <row r="230" spans="1:2" x14ac:dyDescent="0.25">
      <c r="A230" s="43" t="s">
        <v>393</v>
      </c>
      <c r="B230" s="93">
        <v>578180.68999999994</v>
      </c>
    </row>
    <row r="231" spans="1:2" x14ac:dyDescent="0.25">
      <c r="A231" s="43" t="s">
        <v>996</v>
      </c>
      <c r="B231" s="93">
        <v>199030.85</v>
      </c>
    </row>
    <row r="232" spans="1:2" x14ac:dyDescent="0.25">
      <c r="A232" s="43" t="s">
        <v>1063</v>
      </c>
      <c r="B232" s="93">
        <v>439460.40000000014</v>
      </c>
    </row>
    <row r="233" spans="1:2" x14ac:dyDescent="0.25">
      <c r="A233" s="43" t="s">
        <v>1130</v>
      </c>
      <c r="B233" s="93">
        <v>832537.8600000001</v>
      </c>
    </row>
    <row r="234" spans="1:2" x14ac:dyDescent="0.25">
      <c r="A234" s="43" t="s">
        <v>460</v>
      </c>
      <c r="B234" s="93">
        <v>634108.78000000014</v>
      </c>
    </row>
    <row r="235" spans="1:2" x14ac:dyDescent="0.25">
      <c r="A235" s="43" t="s">
        <v>527</v>
      </c>
      <c r="B235" s="93">
        <v>575992.09000000008</v>
      </c>
    </row>
    <row r="236" spans="1:2" x14ac:dyDescent="0.25">
      <c r="A236" s="43" t="s">
        <v>594</v>
      </c>
      <c r="B236" s="93">
        <v>327519.3000000001</v>
      </c>
    </row>
    <row r="237" spans="1:2" x14ac:dyDescent="0.25">
      <c r="A237" s="43" t="s">
        <v>661</v>
      </c>
      <c r="B237" s="93">
        <v>411090.06999999995</v>
      </c>
    </row>
    <row r="238" spans="1:2" x14ac:dyDescent="0.25">
      <c r="A238" s="43" t="s">
        <v>728</v>
      </c>
      <c r="B238" s="93">
        <v>318647.09999999998</v>
      </c>
    </row>
    <row r="239" spans="1:2" x14ac:dyDescent="0.25">
      <c r="A239" s="43" t="s">
        <v>795</v>
      </c>
      <c r="B239" s="93">
        <v>238197.80000000005</v>
      </c>
    </row>
    <row r="240" spans="1:2" x14ac:dyDescent="0.25">
      <c r="A240" s="43" t="s">
        <v>862</v>
      </c>
      <c r="B240" s="93">
        <v>176346.91000000003</v>
      </c>
    </row>
    <row r="241" spans="1:2" x14ac:dyDescent="0.25">
      <c r="A241" s="43" t="s">
        <v>929</v>
      </c>
      <c r="B241" s="93">
        <v>173752.49999999994</v>
      </c>
    </row>
    <row r="242" spans="1:2" x14ac:dyDescent="0.25">
      <c r="A242" s="43" t="s">
        <v>394</v>
      </c>
      <c r="B242" s="93">
        <v>549069.5199999999</v>
      </c>
    </row>
    <row r="243" spans="1:2" x14ac:dyDescent="0.25">
      <c r="A243" s="43" t="s">
        <v>997</v>
      </c>
      <c r="B243" s="93">
        <v>112514.18999999996</v>
      </c>
    </row>
    <row r="244" spans="1:2" x14ac:dyDescent="0.25">
      <c r="A244" s="43" t="s">
        <v>1064</v>
      </c>
      <c r="B244" s="93">
        <v>473514.9</v>
      </c>
    </row>
    <row r="245" spans="1:2" x14ac:dyDescent="0.25">
      <c r="A245" s="43" t="s">
        <v>1131</v>
      </c>
      <c r="B245" s="93">
        <v>754643.53999999992</v>
      </c>
    </row>
    <row r="246" spans="1:2" x14ac:dyDescent="0.25">
      <c r="A246" s="43" t="s">
        <v>461</v>
      </c>
      <c r="B246" s="93">
        <v>463150.30000000005</v>
      </c>
    </row>
    <row r="247" spans="1:2" x14ac:dyDescent="0.25">
      <c r="A247" s="43" t="s">
        <v>528</v>
      </c>
      <c r="B247" s="93">
        <v>361580.58999999997</v>
      </c>
    </row>
    <row r="248" spans="1:2" x14ac:dyDescent="0.25">
      <c r="A248" s="43" t="s">
        <v>595</v>
      </c>
      <c r="B248" s="93">
        <v>188605.80000000002</v>
      </c>
    </row>
    <row r="249" spans="1:2" x14ac:dyDescent="0.25">
      <c r="A249" s="43" t="s">
        <v>662</v>
      </c>
      <c r="B249" s="93">
        <v>202109.77</v>
      </c>
    </row>
    <row r="250" spans="1:2" x14ac:dyDescent="0.25">
      <c r="A250" s="43" t="s">
        <v>729</v>
      </c>
      <c r="B250" s="93">
        <v>260388.29999999996</v>
      </c>
    </row>
    <row r="251" spans="1:2" x14ac:dyDescent="0.25">
      <c r="A251" s="43" t="s">
        <v>796</v>
      </c>
      <c r="B251" s="93">
        <v>87523.540000000008</v>
      </c>
    </row>
    <row r="252" spans="1:2" x14ac:dyDescent="0.25">
      <c r="A252" s="43" t="s">
        <v>863</v>
      </c>
      <c r="B252" s="93">
        <v>3768.05</v>
      </c>
    </row>
    <row r="253" spans="1:2" x14ac:dyDescent="0.25">
      <c r="A253" s="43" t="s">
        <v>930</v>
      </c>
      <c r="B253" s="93">
        <v>31964.399999999994</v>
      </c>
    </row>
    <row r="254" spans="1:2" x14ac:dyDescent="0.25">
      <c r="A254" s="43" t="s">
        <v>395</v>
      </c>
      <c r="B254" s="93">
        <v>1192602.8600000001</v>
      </c>
    </row>
    <row r="255" spans="1:2" x14ac:dyDescent="0.25">
      <c r="A255" s="43" t="s">
        <v>998</v>
      </c>
      <c r="B255" s="93">
        <v>427784.19</v>
      </c>
    </row>
    <row r="256" spans="1:2" x14ac:dyDescent="0.25">
      <c r="A256" s="43" t="s">
        <v>1065</v>
      </c>
      <c r="B256" s="93">
        <v>1070711.7</v>
      </c>
    </row>
    <row r="257" spans="1:2" x14ac:dyDescent="0.25">
      <c r="A257" s="43" t="s">
        <v>1132</v>
      </c>
      <c r="B257" s="93">
        <v>1417802.6700000002</v>
      </c>
    </row>
    <row r="258" spans="1:2" x14ac:dyDescent="0.25">
      <c r="A258" s="43" t="s">
        <v>462</v>
      </c>
      <c r="B258" s="93">
        <v>966399.77</v>
      </c>
    </row>
    <row r="259" spans="1:2" x14ac:dyDescent="0.25">
      <c r="A259" s="43" t="s">
        <v>529</v>
      </c>
      <c r="B259" s="93">
        <v>1102978.76</v>
      </c>
    </row>
    <row r="260" spans="1:2" x14ac:dyDescent="0.25">
      <c r="A260" s="43" t="s">
        <v>596</v>
      </c>
      <c r="B260" s="93">
        <v>565344.60000000009</v>
      </c>
    </row>
    <row r="261" spans="1:2" x14ac:dyDescent="0.25">
      <c r="A261" s="43" t="s">
        <v>663</v>
      </c>
      <c r="B261" s="93">
        <v>555553.48</v>
      </c>
    </row>
    <row r="262" spans="1:2" x14ac:dyDescent="0.25">
      <c r="A262" s="43" t="s">
        <v>730</v>
      </c>
      <c r="B262" s="93">
        <v>652278.60000000009</v>
      </c>
    </row>
    <row r="263" spans="1:2" x14ac:dyDescent="0.25">
      <c r="A263" s="43" t="s">
        <v>797</v>
      </c>
      <c r="B263" s="93">
        <v>339848.04000000004</v>
      </c>
    </row>
    <row r="264" spans="1:2" x14ac:dyDescent="0.25">
      <c r="A264" s="43" t="s">
        <v>864</v>
      </c>
      <c r="B264" s="93">
        <v>165389.96</v>
      </c>
    </row>
    <row r="265" spans="1:2" x14ac:dyDescent="0.25">
      <c r="A265" s="43" t="s">
        <v>931</v>
      </c>
      <c r="B265" s="93">
        <v>195640.2</v>
      </c>
    </row>
    <row r="266" spans="1:2" x14ac:dyDescent="0.25">
      <c r="A266" s="43" t="s">
        <v>396</v>
      </c>
      <c r="B266" s="93">
        <v>-86664.220000000016</v>
      </c>
    </row>
    <row r="267" spans="1:2" x14ac:dyDescent="0.25">
      <c r="A267" s="43" t="s">
        <v>999</v>
      </c>
      <c r="B267" s="93">
        <v>-27052.769999999997</v>
      </c>
    </row>
    <row r="268" spans="1:2" x14ac:dyDescent="0.25">
      <c r="A268" s="43" t="s">
        <v>1066</v>
      </c>
      <c r="B268" s="93">
        <v>-8468.0999999999985</v>
      </c>
    </row>
    <row r="269" spans="1:2" x14ac:dyDescent="0.25">
      <c r="A269" s="43" t="s">
        <v>1133</v>
      </c>
      <c r="B269" s="93">
        <v>-30496.560000000001</v>
      </c>
    </row>
    <row r="270" spans="1:2" x14ac:dyDescent="0.25">
      <c r="A270" s="43" t="s">
        <v>463</v>
      </c>
      <c r="B270" s="93">
        <v>-52213.919999999998</v>
      </c>
    </row>
    <row r="271" spans="1:2" x14ac:dyDescent="0.25">
      <c r="A271" s="43" t="s">
        <v>530</v>
      </c>
      <c r="B271" s="93">
        <v>-53892.26</v>
      </c>
    </row>
    <row r="272" spans="1:2" x14ac:dyDescent="0.25">
      <c r="A272" s="43" t="s">
        <v>597</v>
      </c>
      <c r="B272" s="93">
        <v>-33985.799999999996</v>
      </c>
    </row>
    <row r="273" spans="1:2" x14ac:dyDescent="0.25">
      <c r="A273" s="43" t="s">
        <v>664</v>
      </c>
      <c r="B273" s="93">
        <v>-126509.45000000003</v>
      </c>
    </row>
    <row r="274" spans="1:2" x14ac:dyDescent="0.25">
      <c r="A274" s="43" t="s">
        <v>731</v>
      </c>
      <c r="B274" s="93">
        <v>-54754.5</v>
      </c>
    </row>
    <row r="275" spans="1:2" x14ac:dyDescent="0.25">
      <c r="A275" s="43" t="s">
        <v>798</v>
      </c>
      <c r="B275" s="93">
        <v>-29941.659999999996</v>
      </c>
    </row>
    <row r="276" spans="1:2" x14ac:dyDescent="0.25">
      <c r="A276" s="43" t="s">
        <v>865</v>
      </c>
      <c r="B276" s="93">
        <v>-70206.319999999992</v>
      </c>
    </row>
    <row r="277" spans="1:2" x14ac:dyDescent="0.25">
      <c r="A277" s="43" t="s">
        <v>932</v>
      </c>
      <c r="B277" s="93">
        <v>-8289.9</v>
      </c>
    </row>
    <row r="278" spans="1:2" x14ac:dyDescent="0.25">
      <c r="A278" s="43" t="s">
        <v>397</v>
      </c>
      <c r="B278" s="93">
        <v>-218546.89999999976</v>
      </c>
    </row>
    <row r="279" spans="1:2" x14ac:dyDescent="0.25">
      <c r="A279" s="43" t="s">
        <v>1000</v>
      </c>
      <c r="B279" s="93">
        <v>3556411.76</v>
      </c>
    </row>
    <row r="280" spans="1:2" x14ac:dyDescent="0.25">
      <c r="A280" s="43" t="s">
        <v>1067</v>
      </c>
      <c r="B280" s="93">
        <v>2797298.3999999994</v>
      </c>
    </row>
    <row r="281" spans="1:2" x14ac:dyDescent="0.25">
      <c r="A281" s="43" t="s">
        <v>1134</v>
      </c>
      <c r="B281" s="93">
        <v>3357583.3399999994</v>
      </c>
    </row>
    <row r="282" spans="1:2" x14ac:dyDescent="0.25">
      <c r="A282" s="43" t="s">
        <v>464</v>
      </c>
      <c r="B282" s="93">
        <v>-218659.42</v>
      </c>
    </row>
    <row r="283" spans="1:2" x14ac:dyDescent="0.25">
      <c r="A283" s="43" t="s">
        <v>531</v>
      </c>
      <c r="B283" s="93">
        <v>1329453.9099999999</v>
      </c>
    </row>
    <row r="284" spans="1:2" x14ac:dyDescent="0.25">
      <c r="A284" s="43" t="s">
        <v>598</v>
      </c>
      <c r="B284" s="93">
        <v>3397520.9999999995</v>
      </c>
    </row>
    <row r="285" spans="1:2" x14ac:dyDescent="0.25">
      <c r="A285" s="43" t="s">
        <v>665</v>
      </c>
      <c r="B285" s="93">
        <v>4667528.9499999993</v>
      </c>
    </row>
    <row r="286" spans="1:2" x14ac:dyDescent="0.25">
      <c r="A286" s="43" t="s">
        <v>732</v>
      </c>
      <c r="B286" s="93">
        <v>4509043.5</v>
      </c>
    </row>
    <row r="287" spans="1:2" x14ac:dyDescent="0.25">
      <c r="A287" s="43" t="s">
        <v>799</v>
      </c>
      <c r="B287" s="93">
        <v>4612667.3200000012</v>
      </c>
    </row>
    <row r="288" spans="1:2" x14ac:dyDescent="0.25">
      <c r="A288" s="43" t="s">
        <v>866</v>
      </c>
      <c r="B288" s="93">
        <v>4470024.54</v>
      </c>
    </row>
    <row r="289" spans="1:2" x14ac:dyDescent="0.25">
      <c r="A289" s="43" t="s">
        <v>933</v>
      </c>
      <c r="B289" s="93">
        <v>4155507.0000000009</v>
      </c>
    </row>
    <row r="290" spans="1:2" x14ac:dyDescent="0.25">
      <c r="A290" s="43" t="s">
        <v>398</v>
      </c>
      <c r="B290" s="93">
        <v>715662.58999999985</v>
      </c>
    </row>
    <row r="291" spans="1:2" x14ac:dyDescent="0.25">
      <c r="A291" s="43" t="s">
        <v>1001</v>
      </c>
      <c r="B291" s="93">
        <v>197416.05999999997</v>
      </c>
    </row>
    <row r="292" spans="1:2" x14ac:dyDescent="0.25">
      <c r="A292" s="43" t="s">
        <v>1068</v>
      </c>
      <c r="B292" s="93">
        <v>487984.20000000007</v>
      </c>
    </row>
    <row r="293" spans="1:2" x14ac:dyDescent="0.25">
      <c r="A293" s="43" t="s">
        <v>1135</v>
      </c>
      <c r="B293" s="93">
        <v>689850.75</v>
      </c>
    </row>
    <row r="294" spans="1:2" x14ac:dyDescent="0.25">
      <c r="A294" s="43" t="s">
        <v>465</v>
      </c>
      <c r="B294" s="93">
        <v>719983</v>
      </c>
    </row>
    <row r="295" spans="1:2" x14ac:dyDescent="0.25">
      <c r="A295" s="43" t="s">
        <v>532</v>
      </c>
      <c r="B295" s="93">
        <v>767357.56999999983</v>
      </c>
    </row>
    <row r="296" spans="1:2" x14ac:dyDescent="0.25">
      <c r="A296" s="43" t="s">
        <v>599</v>
      </c>
      <c r="B296" s="93">
        <v>647560.19999999995</v>
      </c>
    </row>
    <row r="297" spans="1:2" x14ac:dyDescent="0.25">
      <c r="A297" s="43" t="s">
        <v>666</v>
      </c>
      <c r="B297" s="18">
        <v>718106.32000000018</v>
      </c>
    </row>
    <row r="298" spans="1:2" x14ac:dyDescent="0.25">
      <c r="A298" s="43" t="s">
        <v>733</v>
      </c>
      <c r="B298" s="93">
        <v>714973.8</v>
      </c>
    </row>
    <row r="299" spans="1:2" x14ac:dyDescent="0.25">
      <c r="A299" s="43" t="s">
        <v>800</v>
      </c>
      <c r="B299" s="93">
        <v>688962.90999999992</v>
      </c>
    </row>
    <row r="300" spans="1:2" x14ac:dyDescent="0.25">
      <c r="A300" s="43" t="s">
        <v>867</v>
      </c>
      <c r="B300" s="93">
        <v>220096.90000000005</v>
      </c>
    </row>
    <row r="301" spans="1:2" x14ac:dyDescent="0.25">
      <c r="A301" s="43" t="s">
        <v>934</v>
      </c>
      <c r="B301" s="93">
        <v>188144.4</v>
      </c>
    </row>
    <row r="302" spans="1:2" x14ac:dyDescent="0.25">
      <c r="A302" s="43" t="s">
        <v>399</v>
      </c>
      <c r="B302" s="93">
        <v>341992.31</v>
      </c>
    </row>
    <row r="303" spans="1:2" x14ac:dyDescent="0.25">
      <c r="A303" s="43" t="s">
        <v>1002</v>
      </c>
      <c r="B303" s="93">
        <v>78719.849999999991</v>
      </c>
    </row>
    <row r="304" spans="1:2" x14ac:dyDescent="0.25">
      <c r="A304" s="43" t="s">
        <v>1069</v>
      </c>
      <c r="B304" s="93">
        <v>379156.50000000006</v>
      </c>
    </row>
    <row r="305" spans="1:2" x14ac:dyDescent="0.25">
      <c r="A305" s="43" t="s">
        <v>1136</v>
      </c>
      <c r="B305" s="93">
        <v>670769.94000000006</v>
      </c>
    </row>
    <row r="306" spans="1:2" x14ac:dyDescent="0.25">
      <c r="A306" s="43" t="s">
        <v>466</v>
      </c>
      <c r="B306" s="93">
        <v>506061.60000000003</v>
      </c>
    </row>
    <row r="307" spans="1:2" x14ac:dyDescent="0.25">
      <c r="A307" s="43" t="s">
        <v>533</v>
      </c>
      <c r="B307" s="93">
        <v>610214.53999999992</v>
      </c>
    </row>
    <row r="308" spans="1:2" x14ac:dyDescent="0.25">
      <c r="A308" s="43" t="s">
        <v>600</v>
      </c>
      <c r="B308" s="93">
        <v>193502.99999999994</v>
      </c>
    </row>
    <row r="309" spans="1:2" x14ac:dyDescent="0.25">
      <c r="A309" s="43" t="s">
        <v>667</v>
      </c>
      <c r="B309" s="93">
        <v>535195.47000000009</v>
      </c>
    </row>
    <row r="310" spans="1:2" x14ac:dyDescent="0.25">
      <c r="A310" s="43" t="s">
        <v>734</v>
      </c>
      <c r="B310" s="93">
        <v>235586.10000000003</v>
      </c>
    </row>
    <row r="311" spans="1:2" x14ac:dyDescent="0.25">
      <c r="A311" s="43" t="s">
        <v>801</v>
      </c>
      <c r="B311" s="93">
        <v>123541.2</v>
      </c>
    </row>
    <row r="312" spans="1:2" x14ac:dyDescent="0.25">
      <c r="A312" s="43" t="s">
        <v>868</v>
      </c>
      <c r="B312" s="93">
        <v>58621.62</v>
      </c>
    </row>
    <row r="313" spans="1:2" x14ac:dyDescent="0.25">
      <c r="A313" s="43" t="s">
        <v>935</v>
      </c>
      <c r="B313" s="93">
        <v>26090.7</v>
      </c>
    </row>
    <row r="314" spans="1:2" x14ac:dyDescent="0.25">
      <c r="A314" s="43" t="s">
        <v>400</v>
      </c>
      <c r="B314" s="93">
        <v>256637.22000000003</v>
      </c>
    </row>
    <row r="315" spans="1:2" x14ac:dyDescent="0.25">
      <c r="A315" s="43" t="s">
        <v>1003</v>
      </c>
      <c r="B315" s="93">
        <v>167803.93000000005</v>
      </c>
    </row>
    <row r="316" spans="1:2" x14ac:dyDescent="0.25">
      <c r="A316" s="43" t="s">
        <v>1070</v>
      </c>
      <c r="B316" s="93">
        <v>183477</v>
      </c>
    </row>
    <row r="317" spans="1:2" x14ac:dyDescent="0.25">
      <c r="A317" s="43" t="s">
        <v>1137</v>
      </c>
      <c r="B317" s="93">
        <v>196252.62999999998</v>
      </c>
    </row>
    <row r="318" spans="1:2" x14ac:dyDescent="0.25">
      <c r="A318" s="43" t="s">
        <v>467</v>
      </c>
      <c r="B318" s="93">
        <v>226740.56000000006</v>
      </c>
    </row>
    <row r="319" spans="1:2" x14ac:dyDescent="0.25">
      <c r="A319" s="43" t="s">
        <v>534</v>
      </c>
      <c r="B319" s="93">
        <v>269451.69</v>
      </c>
    </row>
    <row r="320" spans="1:2" x14ac:dyDescent="0.25">
      <c r="A320" s="43" t="s">
        <v>601</v>
      </c>
      <c r="B320" s="93">
        <v>237769.79999999996</v>
      </c>
    </row>
    <row r="321" spans="1:2" x14ac:dyDescent="0.25">
      <c r="A321" s="43" t="s">
        <v>668</v>
      </c>
      <c r="B321" s="93">
        <v>241085.75999999992</v>
      </c>
    </row>
    <row r="322" spans="1:2" x14ac:dyDescent="0.25">
      <c r="A322" s="43" t="s">
        <v>735</v>
      </c>
      <c r="B322" s="93">
        <v>233071.79999999993</v>
      </c>
    </row>
    <row r="323" spans="1:2" x14ac:dyDescent="0.25">
      <c r="A323" s="43" t="s">
        <v>802</v>
      </c>
      <c r="B323" s="93">
        <v>208702.84999999995</v>
      </c>
    </row>
    <row r="324" spans="1:2" x14ac:dyDescent="0.25">
      <c r="A324" s="43" t="s">
        <v>869</v>
      </c>
      <c r="B324" s="93">
        <v>179583.93</v>
      </c>
    </row>
    <row r="325" spans="1:2" x14ac:dyDescent="0.25">
      <c r="A325" s="43" t="s">
        <v>936</v>
      </c>
      <c r="B325" s="93">
        <v>120817.80000000003</v>
      </c>
    </row>
    <row r="326" spans="1:2" x14ac:dyDescent="0.25">
      <c r="A326" s="43" t="s">
        <v>401</v>
      </c>
      <c r="B326" s="93">
        <v>-380281.96</v>
      </c>
    </row>
    <row r="327" spans="1:2" x14ac:dyDescent="0.25">
      <c r="A327" s="43" t="s">
        <v>1004</v>
      </c>
      <c r="B327" s="93">
        <v>-364357.57000000007</v>
      </c>
    </row>
    <row r="328" spans="1:2" x14ac:dyDescent="0.25">
      <c r="A328" s="43" t="s">
        <v>1071</v>
      </c>
      <c r="B328" s="93">
        <v>-296283.3</v>
      </c>
    </row>
    <row r="329" spans="1:2" x14ac:dyDescent="0.25">
      <c r="A329" s="43" t="s">
        <v>1138</v>
      </c>
      <c r="B329" s="93">
        <v>-276430.72000000003</v>
      </c>
    </row>
    <row r="330" spans="1:2" x14ac:dyDescent="0.25">
      <c r="A330" s="43" t="s">
        <v>468</v>
      </c>
      <c r="B330" s="93">
        <v>-647144.28</v>
      </c>
    </row>
    <row r="331" spans="1:2" x14ac:dyDescent="0.25">
      <c r="A331" s="43" t="s">
        <v>535</v>
      </c>
      <c r="B331" s="93">
        <v>-549481.51</v>
      </c>
    </row>
    <row r="332" spans="1:2" x14ac:dyDescent="0.25">
      <c r="A332" s="43" t="s">
        <v>602</v>
      </c>
      <c r="B332" s="93">
        <v>-563554.5</v>
      </c>
    </row>
    <row r="333" spans="1:2" x14ac:dyDescent="0.25">
      <c r="A333" s="43" t="s">
        <v>669</v>
      </c>
      <c r="B333" s="93">
        <v>-419839.1999999999</v>
      </c>
    </row>
    <row r="334" spans="1:2" x14ac:dyDescent="0.25">
      <c r="A334" s="43" t="s">
        <v>736</v>
      </c>
      <c r="B334" s="93">
        <v>-337523.39999999997</v>
      </c>
    </row>
    <row r="335" spans="1:2" x14ac:dyDescent="0.25">
      <c r="A335" s="43" t="s">
        <v>803</v>
      </c>
      <c r="B335" s="93">
        <v>-375268.95</v>
      </c>
    </row>
    <row r="336" spans="1:2" x14ac:dyDescent="0.25">
      <c r="A336" s="43" t="s">
        <v>870</v>
      </c>
      <c r="B336" s="93">
        <v>-297209.39999999991</v>
      </c>
    </row>
    <row r="337" spans="1:2" x14ac:dyDescent="0.25">
      <c r="A337" s="43" t="s">
        <v>937</v>
      </c>
      <c r="B337" s="93">
        <v>-437540.39999999991</v>
      </c>
    </row>
    <row r="338" spans="1:2" x14ac:dyDescent="0.25">
      <c r="A338" s="43" t="s">
        <v>440</v>
      </c>
      <c r="B338" s="93">
        <v>0</v>
      </c>
    </row>
    <row r="339" spans="1:2" x14ac:dyDescent="0.25">
      <c r="A339" s="43" t="s">
        <v>1043</v>
      </c>
      <c r="B339" s="93">
        <v>0</v>
      </c>
    </row>
    <row r="340" spans="1:2" x14ac:dyDescent="0.25">
      <c r="A340" s="43" t="s">
        <v>1110</v>
      </c>
      <c r="B340" s="93">
        <v>0</v>
      </c>
    </row>
    <row r="341" spans="1:2" x14ac:dyDescent="0.25">
      <c r="A341" s="43" t="s">
        <v>1177</v>
      </c>
      <c r="B341" s="93">
        <v>0</v>
      </c>
    </row>
    <row r="342" spans="1:2" x14ac:dyDescent="0.25">
      <c r="A342" s="43" t="s">
        <v>507</v>
      </c>
      <c r="B342" s="93">
        <v>0</v>
      </c>
    </row>
    <row r="343" spans="1:2" x14ac:dyDescent="0.25">
      <c r="A343" s="43" t="s">
        <v>574</v>
      </c>
      <c r="B343" s="93">
        <v>0</v>
      </c>
    </row>
    <row r="344" spans="1:2" x14ac:dyDescent="0.25">
      <c r="A344" s="43" t="s">
        <v>641</v>
      </c>
      <c r="B344" s="93">
        <v>0</v>
      </c>
    </row>
    <row r="345" spans="1:2" x14ac:dyDescent="0.25">
      <c r="A345" s="43" t="s">
        <v>708</v>
      </c>
      <c r="B345" s="93">
        <v>0</v>
      </c>
    </row>
    <row r="346" spans="1:2" x14ac:dyDescent="0.25">
      <c r="A346" s="43" t="s">
        <v>775</v>
      </c>
      <c r="B346" s="93">
        <v>0</v>
      </c>
    </row>
    <row r="347" spans="1:2" x14ac:dyDescent="0.25">
      <c r="A347" s="43" t="s">
        <v>842</v>
      </c>
      <c r="B347" s="93">
        <v>0</v>
      </c>
    </row>
    <row r="348" spans="1:2" x14ac:dyDescent="0.25">
      <c r="A348" s="43" t="s">
        <v>909</v>
      </c>
      <c r="B348" s="93">
        <v>0</v>
      </c>
    </row>
    <row r="349" spans="1:2" x14ac:dyDescent="0.25">
      <c r="A349" s="43" t="s">
        <v>976</v>
      </c>
      <c r="B349" s="93">
        <v>0</v>
      </c>
    </row>
    <row r="350" spans="1:2" x14ac:dyDescent="0.25">
      <c r="A350" s="43" t="s">
        <v>402</v>
      </c>
      <c r="B350" s="93">
        <v>1210385.7</v>
      </c>
    </row>
    <row r="351" spans="1:2" x14ac:dyDescent="0.25">
      <c r="A351" s="43" t="s">
        <v>1005</v>
      </c>
      <c r="B351" s="93">
        <v>370954.37</v>
      </c>
    </row>
    <row r="352" spans="1:2" x14ac:dyDescent="0.25">
      <c r="A352" s="43" t="s">
        <v>1072</v>
      </c>
      <c r="B352" s="93">
        <v>575523</v>
      </c>
    </row>
    <row r="353" spans="1:2" x14ac:dyDescent="0.25">
      <c r="A353" s="43" t="s">
        <v>1139</v>
      </c>
      <c r="B353" s="93">
        <v>862733.72000000009</v>
      </c>
    </row>
    <row r="354" spans="1:2" x14ac:dyDescent="0.25">
      <c r="A354" s="43" t="s">
        <v>469</v>
      </c>
      <c r="B354" s="93">
        <v>1139183.7999999998</v>
      </c>
    </row>
    <row r="355" spans="1:2" x14ac:dyDescent="0.25">
      <c r="A355" s="43" t="s">
        <v>536</v>
      </c>
      <c r="B355" s="93">
        <v>1145866.6399999999</v>
      </c>
    </row>
    <row r="356" spans="1:2" x14ac:dyDescent="0.25">
      <c r="A356" s="43" t="s">
        <v>603</v>
      </c>
      <c r="B356" s="93">
        <v>1114171.2</v>
      </c>
    </row>
    <row r="357" spans="1:2" x14ac:dyDescent="0.25">
      <c r="A357" s="43" t="s">
        <v>670</v>
      </c>
      <c r="B357" s="93">
        <v>952058.35999999987</v>
      </c>
    </row>
    <row r="358" spans="1:2" x14ac:dyDescent="0.25">
      <c r="A358" s="43" t="s">
        <v>737</v>
      </c>
      <c r="B358" s="93">
        <v>970864.2</v>
      </c>
    </row>
    <row r="359" spans="1:2" x14ac:dyDescent="0.25">
      <c r="A359" s="43" t="s">
        <v>804</v>
      </c>
      <c r="B359" s="93">
        <v>858030.71000000008</v>
      </c>
    </row>
    <row r="360" spans="1:2" x14ac:dyDescent="0.25">
      <c r="A360" s="43" t="s">
        <v>871</v>
      </c>
      <c r="B360" s="93">
        <v>624309.61999999988</v>
      </c>
    </row>
    <row r="361" spans="1:2" x14ac:dyDescent="0.25">
      <c r="A361" s="43" t="s">
        <v>938</v>
      </c>
      <c r="B361" s="93">
        <v>382490.1</v>
      </c>
    </row>
    <row r="362" spans="1:2" x14ac:dyDescent="0.25">
      <c r="A362" s="43" t="s">
        <v>403</v>
      </c>
      <c r="B362" s="93">
        <v>1745735.2400000002</v>
      </c>
    </row>
    <row r="363" spans="1:2" x14ac:dyDescent="0.25">
      <c r="A363" s="43" t="s">
        <v>1006</v>
      </c>
      <c r="B363" s="93">
        <v>152381.43000000002</v>
      </c>
    </row>
    <row r="364" spans="1:2" x14ac:dyDescent="0.25">
      <c r="A364" s="43" t="s">
        <v>1073</v>
      </c>
      <c r="B364" s="93">
        <v>1543911.9</v>
      </c>
    </row>
    <row r="365" spans="1:2" x14ac:dyDescent="0.25">
      <c r="A365" s="43" t="s">
        <v>1140</v>
      </c>
      <c r="B365" s="93">
        <v>2403514.0099999993</v>
      </c>
    </row>
    <row r="366" spans="1:2" x14ac:dyDescent="0.25">
      <c r="A366" s="43" t="s">
        <v>470</v>
      </c>
      <c r="B366" s="93">
        <v>469593.22999999986</v>
      </c>
    </row>
    <row r="367" spans="1:2" x14ac:dyDescent="0.25">
      <c r="A367" s="43" t="s">
        <v>537</v>
      </c>
      <c r="B367" s="93">
        <v>718569.15</v>
      </c>
    </row>
    <row r="368" spans="1:2" x14ac:dyDescent="0.25">
      <c r="A368" s="43" t="s">
        <v>604</v>
      </c>
      <c r="B368" s="93">
        <v>144659.69999999998</v>
      </c>
    </row>
    <row r="369" spans="1:2" x14ac:dyDescent="0.25">
      <c r="A369" s="43" t="s">
        <v>671</v>
      </c>
      <c r="B369" s="93">
        <v>240010.05999999997</v>
      </c>
    </row>
    <row r="370" spans="1:2" x14ac:dyDescent="0.25">
      <c r="A370" s="43" t="s">
        <v>738</v>
      </c>
      <c r="B370" s="93">
        <v>301481.7</v>
      </c>
    </row>
    <row r="371" spans="1:2" x14ac:dyDescent="0.25">
      <c r="A371" s="43" t="s">
        <v>805</v>
      </c>
      <c r="B371" s="18">
        <v>104665.91999999998</v>
      </c>
    </row>
    <row r="372" spans="1:2" x14ac:dyDescent="0.25">
      <c r="A372" s="43" t="s">
        <v>872</v>
      </c>
      <c r="B372" s="93">
        <v>6325.55</v>
      </c>
    </row>
    <row r="373" spans="1:2" x14ac:dyDescent="0.25">
      <c r="A373" s="43" t="s">
        <v>939</v>
      </c>
      <c r="B373" s="93">
        <v>345481.8</v>
      </c>
    </row>
    <row r="374" spans="1:2" x14ac:dyDescent="0.25">
      <c r="A374" s="43" t="s">
        <v>437</v>
      </c>
      <c r="B374" s="93">
        <v>1615685.5900000003</v>
      </c>
    </row>
    <row r="375" spans="1:2" x14ac:dyDescent="0.25">
      <c r="A375" s="43" t="s">
        <v>1040</v>
      </c>
      <c r="B375" s="93">
        <v>1407887.01</v>
      </c>
    </row>
    <row r="376" spans="1:2" x14ac:dyDescent="0.25">
      <c r="A376" s="43" t="s">
        <v>1107</v>
      </c>
      <c r="B376" s="93">
        <v>1265865.8999999999</v>
      </c>
    </row>
    <row r="377" spans="1:2" x14ac:dyDescent="0.25">
      <c r="A377" s="43" t="s">
        <v>1174</v>
      </c>
      <c r="B377" s="93">
        <v>1115557.6300000001</v>
      </c>
    </row>
    <row r="378" spans="1:2" x14ac:dyDescent="0.25">
      <c r="A378" s="43" t="s">
        <v>504</v>
      </c>
      <c r="B378" s="93">
        <v>1613336.12</v>
      </c>
    </row>
    <row r="379" spans="1:2" x14ac:dyDescent="0.25">
      <c r="A379" s="43" t="s">
        <v>571</v>
      </c>
      <c r="B379" s="93">
        <v>1594910.3199999996</v>
      </c>
    </row>
    <row r="380" spans="1:2" x14ac:dyDescent="0.25">
      <c r="A380" s="43" t="s">
        <v>638</v>
      </c>
      <c r="B380" s="93">
        <v>308747.40000000002</v>
      </c>
    </row>
    <row r="381" spans="1:2" x14ac:dyDescent="0.25">
      <c r="A381" s="43" t="s">
        <v>705</v>
      </c>
      <c r="B381" s="93">
        <v>922414.29999999993</v>
      </c>
    </row>
    <row r="382" spans="1:2" x14ac:dyDescent="0.25">
      <c r="A382" s="43" t="s">
        <v>772</v>
      </c>
      <c r="B382" s="93">
        <v>0</v>
      </c>
    </row>
    <row r="383" spans="1:2" x14ac:dyDescent="0.25">
      <c r="A383" s="43" t="s">
        <v>839</v>
      </c>
      <c r="B383" s="93">
        <v>658431.01000000024</v>
      </c>
    </row>
    <row r="384" spans="1:2" x14ac:dyDescent="0.25">
      <c r="A384" s="43" t="s">
        <v>906</v>
      </c>
      <c r="B384" s="93">
        <v>1172396.4399999997</v>
      </c>
    </row>
    <row r="385" spans="1:2" x14ac:dyDescent="0.25">
      <c r="A385" s="43" t="s">
        <v>973</v>
      </c>
      <c r="B385" s="93">
        <v>1282714.1999999995</v>
      </c>
    </row>
    <row r="386" spans="1:2" x14ac:dyDescent="0.25">
      <c r="A386" s="43" t="s">
        <v>438</v>
      </c>
      <c r="B386" s="93">
        <v>3849621.2299999995</v>
      </c>
    </row>
    <row r="387" spans="1:2" x14ac:dyDescent="0.25">
      <c r="A387" s="43" t="s">
        <v>1041</v>
      </c>
      <c r="B387" s="93">
        <v>3432760.51</v>
      </c>
    </row>
    <row r="388" spans="1:2" x14ac:dyDescent="0.25">
      <c r="A388" s="43" t="s">
        <v>1108</v>
      </c>
      <c r="B388" s="93">
        <v>3405013.5</v>
      </c>
    </row>
    <row r="389" spans="1:2" x14ac:dyDescent="0.25">
      <c r="A389" s="43" t="s">
        <v>1175</v>
      </c>
      <c r="B389" s="93">
        <v>3858937.35</v>
      </c>
    </row>
    <row r="390" spans="1:2" x14ac:dyDescent="0.25">
      <c r="A390" s="43" t="s">
        <v>505</v>
      </c>
      <c r="B390" s="93">
        <v>3995314.0499999993</v>
      </c>
    </row>
    <row r="391" spans="1:2" x14ac:dyDescent="0.25">
      <c r="A391" s="43" t="s">
        <v>572</v>
      </c>
      <c r="B391" s="93">
        <v>4567159.63</v>
      </c>
    </row>
    <row r="392" spans="1:2" x14ac:dyDescent="0.25">
      <c r="A392" s="43" t="s">
        <v>639</v>
      </c>
      <c r="B392" s="93">
        <v>3469598.6999999997</v>
      </c>
    </row>
    <row r="393" spans="1:2" x14ac:dyDescent="0.25">
      <c r="A393" s="43" t="s">
        <v>706</v>
      </c>
      <c r="B393" s="93">
        <v>1530902.7600000002</v>
      </c>
    </row>
    <row r="394" spans="1:2" x14ac:dyDescent="0.25">
      <c r="A394" s="43" t="s">
        <v>773</v>
      </c>
      <c r="B394" s="93">
        <v>3162110.4000000008</v>
      </c>
    </row>
    <row r="395" spans="1:2" x14ac:dyDescent="0.25">
      <c r="A395" s="43" t="s">
        <v>840</v>
      </c>
      <c r="B395" s="93">
        <v>3641175.99</v>
      </c>
    </row>
    <row r="396" spans="1:2" x14ac:dyDescent="0.25">
      <c r="A396" s="43" t="s">
        <v>907</v>
      </c>
      <c r="B396" s="93">
        <v>3137274.09</v>
      </c>
    </row>
    <row r="397" spans="1:2" x14ac:dyDescent="0.25">
      <c r="A397" s="43" t="s">
        <v>974</v>
      </c>
      <c r="B397" s="93">
        <v>3120416.6999999997</v>
      </c>
    </row>
    <row r="398" spans="1:2" x14ac:dyDescent="0.25">
      <c r="A398" s="43" t="s">
        <v>439</v>
      </c>
      <c r="B398" s="93">
        <v>1401560.84</v>
      </c>
    </row>
    <row r="399" spans="1:2" x14ac:dyDescent="0.25">
      <c r="A399" s="43" t="s">
        <v>1042</v>
      </c>
      <c r="B399" s="93">
        <v>1347392.6800000002</v>
      </c>
    </row>
    <row r="400" spans="1:2" x14ac:dyDescent="0.25">
      <c r="A400" s="43" t="s">
        <v>1109</v>
      </c>
      <c r="B400" s="93">
        <v>1571932.2</v>
      </c>
    </row>
    <row r="401" spans="1:2" x14ac:dyDescent="0.25">
      <c r="A401" s="43" t="s">
        <v>1176</v>
      </c>
      <c r="B401" s="93">
        <v>1804319.0399999996</v>
      </c>
    </row>
    <row r="402" spans="1:2" x14ac:dyDescent="0.25">
      <c r="A402" s="43" t="s">
        <v>506</v>
      </c>
      <c r="B402" s="93">
        <v>1311418.8599999999</v>
      </c>
    </row>
    <row r="403" spans="1:2" x14ac:dyDescent="0.25">
      <c r="A403" s="43" t="s">
        <v>573</v>
      </c>
      <c r="B403" s="93">
        <v>-10490.400000000003</v>
      </c>
    </row>
    <row r="404" spans="1:2" x14ac:dyDescent="0.25">
      <c r="A404" s="43" t="s">
        <v>640</v>
      </c>
      <c r="B404" s="93">
        <v>253276.79999999999</v>
      </c>
    </row>
    <row r="405" spans="1:2" x14ac:dyDescent="0.25">
      <c r="A405" s="43" t="s">
        <v>707</v>
      </c>
      <c r="B405" s="93">
        <v>1204082.4699999997</v>
      </c>
    </row>
    <row r="406" spans="1:2" x14ac:dyDescent="0.25">
      <c r="A406" s="43" t="s">
        <v>774</v>
      </c>
      <c r="B406" s="93">
        <v>1265428.8000000003</v>
      </c>
    </row>
    <row r="407" spans="1:2" x14ac:dyDescent="0.25">
      <c r="A407" s="43" t="s">
        <v>841</v>
      </c>
      <c r="B407" s="93">
        <v>1380212.0699999998</v>
      </c>
    </row>
    <row r="408" spans="1:2" x14ac:dyDescent="0.25">
      <c r="A408" s="43" t="s">
        <v>908</v>
      </c>
      <c r="B408" s="93">
        <v>1200148.8799999999</v>
      </c>
    </row>
    <row r="409" spans="1:2" x14ac:dyDescent="0.25">
      <c r="A409" s="43" t="s">
        <v>975</v>
      </c>
      <c r="B409" s="93">
        <v>667677.60000000009</v>
      </c>
    </row>
    <row r="410" spans="1:2" x14ac:dyDescent="0.25">
      <c r="A410" s="43" t="s">
        <v>404</v>
      </c>
      <c r="B410" s="93">
        <v>800238.95999999985</v>
      </c>
    </row>
    <row r="411" spans="1:2" x14ac:dyDescent="0.25">
      <c r="A411" s="43" t="s">
        <v>1007</v>
      </c>
      <c r="B411" s="93">
        <v>501868.61000000004</v>
      </c>
    </row>
    <row r="412" spans="1:2" x14ac:dyDescent="0.25">
      <c r="A412" s="43" t="s">
        <v>1074</v>
      </c>
      <c r="B412" s="93">
        <v>697497.60000000021</v>
      </c>
    </row>
    <row r="413" spans="1:2" x14ac:dyDescent="0.25">
      <c r="A413" s="43" t="s">
        <v>1141</v>
      </c>
      <c r="B413" s="93">
        <v>789312.39000000013</v>
      </c>
    </row>
    <row r="414" spans="1:2" x14ac:dyDescent="0.25">
      <c r="A414" s="43" t="s">
        <v>471</v>
      </c>
      <c r="B414" s="93">
        <v>707077.42</v>
      </c>
    </row>
    <row r="415" spans="1:2" x14ac:dyDescent="0.25">
      <c r="A415" s="43" t="s">
        <v>538</v>
      </c>
      <c r="B415" s="93">
        <v>810686.27</v>
      </c>
    </row>
    <row r="416" spans="1:2" x14ac:dyDescent="0.25">
      <c r="A416" s="43" t="s">
        <v>605</v>
      </c>
      <c r="B416" s="93">
        <v>766464.89999999979</v>
      </c>
    </row>
    <row r="417" spans="1:2" x14ac:dyDescent="0.25">
      <c r="A417" s="43" t="s">
        <v>672</v>
      </c>
      <c r="B417" s="93">
        <v>687327.35000000009</v>
      </c>
    </row>
    <row r="418" spans="1:2" x14ac:dyDescent="0.25">
      <c r="A418" s="43" t="s">
        <v>739</v>
      </c>
      <c r="B418" s="93">
        <v>690931.19999999995</v>
      </c>
    </row>
    <row r="419" spans="1:2" x14ac:dyDescent="0.25">
      <c r="A419" s="43" t="s">
        <v>806</v>
      </c>
      <c r="B419" s="93">
        <v>536375.94999999995</v>
      </c>
    </row>
    <row r="420" spans="1:2" x14ac:dyDescent="0.25">
      <c r="A420" s="43" t="s">
        <v>873</v>
      </c>
      <c r="B420" s="93">
        <v>406715.9700000002</v>
      </c>
    </row>
    <row r="421" spans="1:2" x14ac:dyDescent="0.25">
      <c r="A421" s="43" t="s">
        <v>940</v>
      </c>
      <c r="B421" s="93">
        <v>395932.5</v>
      </c>
    </row>
    <row r="422" spans="1:2" x14ac:dyDescent="0.25">
      <c r="A422" s="43" t="s">
        <v>405</v>
      </c>
      <c r="B422" s="93">
        <v>2080120.4599999997</v>
      </c>
    </row>
    <row r="423" spans="1:2" x14ac:dyDescent="0.25">
      <c r="A423" s="43" t="s">
        <v>1008</v>
      </c>
      <c r="B423" s="93">
        <v>1506724.6199999999</v>
      </c>
    </row>
    <row r="424" spans="1:2" x14ac:dyDescent="0.25">
      <c r="A424" s="43" t="s">
        <v>1075</v>
      </c>
      <c r="B424" s="93">
        <v>2066513.7000000002</v>
      </c>
    </row>
    <row r="425" spans="1:2" x14ac:dyDescent="0.25">
      <c r="A425" s="43" t="s">
        <v>1142</v>
      </c>
      <c r="B425" s="93">
        <v>2745768.5799999996</v>
      </c>
    </row>
    <row r="426" spans="1:2" x14ac:dyDescent="0.25">
      <c r="A426" s="43" t="s">
        <v>472</v>
      </c>
      <c r="B426" s="93">
        <v>1864892.8499999996</v>
      </c>
    </row>
    <row r="427" spans="1:2" x14ac:dyDescent="0.25">
      <c r="A427" s="43" t="s">
        <v>539</v>
      </c>
      <c r="B427" s="93">
        <v>2085814.5399999998</v>
      </c>
    </row>
    <row r="428" spans="1:2" x14ac:dyDescent="0.25">
      <c r="A428" s="43" t="s">
        <v>606</v>
      </c>
      <c r="B428" s="93">
        <v>1987619.7000000007</v>
      </c>
    </row>
    <row r="429" spans="1:2" x14ac:dyDescent="0.25">
      <c r="A429" s="43" t="s">
        <v>673</v>
      </c>
      <c r="B429" s="93">
        <v>1757577.8599999999</v>
      </c>
    </row>
    <row r="430" spans="1:2" x14ac:dyDescent="0.25">
      <c r="A430" s="43" t="s">
        <v>740</v>
      </c>
      <c r="B430" s="93">
        <v>1876446.3000000003</v>
      </c>
    </row>
    <row r="431" spans="1:2" x14ac:dyDescent="0.25">
      <c r="A431" s="43" t="s">
        <v>807</v>
      </c>
      <c r="B431" s="93">
        <v>1805076.37</v>
      </c>
    </row>
    <row r="432" spans="1:2" x14ac:dyDescent="0.25">
      <c r="A432" s="43" t="s">
        <v>874</v>
      </c>
      <c r="B432" s="93">
        <v>2041855.9199999997</v>
      </c>
    </row>
    <row r="433" spans="1:2" x14ac:dyDescent="0.25">
      <c r="A433" s="43" t="s">
        <v>941</v>
      </c>
      <c r="B433" s="93">
        <v>2006573.0999999996</v>
      </c>
    </row>
    <row r="434" spans="1:2" x14ac:dyDescent="0.25">
      <c r="A434" s="43" t="s">
        <v>435</v>
      </c>
      <c r="B434" s="93">
        <v>787288.39999999991</v>
      </c>
    </row>
    <row r="435" spans="1:2" x14ac:dyDescent="0.25">
      <c r="A435" s="43" t="s">
        <v>1038</v>
      </c>
      <c r="B435" s="93">
        <v>362379.45999999996</v>
      </c>
    </row>
    <row r="436" spans="1:2" x14ac:dyDescent="0.25">
      <c r="A436" s="43" t="s">
        <v>1105</v>
      </c>
      <c r="B436" s="93">
        <v>665791.19999999995</v>
      </c>
    </row>
    <row r="437" spans="1:2" x14ac:dyDescent="0.25">
      <c r="A437" s="43" t="s">
        <v>1172</v>
      </c>
      <c r="B437" s="93">
        <v>818410.85000000021</v>
      </c>
    </row>
    <row r="438" spans="1:2" x14ac:dyDescent="0.25">
      <c r="A438" s="43" t="s">
        <v>502</v>
      </c>
      <c r="B438" s="93">
        <v>791940.12000000011</v>
      </c>
    </row>
    <row r="439" spans="1:2" x14ac:dyDescent="0.25">
      <c r="A439" s="43" t="s">
        <v>569</v>
      </c>
      <c r="B439" s="93">
        <v>802530.79</v>
      </c>
    </row>
    <row r="440" spans="1:2" x14ac:dyDescent="0.25">
      <c r="A440" s="43" t="s">
        <v>636</v>
      </c>
      <c r="B440" s="93">
        <v>511360.2</v>
      </c>
    </row>
    <row r="441" spans="1:2" x14ac:dyDescent="0.25">
      <c r="A441" s="43" t="s">
        <v>703</v>
      </c>
      <c r="B441" s="93">
        <v>441148.29</v>
      </c>
    </row>
    <row r="442" spans="1:2" x14ac:dyDescent="0.25">
      <c r="A442" s="43" t="s">
        <v>770</v>
      </c>
      <c r="B442" s="93">
        <v>436177.1999999999</v>
      </c>
    </row>
    <row r="443" spans="1:2" x14ac:dyDescent="0.25">
      <c r="A443" s="43" t="s">
        <v>837</v>
      </c>
      <c r="B443" s="93">
        <v>335477.97000000015</v>
      </c>
    </row>
    <row r="444" spans="1:2" x14ac:dyDescent="0.25">
      <c r="A444" s="43" t="s">
        <v>904</v>
      </c>
      <c r="B444" s="93">
        <v>281360.96000000002</v>
      </c>
    </row>
    <row r="445" spans="1:2" x14ac:dyDescent="0.25">
      <c r="A445" s="43" t="s">
        <v>971</v>
      </c>
      <c r="B445" s="18">
        <v>278702.7</v>
      </c>
    </row>
    <row r="446" spans="1:2" x14ac:dyDescent="0.25">
      <c r="A446" s="43" t="s">
        <v>406</v>
      </c>
      <c r="B446" s="93">
        <v>503683.97</v>
      </c>
    </row>
    <row r="447" spans="1:2" x14ac:dyDescent="0.25">
      <c r="A447" s="43" t="s">
        <v>1009</v>
      </c>
      <c r="B447" s="93">
        <v>430390.35999999993</v>
      </c>
    </row>
    <row r="448" spans="1:2" x14ac:dyDescent="0.25">
      <c r="A448" s="43" t="s">
        <v>1076</v>
      </c>
      <c r="B448" s="93">
        <v>384480.89999999997</v>
      </c>
    </row>
    <row r="449" spans="1:2" x14ac:dyDescent="0.25">
      <c r="A449" s="43" t="s">
        <v>1143</v>
      </c>
      <c r="B449" s="93">
        <v>150602.03000000003</v>
      </c>
    </row>
    <row r="450" spans="1:2" x14ac:dyDescent="0.25">
      <c r="A450" s="43" t="s">
        <v>473</v>
      </c>
      <c r="B450" s="93">
        <v>403280.08999999997</v>
      </c>
    </row>
    <row r="451" spans="1:2" x14ac:dyDescent="0.25">
      <c r="A451" s="43" t="s">
        <v>540</v>
      </c>
      <c r="B451" s="93">
        <v>387432.42</v>
      </c>
    </row>
    <row r="452" spans="1:2" x14ac:dyDescent="0.25">
      <c r="A452" s="43" t="s">
        <v>607</v>
      </c>
      <c r="B452" s="93">
        <v>458766.89999999997</v>
      </c>
    </row>
    <row r="453" spans="1:2" x14ac:dyDescent="0.25">
      <c r="A453" s="43" t="s">
        <v>674</v>
      </c>
      <c r="B453" s="93">
        <v>572796.30000000005</v>
      </c>
    </row>
    <row r="454" spans="1:2" x14ac:dyDescent="0.25">
      <c r="A454" s="43" t="s">
        <v>741</v>
      </c>
      <c r="B454" s="93">
        <v>585672.30000000005</v>
      </c>
    </row>
    <row r="455" spans="1:2" x14ac:dyDescent="0.25">
      <c r="A455" s="43" t="s">
        <v>808</v>
      </c>
      <c r="B455" s="93">
        <v>91547.650000000009</v>
      </c>
    </row>
    <row r="456" spans="1:2" x14ac:dyDescent="0.25">
      <c r="A456" s="43" t="s">
        <v>875</v>
      </c>
      <c r="B456" s="93">
        <v>471359.64999999997</v>
      </c>
    </row>
    <row r="457" spans="1:2" x14ac:dyDescent="0.25">
      <c r="A457" s="43" t="s">
        <v>942</v>
      </c>
      <c r="B457" s="93">
        <v>478272.3</v>
      </c>
    </row>
    <row r="458" spans="1:2" x14ac:dyDescent="0.25">
      <c r="A458" s="43" t="s">
        <v>407</v>
      </c>
      <c r="B458" s="93">
        <v>482989.92</v>
      </c>
    </row>
    <row r="459" spans="1:2" x14ac:dyDescent="0.25">
      <c r="A459" s="43" t="s">
        <v>1010</v>
      </c>
      <c r="B459" s="93">
        <v>159004.58000000002</v>
      </c>
    </row>
    <row r="460" spans="1:2" x14ac:dyDescent="0.25">
      <c r="A460" s="43" t="s">
        <v>1077</v>
      </c>
      <c r="B460" s="93">
        <v>406375.50000000012</v>
      </c>
    </row>
    <row r="461" spans="1:2" x14ac:dyDescent="0.25">
      <c r="A461" s="43" t="s">
        <v>1144</v>
      </c>
      <c r="B461" s="93">
        <v>504175.00999999989</v>
      </c>
    </row>
    <row r="462" spans="1:2" x14ac:dyDescent="0.25">
      <c r="A462" s="43" t="s">
        <v>474</v>
      </c>
      <c r="B462" s="93">
        <v>506585.33999999985</v>
      </c>
    </row>
    <row r="463" spans="1:2" x14ac:dyDescent="0.25">
      <c r="A463" s="43" t="s">
        <v>541</v>
      </c>
      <c r="B463" s="93">
        <v>558306.59</v>
      </c>
    </row>
    <row r="464" spans="1:2" x14ac:dyDescent="0.25">
      <c r="A464" s="43" t="s">
        <v>608</v>
      </c>
      <c r="B464" s="93">
        <v>481843.79999999987</v>
      </c>
    </row>
    <row r="465" spans="1:2" x14ac:dyDescent="0.25">
      <c r="A465" s="43" t="s">
        <v>675</v>
      </c>
      <c r="B465" s="93">
        <v>367767.57000000007</v>
      </c>
    </row>
    <row r="466" spans="1:2" x14ac:dyDescent="0.25">
      <c r="A466" s="43" t="s">
        <v>742</v>
      </c>
      <c r="B466" s="93">
        <v>299819.69999999995</v>
      </c>
    </row>
    <row r="467" spans="1:2" x14ac:dyDescent="0.25">
      <c r="A467" s="43" t="s">
        <v>809</v>
      </c>
      <c r="B467" s="93">
        <v>181431.83999999997</v>
      </c>
    </row>
    <row r="468" spans="1:2" x14ac:dyDescent="0.25">
      <c r="A468" s="43" t="s">
        <v>876</v>
      </c>
      <c r="B468" s="93">
        <v>125412.67000000001</v>
      </c>
    </row>
    <row r="469" spans="1:2" x14ac:dyDescent="0.25">
      <c r="A469" s="43" t="s">
        <v>943</v>
      </c>
      <c r="B469" s="93">
        <v>109824</v>
      </c>
    </row>
    <row r="470" spans="1:2" x14ac:dyDescent="0.25">
      <c r="A470" s="43" t="s">
        <v>408</v>
      </c>
      <c r="B470" s="93">
        <v>1060579.75</v>
      </c>
    </row>
    <row r="471" spans="1:2" x14ac:dyDescent="0.25">
      <c r="A471" s="43" t="s">
        <v>1011</v>
      </c>
      <c r="B471" s="93">
        <v>645114.03</v>
      </c>
    </row>
    <row r="472" spans="1:2" x14ac:dyDescent="0.25">
      <c r="A472" s="43" t="s">
        <v>1078</v>
      </c>
      <c r="B472" s="93">
        <v>887778.30000000016</v>
      </c>
    </row>
    <row r="473" spans="1:2" x14ac:dyDescent="0.25">
      <c r="A473" s="43" t="s">
        <v>1145</v>
      </c>
      <c r="B473" s="93">
        <v>1028933.7100000001</v>
      </c>
    </row>
    <row r="474" spans="1:2" x14ac:dyDescent="0.25">
      <c r="A474" s="43" t="s">
        <v>475</v>
      </c>
      <c r="B474" s="93">
        <v>825344.34999999986</v>
      </c>
    </row>
    <row r="475" spans="1:2" x14ac:dyDescent="0.25">
      <c r="A475" s="43" t="s">
        <v>542</v>
      </c>
      <c r="B475" s="93">
        <v>891842.10000000009</v>
      </c>
    </row>
    <row r="476" spans="1:2" x14ac:dyDescent="0.25">
      <c r="A476" s="43" t="s">
        <v>609</v>
      </c>
      <c r="B476" s="93">
        <v>862924.2</v>
      </c>
    </row>
    <row r="477" spans="1:2" x14ac:dyDescent="0.25">
      <c r="A477" s="43" t="s">
        <v>676</v>
      </c>
      <c r="B477" s="93">
        <v>942985.59000000008</v>
      </c>
    </row>
    <row r="478" spans="1:2" x14ac:dyDescent="0.25">
      <c r="A478" s="43" t="s">
        <v>743</v>
      </c>
      <c r="B478" s="93">
        <v>974320.20000000007</v>
      </c>
    </row>
    <row r="479" spans="1:2" x14ac:dyDescent="0.25">
      <c r="A479" s="43" t="s">
        <v>810</v>
      </c>
      <c r="B479" s="93">
        <v>795866.10000000021</v>
      </c>
    </row>
    <row r="480" spans="1:2" x14ac:dyDescent="0.25">
      <c r="A480" s="43" t="s">
        <v>877</v>
      </c>
      <c r="B480" s="93">
        <v>721705.11</v>
      </c>
    </row>
    <row r="481" spans="1:2" x14ac:dyDescent="0.25">
      <c r="A481" s="43" t="s">
        <v>944</v>
      </c>
      <c r="B481" s="93">
        <v>550303.5</v>
      </c>
    </row>
    <row r="482" spans="1:2" x14ac:dyDescent="0.25">
      <c r="A482" s="43" t="s">
        <v>409</v>
      </c>
      <c r="B482" s="93">
        <v>609419.08000000007</v>
      </c>
    </row>
    <row r="483" spans="1:2" x14ac:dyDescent="0.25">
      <c r="A483" s="43" t="s">
        <v>1012</v>
      </c>
      <c r="B483" s="93">
        <v>276947.49</v>
      </c>
    </row>
    <row r="484" spans="1:2" x14ac:dyDescent="0.25">
      <c r="A484" s="43" t="s">
        <v>1079</v>
      </c>
      <c r="B484" s="93">
        <v>471332.10000000003</v>
      </c>
    </row>
    <row r="485" spans="1:2" x14ac:dyDescent="0.25">
      <c r="A485" s="43" t="s">
        <v>1146</v>
      </c>
      <c r="B485" s="93">
        <v>499441.30999999994</v>
      </c>
    </row>
    <row r="486" spans="1:2" x14ac:dyDescent="0.25">
      <c r="A486" s="43" t="s">
        <v>476</v>
      </c>
      <c r="B486" s="93">
        <v>537548.6399999999</v>
      </c>
    </row>
    <row r="487" spans="1:2" x14ac:dyDescent="0.25">
      <c r="A487" s="43" t="s">
        <v>543</v>
      </c>
      <c r="B487" s="93">
        <v>618041.10999999987</v>
      </c>
    </row>
    <row r="488" spans="1:2" x14ac:dyDescent="0.25">
      <c r="A488" s="43" t="s">
        <v>610</v>
      </c>
      <c r="B488" s="93">
        <v>360862.2</v>
      </c>
    </row>
    <row r="489" spans="1:2" x14ac:dyDescent="0.25">
      <c r="A489" s="43" t="s">
        <v>677</v>
      </c>
      <c r="B489" s="93">
        <v>356385.61</v>
      </c>
    </row>
    <row r="490" spans="1:2" x14ac:dyDescent="0.25">
      <c r="A490" s="43" t="s">
        <v>744</v>
      </c>
      <c r="B490" s="93">
        <v>392307</v>
      </c>
    </row>
    <row r="491" spans="1:2" x14ac:dyDescent="0.25">
      <c r="A491" s="43" t="s">
        <v>811</v>
      </c>
      <c r="B491" s="93">
        <v>305428.11999999994</v>
      </c>
    </row>
    <row r="492" spans="1:2" x14ac:dyDescent="0.25">
      <c r="A492" s="43" t="s">
        <v>878</v>
      </c>
      <c r="B492" s="93">
        <v>235290.61999999994</v>
      </c>
    </row>
    <row r="493" spans="1:2" x14ac:dyDescent="0.25">
      <c r="A493" s="43" t="s">
        <v>945</v>
      </c>
      <c r="B493" s="93">
        <v>286317.30000000005</v>
      </c>
    </row>
    <row r="494" spans="1:2" x14ac:dyDescent="0.25">
      <c r="A494" s="43" t="s">
        <v>410</v>
      </c>
      <c r="B494" s="93">
        <v>619149.9800000001</v>
      </c>
    </row>
    <row r="495" spans="1:2" x14ac:dyDescent="0.25">
      <c r="A495" s="43" t="s">
        <v>1013</v>
      </c>
      <c r="B495" s="93">
        <v>87608.169999999984</v>
      </c>
    </row>
    <row r="496" spans="1:2" x14ac:dyDescent="0.25">
      <c r="A496" s="43" t="s">
        <v>1080</v>
      </c>
      <c r="B496" s="93">
        <v>628447.50000000012</v>
      </c>
    </row>
    <row r="497" spans="1:2" x14ac:dyDescent="0.25">
      <c r="A497" s="43" t="s">
        <v>1147</v>
      </c>
      <c r="B497" s="93">
        <v>1340412.7199999997</v>
      </c>
    </row>
    <row r="498" spans="1:2" x14ac:dyDescent="0.25">
      <c r="A498" s="43" t="s">
        <v>477</v>
      </c>
      <c r="B498" s="93">
        <v>719561.04999999993</v>
      </c>
    </row>
    <row r="499" spans="1:2" x14ac:dyDescent="0.25">
      <c r="A499" s="43" t="s">
        <v>544</v>
      </c>
      <c r="B499" s="93">
        <v>590553.40999999992</v>
      </c>
    </row>
    <row r="500" spans="1:2" x14ac:dyDescent="0.25">
      <c r="A500" s="43" t="s">
        <v>611</v>
      </c>
      <c r="B500" s="93">
        <v>356855.69999999995</v>
      </c>
    </row>
    <row r="501" spans="1:2" x14ac:dyDescent="0.25">
      <c r="A501" s="43" t="s">
        <v>678</v>
      </c>
      <c r="B501" s="93">
        <v>371350.55000000005</v>
      </c>
    </row>
    <row r="502" spans="1:2" x14ac:dyDescent="0.25">
      <c r="A502" s="43" t="s">
        <v>745</v>
      </c>
      <c r="B502" s="93">
        <v>394196.10000000003</v>
      </c>
    </row>
    <row r="503" spans="1:2" x14ac:dyDescent="0.25">
      <c r="A503" s="43" t="s">
        <v>812</v>
      </c>
      <c r="B503" s="93">
        <v>223514.34</v>
      </c>
    </row>
    <row r="504" spans="1:2" x14ac:dyDescent="0.25">
      <c r="A504" s="43" t="s">
        <v>879</v>
      </c>
      <c r="B504" s="93">
        <v>109082.49</v>
      </c>
    </row>
    <row r="505" spans="1:2" x14ac:dyDescent="0.25">
      <c r="A505" s="43" t="s">
        <v>946</v>
      </c>
      <c r="B505" s="93">
        <v>-35148.300000000003</v>
      </c>
    </row>
    <row r="506" spans="1:2" x14ac:dyDescent="0.25">
      <c r="A506" s="43" t="s">
        <v>411</v>
      </c>
      <c r="B506" s="93">
        <v>800627.7</v>
      </c>
    </row>
    <row r="507" spans="1:2" x14ac:dyDescent="0.25">
      <c r="A507" s="43" t="s">
        <v>1014</v>
      </c>
      <c r="B507" s="93">
        <v>771983.39000000013</v>
      </c>
    </row>
    <row r="508" spans="1:2" x14ac:dyDescent="0.25">
      <c r="A508" s="43" t="s">
        <v>1081</v>
      </c>
      <c r="B508" s="93">
        <v>755528.09999999986</v>
      </c>
    </row>
    <row r="509" spans="1:2" x14ac:dyDescent="0.25">
      <c r="A509" s="43" t="s">
        <v>1148</v>
      </c>
      <c r="B509" s="93">
        <v>647820.64</v>
      </c>
    </row>
    <row r="510" spans="1:2" x14ac:dyDescent="0.25">
      <c r="A510" s="43" t="s">
        <v>478</v>
      </c>
      <c r="B510" s="93">
        <v>102507.17</v>
      </c>
    </row>
    <row r="511" spans="1:2" x14ac:dyDescent="0.25">
      <c r="A511" s="43" t="s">
        <v>545</v>
      </c>
      <c r="B511" s="93">
        <v>1813508.37</v>
      </c>
    </row>
    <row r="512" spans="1:2" x14ac:dyDescent="0.25">
      <c r="A512" s="43" t="s">
        <v>612</v>
      </c>
      <c r="B512" s="93">
        <v>1109550.9000000001</v>
      </c>
    </row>
    <row r="513" spans="1:2" x14ac:dyDescent="0.25">
      <c r="A513" s="43" t="s">
        <v>679</v>
      </c>
      <c r="B513" s="93">
        <v>863998.51999999967</v>
      </c>
    </row>
    <row r="514" spans="1:2" x14ac:dyDescent="0.25">
      <c r="A514" s="43" t="s">
        <v>746</v>
      </c>
      <c r="B514" s="93">
        <v>1192197.5999999999</v>
      </c>
    </row>
    <row r="515" spans="1:2" x14ac:dyDescent="0.25">
      <c r="A515" s="43" t="s">
        <v>813</v>
      </c>
      <c r="B515" s="93">
        <v>679342.68</v>
      </c>
    </row>
    <row r="516" spans="1:2" x14ac:dyDescent="0.25">
      <c r="A516" s="43" t="s">
        <v>880</v>
      </c>
      <c r="B516" s="93">
        <v>602116.72</v>
      </c>
    </row>
    <row r="517" spans="1:2" x14ac:dyDescent="0.25">
      <c r="A517" s="43" t="s">
        <v>947</v>
      </c>
      <c r="B517" s="93">
        <v>432162.3000000001</v>
      </c>
    </row>
    <row r="518" spans="1:2" x14ac:dyDescent="0.25">
      <c r="A518" s="43" t="s">
        <v>412</v>
      </c>
      <c r="B518" s="93">
        <v>725440.6100000001</v>
      </c>
    </row>
    <row r="519" spans="1:2" x14ac:dyDescent="0.25">
      <c r="A519" s="43" t="s">
        <v>1015</v>
      </c>
      <c r="B519" s="18">
        <v>-182.58999999999983</v>
      </c>
    </row>
    <row r="520" spans="1:2" x14ac:dyDescent="0.25">
      <c r="A520" s="43" t="s">
        <v>1082</v>
      </c>
      <c r="B520" s="93">
        <v>591336.00000000012</v>
      </c>
    </row>
    <row r="521" spans="1:2" x14ac:dyDescent="0.25">
      <c r="A521" s="43" t="s">
        <v>1149</v>
      </c>
      <c r="B521" s="93">
        <v>853960.71999999986</v>
      </c>
    </row>
    <row r="522" spans="1:2" x14ac:dyDescent="0.25">
      <c r="A522" s="43" t="s">
        <v>479</v>
      </c>
      <c r="B522" s="93">
        <v>809476.99999999988</v>
      </c>
    </row>
    <row r="523" spans="1:2" x14ac:dyDescent="0.25">
      <c r="A523" s="43" t="s">
        <v>546</v>
      </c>
      <c r="B523" s="93">
        <v>827742.16</v>
      </c>
    </row>
    <row r="524" spans="1:2" x14ac:dyDescent="0.25">
      <c r="A524" s="43" t="s">
        <v>613</v>
      </c>
      <c r="B524" s="93">
        <v>340917.89999999997</v>
      </c>
    </row>
    <row r="525" spans="1:2" x14ac:dyDescent="0.25">
      <c r="A525" s="43" t="s">
        <v>680</v>
      </c>
      <c r="B525" s="93">
        <v>282981.95000000007</v>
      </c>
    </row>
    <row r="526" spans="1:2" x14ac:dyDescent="0.25">
      <c r="A526" s="43" t="s">
        <v>747</v>
      </c>
      <c r="B526" s="93">
        <v>444783.59999999992</v>
      </c>
    </row>
    <row r="527" spans="1:2" x14ac:dyDescent="0.25">
      <c r="A527" s="43" t="s">
        <v>814</v>
      </c>
      <c r="B527" s="93">
        <v>150934.66</v>
      </c>
    </row>
    <row r="528" spans="1:2" x14ac:dyDescent="0.25">
      <c r="A528" s="43" t="s">
        <v>881</v>
      </c>
      <c r="B528" s="93">
        <v>73619.11</v>
      </c>
    </row>
    <row r="529" spans="1:2" x14ac:dyDescent="0.25">
      <c r="A529" s="43" t="s">
        <v>948</v>
      </c>
      <c r="B529" s="93">
        <v>-564.60000000000014</v>
      </c>
    </row>
    <row r="530" spans="1:2" x14ac:dyDescent="0.25">
      <c r="A530" s="43" t="s">
        <v>413</v>
      </c>
      <c r="B530" s="93">
        <v>138931.77000000002</v>
      </c>
    </row>
    <row r="531" spans="1:2" x14ac:dyDescent="0.25">
      <c r="A531" s="43" t="s">
        <v>1016</v>
      </c>
      <c r="B531" s="93">
        <v>71063.77999999997</v>
      </c>
    </row>
    <row r="532" spans="1:2" x14ac:dyDescent="0.25">
      <c r="A532" s="43" t="s">
        <v>1083</v>
      </c>
      <c r="B532" s="93">
        <v>247969.20000000004</v>
      </c>
    </row>
    <row r="533" spans="1:2" x14ac:dyDescent="0.25">
      <c r="A533" s="43" t="s">
        <v>1150</v>
      </c>
      <c r="B533" s="93">
        <v>149225.94000000003</v>
      </c>
    </row>
    <row r="534" spans="1:2" x14ac:dyDescent="0.25">
      <c r="A534" s="43" t="s">
        <v>480</v>
      </c>
      <c r="B534" s="93">
        <v>129063.34</v>
      </c>
    </row>
    <row r="535" spans="1:2" x14ac:dyDescent="0.25">
      <c r="A535" s="43" t="s">
        <v>547</v>
      </c>
      <c r="B535" s="93">
        <v>207474.62999999998</v>
      </c>
    </row>
    <row r="536" spans="1:2" x14ac:dyDescent="0.25">
      <c r="A536" s="43" t="s">
        <v>614</v>
      </c>
      <c r="B536" s="93">
        <v>206775.90000000002</v>
      </c>
    </row>
    <row r="537" spans="1:2" x14ac:dyDescent="0.25">
      <c r="A537" s="43" t="s">
        <v>681</v>
      </c>
      <c r="B537" s="93">
        <v>152813.87999999998</v>
      </c>
    </row>
    <row r="538" spans="1:2" x14ac:dyDescent="0.25">
      <c r="A538" s="43" t="s">
        <v>748</v>
      </c>
      <c r="B538" s="93">
        <v>237512.7</v>
      </c>
    </row>
    <row r="539" spans="1:2" x14ac:dyDescent="0.25">
      <c r="A539" s="43" t="s">
        <v>815</v>
      </c>
      <c r="B539" s="93">
        <v>123502.14</v>
      </c>
    </row>
    <row r="540" spans="1:2" x14ac:dyDescent="0.25">
      <c r="A540" s="43" t="s">
        <v>882</v>
      </c>
      <c r="B540" s="93">
        <v>79807.330000000016</v>
      </c>
    </row>
    <row r="541" spans="1:2" x14ac:dyDescent="0.25">
      <c r="A541" s="43" t="s">
        <v>949</v>
      </c>
      <c r="B541" s="93">
        <v>39353.4</v>
      </c>
    </row>
    <row r="542" spans="1:2" x14ac:dyDescent="0.25">
      <c r="A542" s="43" t="s">
        <v>414</v>
      </c>
      <c r="B542" s="93" t="e">
        <v>#N/A</v>
      </c>
    </row>
    <row r="543" spans="1:2" x14ac:dyDescent="0.25">
      <c r="A543" s="43" t="s">
        <v>1017</v>
      </c>
      <c r="B543" s="93">
        <v>2923132.5999999992</v>
      </c>
    </row>
    <row r="544" spans="1:2" x14ac:dyDescent="0.25">
      <c r="A544" s="43" t="s">
        <v>1084</v>
      </c>
      <c r="B544" s="93">
        <v>2623498.2000000007</v>
      </c>
    </row>
    <row r="545" spans="1:2" x14ac:dyDescent="0.25">
      <c r="A545" s="43" t="s">
        <v>1151</v>
      </c>
      <c r="B545" s="93">
        <v>2796530.4600000004</v>
      </c>
    </row>
    <row r="546" spans="1:2" x14ac:dyDescent="0.25">
      <c r="A546" s="43" t="s">
        <v>481</v>
      </c>
      <c r="B546" s="93" t="e">
        <v>#N/A</v>
      </c>
    </row>
    <row r="547" spans="1:2" x14ac:dyDescent="0.25">
      <c r="A547" s="43" t="s">
        <v>548</v>
      </c>
      <c r="B547" s="93" t="e">
        <v>#N/A</v>
      </c>
    </row>
    <row r="548" spans="1:2" x14ac:dyDescent="0.25">
      <c r="A548" s="43" t="s">
        <v>615</v>
      </c>
      <c r="B548" s="93">
        <v>1925609.1</v>
      </c>
    </row>
    <row r="549" spans="1:2" x14ac:dyDescent="0.25">
      <c r="A549" s="43" t="s">
        <v>682</v>
      </c>
      <c r="B549" s="93">
        <v>2220688.41</v>
      </c>
    </row>
    <row r="550" spans="1:2" x14ac:dyDescent="0.25">
      <c r="A550" s="43" t="s">
        <v>749</v>
      </c>
      <c r="B550" s="93">
        <v>1880762.6999999995</v>
      </c>
    </row>
    <row r="551" spans="1:2" x14ac:dyDescent="0.25">
      <c r="A551" s="43" t="s">
        <v>816</v>
      </c>
      <c r="B551" s="93">
        <v>2165997.9000000004</v>
      </c>
    </row>
    <row r="552" spans="1:2" x14ac:dyDescent="0.25">
      <c r="A552" s="43" t="s">
        <v>883</v>
      </c>
      <c r="B552" s="93">
        <v>2327099.3200000003</v>
      </c>
    </row>
    <row r="553" spans="1:2" x14ac:dyDescent="0.25">
      <c r="A553" s="43" t="s">
        <v>950</v>
      </c>
      <c r="B553" s="93">
        <v>2728806.3</v>
      </c>
    </row>
    <row r="554" spans="1:2" x14ac:dyDescent="0.25">
      <c r="A554" s="43" t="s">
        <v>415</v>
      </c>
      <c r="B554" s="93">
        <v>73354.060000000012</v>
      </c>
    </row>
    <row r="555" spans="1:2" x14ac:dyDescent="0.25">
      <c r="A555" s="43" t="s">
        <v>1018</v>
      </c>
      <c r="B555" s="93">
        <v>-1975.6299999999999</v>
      </c>
    </row>
    <row r="556" spans="1:2" x14ac:dyDescent="0.25">
      <c r="A556" s="43" t="s">
        <v>1085</v>
      </c>
      <c r="B556" s="93">
        <v>70652.700000000012</v>
      </c>
    </row>
    <row r="557" spans="1:2" x14ac:dyDescent="0.25">
      <c r="A557" s="43" t="s">
        <v>1152</v>
      </c>
      <c r="B557" s="93">
        <v>58750.26999999999</v>
      </c>
    </row>
    <row r="558" spans="1:2" x14ac:dyDescent="0.25">
      <c r="A558" s="43" t="s">
        <v>482</v>
      </c>
      <c r="B558" s="93">
        <v>55981.020000000004</v>
      </c>
    </row>
    <row r="559" spans="1:2" x14ac:dyDescent="0.25">
      <c r="A559" s="43" t="s">
        <v>549</v>
      </c>
      <c r="B559" s="93">
        <v>269960.40000000002</v>
      </c>
    </row>
    <row r="560" spans="1:2" x14ac:dyDescent="0.25">
      <c r="A560" s="43" t="s">
        <v>616</v>
      </c>
      <c r="B560" s="93">
        <v>261782.7</v>
      </c>
    </row>
    <row r="561" spans="1:2" x14ac:dyDescent="0.25">
      <c r="A561" s="43" t="s">
        <v>683</v>
      </c>
      <c r="B561" s="93">
        <v>341787.71000000008</v>
      </c>
    </row>
    <row r="562" spans="1:2" x14ac:dyDescent="0.25">
      <c r="A562" s="43" t="s">
        <v>750</v>
      </c>
      <c r="B562" s="93">
        <v>300013.19999999995</v>
      </c>
    </row>
    <row r="563" spans="1:2" x14ac:dyDescent="0.25">
      <c r="A563" s="43" t="s">
        <v>817</v>
      </c>
      <c r="B563" s="93">
        <v>271012.22999999992</v>
      </c>
    </row>
    <row r="564" spans="1:2" x14ac:dyDescent="0.25">
      <c r="A564" s="43" t="s">
        <v>884</v>
      </c>
      <c r="B564" s="93">
        <v>93801.039999999979</v>
      </c>
    </row>
    <row r="565" spans="1:2" x14ac:dyDescent="0.25">
      <c r="A565" s="43" t="s">
        <v>951</v>
      </c>
      <c r="B565" s="93">
        <v>48858.599999999991</v>
      </c>
    </row>
    <row r="566" spans="1:2" x14ac:dyDescent="0.25">
      <c r="A566" s="43" t="s">
        <v>416</v>
      </c>
      <c r="B566" s="93">
        <v>181034.41999999998</v>
      </c>
    </row>
    <row r="567" spans="1:2" x14ac:dyDescent="0.25">
      <c r="A567" s="43" t="s">
        <v>1019</v>
      </c>
      <c r="B567" s="93">
        <v>28613.000000000007</v>
      </c>
    </row>
    <row r="568" spans="1:2" x14ac:dyDescent="0.25">
      <c r="A568" s="43" t="s">
        <v>1086</v>
      </c>
      <c r="B568" s="93">
        <v>86171.400000000009</v>
      </c>
    </row>
    <row r="569" spans="1:2" x14ac:dyDescent="0.25">
      <c r="A569" s="43" t="s">
        <v>1153</v>
      </c>
      <c r="B569" s="93">
        <v>273154.32999999996</v>
      </c>
    </row>
    <row r="570" spans="1:2" x14ac:dyDescent="0.25">
      <c r="A570" s="43" t="s">
        <v>483</v>
      </c>
      <c r="B570" s="93">
        <v>31678.44</v>
      </c>
    </row>
    <row r="571" spans="1:2" x14ac:dyDescent="0.25">
      <c r="A571" s="43" t="s">
        <v>550</v>
      </c>
      <c r="B571" s="93">
        <v>215954.36999999997</v>
      </c>
    </row>
    <row r="572" spans="1:2" x14ac:dyDescent="0.25">
      <c r="A572" s="43" t="s">
        <v>617</v>
      </c>
      <c r="B572" s="93">
        <v>41024.699999999997</v>
      </c>
    </row>
    <row r="573" spans="1:2" x14ac:dyDescent="0.25">
      <c r="A573" s="43" t="s">
        <v>684</v>
      </c>
      <c r="B573" s="93">
        <v>31862.109999999997</v>
      </c>
    </row>
    <row r="574" spans="1:2" x14ac:dyDescent="0.25">
      <c r="A574" s="43" t="s">
        <v>751</v>
      </c>
      <c r="B574" s="93">
        <v>59075.999999999993</v>
      </c>
    </row>
    <row r="575" spans="1:2" x14ac:dyDescent="0.25">
      <c r="A575" s="43" t="s">
        <v>818</v>
      </c>
      <c r="B575" s="93">
        <v>23455.22</v>
      </c>
    </row>
    <row r="576" spans="1:2" x14ac:dyDescent="0.25">
      <c r="A576" s="43" t="s">
        <v>885</v>
      </c>
      <c r="B576" s="93">
        <v>960.69000000000017</v>
      </c>
    </row>
    <row r="577" spans="1:2" x14ac:dyDescent="0.25">
      <c r="A577" s="43" t="s">
        <v>952</v>
      </c>
      <c r="B577" s="93">
        <v>-1761.6</v>
      </c>
    </row>
    <row r="578" spans="1:2" x14ac:dyDescent="0.25">
      <c r="A578" s="43" t="s">
        <v>417</v>
      </c>
      <c r="B578" s="93">
        <v>810969.92</v>
      </c>
    </row>
    <row r="579" spans="1:2" x14ac:dyDescent="0.25">
      <c r="A579" s="43" t="s">
        <v>1020</v>
      </c>
      <c r="B579" s="93">
        <v>185638.22999999998</v>
      </c>
    </row>
    <row r="580" spans="1:2" x14ac:dyDescent="0.25">
      <c r="A580" s="43" t="s">
        <v>1087</v>
      </c>
      <c r="B580" s="93">
        <v>566037.9</v>
      </c>
    </row>
    <row r="581" spans="1:2" x14ac:dyDescent="0.25">
      <c r="A581" s="43" t="s">
        <v>1154</v>
      </c>
      <c r="B581" s="93">
        <v>419770.07000000007</v>
      </c>
    </row>
    <row r="582" spans="1:2" x14ac:dyDescent="0.25">
      <c r="A582" s="43" t="s">
        <v>484</v>
      </c>
      <c r="B582" s="93">
        <v>576685.59</v>
      </c>
    </row>
    <row r="583" spans="1:2" x14ac:dyDescent="0.25">
      <c r="A583" s="43" t="s">
        <v>551</v>
      </c>
      <c r="B583" s="93">
        <v>260018.7</v>
      </c>
    </row>
    <row r="584" spans="1:2" x14ac:dyDescent="0.25">
      <c r="A584" s="43" t="s">
        <v>618</v>
      </c>
      <c r="B584" s="93">
        <v>23800.800000000003</v>
      </c>
    </row>
    <row r="585" spans="1:2" x14ac:dyDescent="0.25">
      <c r="A585" s="43" t="s">
        <v>685</v>
      </c>
      <c r="B585" s="93">
        <v>431435.99</v>
      </c>
    </row>
    <row r="586" spans="1:2" x14ac:dyDescent="0.25">
      <c r="A586" s="43" t="s">
        <v>752</v>
      </c>
      <c r="B586" s="93">
        <v>206731.50000000003</v>
      </c>
    </row>
    <row r="587" spans="1:2" x14ac:dyDescent="0.25">
      <c r="A587" s="43" t="s">
        <v>819</v>
      </c>
      <c r="B587" s="93">
        <v>313711.32000000007</v>
      </c>
    </row>
    <row r="588" spans="1:2" x14ac:dyDescent="0.25">
      <c r="A588" s="43" t="s">
        <v>886</v>
      </c>
      <c r="B588" s="93">
        <v>663219.58000000007</v>
      </c>
    </row>
    <row r="589" spans="1:2" x14ac:dyDescent="0.25">
      <c r="A589" s="43" t="s">
        <v>953</v>
      </c>
      <c r="B589" s="93">
        <v>328812.00000000012</v>
      </c>
    </row>
    <row r="590" spans="1:2" x14ac:dyDescent="0.25">
      <c r="A590" s="43" t="s">
        <v>418</v>
      </c>
      <c r="B590" s="93">
        <v>133556.06</v>
      </c>
    </row>
    <row r="591" spans="1:2" x14ac:dyDescent="0.25">
      <c r="A591" s="43" t="s">
        <v>1021</v>
      </c>
      <c r="B591" s="93">
        <v>171994.19999999998</v>
      </c>
    </row>
    <row r="592" spans="1:2" x14ac:dyDescent="0.25">
      <c r="A592" s="43" t="s">
        <v>1088</v>
      </c>
      <c r="B592" s="93">
        <v>56551.80000000001</v>
      </c>
    </row>
    <row r="593" spans="1:2" x14ac:dyDescent="0.25">
      <c r="A593" s="43" t="s">
        <v>1155</v>
      </c>
      <c r="B593" s="18">
        <v>178254.02999999997</v>
      </c>
    </row>
    <row r="594" spans="1:2" x14ac:dyDescent="0.25">
      <c r="A594" s="43" t="s">
        <v>485</v>
      </c>
      <c r="B594" s="93">
        <v>215603.69</v>
      </c>
    </row>
    <row r="595" spans="1:2" x14ac:dyDescent="0.25">
      <c r="A595" s="43" t="s">
        <v>552</v>
      </c>
      <c r="B595" s="93">
        <v>226754.46000000002</v>
      </c>
    </row>
    <row r="596" spans="1:2" x14ac:dyDescent="0.25">
      <c r="A596" s="43" t="s">
        <v>619</v>
      </c>
      <c r="B596" s="93">
        <v>267772.2</v>
      </c>
    </row>
    <row r="597" spans="1:2" x14ac:dyDescent="0.25">
      <c r="A597" s="43" t="s">
        <v>686</v>
      </c>
      <c r="B597" s="93">
        <v>316974.99999999994</v>
      </c>
    </row>
    <row r="598" spans="1:2" x14ac:dyDescent="0.25">
      <c r="A598" s="43" t="s">
        <v>753</v>
      </c>
      <c r="B598" s="93">
        <v>160178.4</v>
      </c>
    </row>
    <row r="599" spans="1:2" x14ac:dyDescent="0.25">
      <c r="A599" s="43" t="s">
        <v>820</v>
      </c>
      <c r="B599" s="93">
        <v>260811.06</v>
      </c>
    </row>
    <row r="600" spans="1:2" x14ac:dyDescent="0.25">
      <c r="A600" s="43" t="s">
        <v>887</v>
      </c>
      <c r="B600" s="93">
        <v>269145.09999999998</v>
      </c>
    </row>
    <row r="601" spans="1:2" x14ac:dyDescent="0.25">
      <c r="A601" s="43" t="s">
        <v>954</v>
      </c>
      <c r="B601" s="93">
        <v>182659.49999999997</v>
      </c>
    </row>
    <row r="602" spans="1:2" x14ac:dyDescent="0.25">
      <c r="A602" s="43" t="s">
        <v>419</v>
      </c>
      <c r="B602" s="93">
        <v>-17503.84</v>
      </c>
    </row>
    <row r="603" spans="1:2" x14ac:dyDescent="0.25">
      <c r="A603" s="43" t="s">
        <v>1022</v>
      </c>
      <c r="B603" s="93">
        <v>53486.780000000006</v>
      </c>
    </row>
    <row r="604" spans="1:2" x14ac:dyDescent="0.25">
      <c r="A604" s="43" t="s">
        <v>1089</v>
      </c>
      <c r="B604" s="93">
        <v>77318.100000000006</v>
      </c>
    </row>
    <row r="605" spans="1:2" x14ac:dyDescent="0.25">
      <c r="A605" s="43" t="s">
        <v>1156</v>
      </c>
      <c r="B605" s="93">
        <v>65596.310000000027</v>
      </c>
    </row>
    <row r="606" spans="1:2" x14ac:dyDescent="0.25">
      <c r="A606" s="43" t="s">
        <v>486</v>
      </c>
      <c r="B606" s="93">
        <v>245596.35999999996</v>
      </c>
    </row>
    <row r="607" spans="1:2" x14ac:dyDescent="0.25">
      <c r="A607" s="43" t="s">
        <v>553</v>
      </c>
      <c r="B607" s="93">
        <v>192000.98000000004</v>
      </c>
    </row>
    <row r="608" spans="1:2" x14ac:dyDescent="0.25">
      <c r="A608" s="43" t="s">
        <v>620</v>
      </c>
      <c r="B608" s="93">
        <v>125175.9</v>
      </c>
    </row>
    <row r="609" spans="1:2" x14ac:dyDescent="0.25">
      <c r="A609" s="43" t="s">
        <v>687</v>
      </c>
      <c r="B609" s="93">
        <v>73375.75999999998</v>
      </c>
    </row>
    <row r="610" spans="1:2" x14ac:dyDescent="0.25">
      <c r="A610" s="43" t="s">
        <v>754</v>
      </c>
      <c r="B610" s="93">
        <v>101181.3</v>
      </c>
    </row>
    <row r="611" spans="1:2" x14ac:dyDescent="0.25">
      <c r="A611" s="43" t="s">
        <v>821</v>
      </c>
      <c r="B611" s="93">
        <v>48988.060000000005</v>
      </c>
    </row>
    <row r="612" spans="1:2" x14ac:dyDescent="0.25">
      <c r="A612" s="43" t="s">
        <v>888</v>
      </c>
      <c r="B612" s="93">
        <v>43572.669999999991</v>
      </c>
    </row>
    <row r="613" spans="1:2" x14ac:dyDescent="0.25">
      <c r="A613" s="43" t="s">
        <v>955</v>
      </c>
      <c r="B613" s="93">
        <v>121776.9</v>
      </c>
    </row>
    <row r="614" spans="1:2" x14ac:dyDescent="0.25">
      <c r="A614" s="43" t="s">
        <v>420</v>
      </c>
      <c r="B614" s="93">
        <v>610644.19999999995</v>
      </c>
    </row>
    <row r="615" spans="1:2" x14ac:dyDescent="0.25">
      <c r="A615" s="43" t="s">
        <v>1023</v>
      </c>
      <c r="B615" s="93">
        <v>251780.44999999998</v>
      </c>
    </row>
    <row r="616" spans="1:2" x14ac:dyDescent="0.25">
      <c r="A616" s="43" t="s">
        <v>1090</v>
      </c>
      <c r="B616" s="93">
        <v>562431.30000000005</v>
      </c>
    </row>
    <row r="617" spans="1:2" x14ac:dyDescent="0.25">
      <c r="A617" s="43" t="s">
        <v>1157</v>
      </c>
      <c r="B617" s="93">
        <v>684891.67999999993</v>
      </c>
    </row>
    <row r="618" spans="1:2" x14ac:dyDescent="0.25">
      <c r="A618" s="43" t="s">
        <v>487</v>
      </c>
      <c r="B618" s="93">
        <v>533852.88</v>
      </c>
    </row>
    <row r="619" spans="1:2" x14ac:dyDescent="0.25">
      <c r="A619" s="43" t="s">
        <v>554</v>
      </c>
      <c r="B619" s="93">
        <v>467496.43000000005</v>
      </c>
    </row>
    <row r="620" spans="1:2" x14ac:dyDescent="0.25">
      <c r="A620" s="43" t="s">
        <v>621</v>
      </c>
      <c r="B620" s="93">
        <v>286597.50000000006</v>
      </c>
    </row>
    <row r="621" spans="1:2" x14ac:dyDescent="0.25">
      <c r="A621" s="43" t="s">
        <v>688</v>
      </c>
      <c r="B621" s="93">
        <v>274214.52999999997</v>
      </c>
    </row>
    <row r="622" spans="1:2" x14ac:dyDescent="0.25">
      <c r="A622" s="43" t="s">
        <v>755</v>
      </c>
      <c r="B622" s="93">
        <v>366848.7</v>
      </c>
    </row>
    <row r="623" spans="1:2" x14ac:dyDescent="0.25">
      <c r="A623" s="43" t="s">
        <v>822</v>
      </c>
      <c r="B623" s="93">
        <v>234117.88999999996</v>
      </c>
    </row>
    <row r="624" spans="1:2" x14ac:dyDescent="0.25">
      <c r="A624" s="43" t="s">
        <v>889</v>
      </c>
      <c r="B624" s="93">
        <v>167390.39000000001</v>
      </c>
    </row>
    <row r="625" spans="1:2" x14ac:dyDescent="0.25">
      <c r="A625" s="43" t="s">
        <v>956</v>
      </c>
      <c r="B625" s="93">
        <v>140337.59999999998</v>
      </c>
    </row>
    <row r="626" spans="1:2" x14ac:dyDescent="0.25">
      <c r="A626" s="43" t="s">
        <v>421</v>
      </c>
      <c r="B626" s="93">
        <v>366256.01000000007</v>
      </c>
    </row>
    <row r="627" spans="1:2" x14ac:dyDescent="0.25">
      <c r="A627" s="43" t="s">
        <v>1024</v>
      </c>
      <c r="B627" s="93">
        <v>11724.2</v>
      </c>
    </row>
    <row r="628" spans="1:2" x14ac:dyDescent="0.25">
      <c r="A628" s="43" t="s">
        <v>1091</v>
      </c>
      <c r="B628" s="93">
        <v>299956.80000000005</v>
      </c>
    </row>
    <row r="629" spans="1:2" x14ac:dyDescent="0.25">
      <c r="A629" s="43" t="s">
        <v>1158</v>
      </c>
      <c r="B629" s="93">
        <v>593522.59000000008</v>
      </c>
    </row>
    <row r="630" spans="1:2" x14ac:dyDescent="0.25">
      <c r="A630" s="43" t="s">
        <v>488</v>
      </c>
      <c r="B630" s="93">
        <v>226186.66000000003</v>
      </c>
    </row>
    <row r="631" spans="1:2" x14ac:dyDescent="0.25">
      <c r="A631" s="43" t="s">
        <v>555</v>
      </c>
      <c r="B631" s="93">
        <v>251601.27</v>
      </c>
    </row>
    <row r="632" spans="1:2" x14ac:dyDescent="0.25">
      <c r="A632" s="43" t="s">
        <v>622</v>
      </c>
      <c r="B632" s="93">
        <v>86559.599999999977</v>
      </c>
    </row>
    <row r="633" spans="1:2" x14ac:dyDescent="0.25">
      <c r="A633" s="43" t="s">
        <v>689</v>
      </c>
      <c r="B633" s="93">
        <v>73368.939999999973</v>
      </c>
    </row>
    <row r="634" spans="1:2" x14ac:dyDescent="0.25">
      <c r="A634" s="43" t="s">
        <v>756</v>
      </c>
      <c r="B634" s="93">
        <v>63119.399999999987</v>
      </c>
    </row>
    <row r="635" spans="1:2" x14ac:dyDescent="0.25">
      <c r="A635" s="43" t="s">
        <v>823</v>
      </c>
      <c r="B635" s="93">
        <v>6421.6500000000015</v>
      </c>
    </row>
    <row r="636" spans="1:2" x14ac:dyDescent="0.25">
      <c r="A636" s="43" t="s">
        <v>890</v>
      </c>
      <c r="B636" s="93">
        <v>-2051.5800000000004</v>
      </c>
    </row>
    <row r="637" spans="1:2" x14ac:dyDescent="0.25">
      <c r="A637" s="43" t="s">
        <v>957</v>
      </c>
      <c r="B637" s="93">
        <v>28861.5</v>
      </c>
    </row>
    <row r="638" spans="1:2" x14ac:dyDescent="0.25">
      <c r="A638" s="43" t="s">
        <v>422</v>
      </c>
      <c r="B638" s="93">
        <v>1554180.66</v>
      </c>
    </row>
    <row r="639" spans="1:2" x14ac:dyDescent="0.25">
      <c r="A639" s="43" t="s">
        <v>1025</v>
      </c>
      <c r="B639" s="93">
        <v>-327211.50999999995</v>
      </c>
    </row>
    <row r="640" spans="1:2" x14ac:dyDescent="0.25">
      <c r="A640" s="43" t="s">
        <v>1092</v>
      </c>
      <c r="B640" s="93">
        <v>669073.19999999995</v>
      </c>
    </row>
    <row r="641" spans="1:2" x14ac:dyDescent="0.25">
      <c r="A641" s="43" t="s">
        <v>1159</v>
      </c>
      <c r="B641" s="93">
        <v>1595480.7200000002</v>
      </c>
    </row>
    <row r="642" spans="1:2" x14ac:dyDescent="0.25">
      <c r="A642" s="43" t="s">
        <v>489</v>
      </c>
      <c r="B642" s="93">
        <v>1555376.14</v>
      </c>
    </row>
    <row r="643" spans="1:2" x14ac:dyDescent="0.25">
      <c r="A643" s="43" t="s">
        <v>556</v>
      </c>
      <c r="B643" s="93">
        <v>1824209.57</v>
      </c>
    </row>
    <row r="644" spans="1:2" x14ac:dyDescent="0.25">
      <c r="A644" s="43" t="s">
        <v>623</v>
      </c>
      <c r="B644" s="93">
        <v>609288.9</v>
      </c>
    </row>
    <row r="645" spans="1:2" x14ac:dyDescent="0.25">
      <c r="A645" s="43" t="s">
        <v>690</v>
      </c>
      <c r="B645" s="93">
        <v>322587.24000000005</v>
      </c>
    </row>
    <row r="646" spans="1:2" x14ac:dyDescent="0.25">
      <c r="A646" s="43" t="s">
        <v>757</v>
      </c>
      <c r="B646" s="93">
        <v>508205.69999999995</v>
      </c>
    </row>
    <row r="647" spans="1:2" x14ac:dyDescent="0.25">
      <c r="A647" s="43" t="s">
        <v>824</v>
      </c>
      <c r="B647" s="93">
        <v>244728.88000000003</v>
      </c>
    </row>
    <row r="648" spans="1:2" x14ac:dyDescent="0.25">
      <c r="A648" s="43" t="s">
        <v>891</v>
      </c>
      <c r="B648" s="93">
        <v>-197735.36000000004</v>
      </c>
    </row>
    <row r="649" spans="1:2" x14ac:dyDescent="0.25">
      <c r="A649" s="43" t="s">
        <v>958</v>
      </c>
      <c r="B649" s="93">
        <v>-431442.9</v>
      </c>
    </row>
    <row r="650" spans="1:2" x14ac:dyDescent="0.25">
      <c r="A650" s="43" t="s">
        <v>423</v>
      </c>
      <c r="B650" s="93">
        <v>1001896.75</v>
      </c>
    </row>
    <row r="651" spans="1:2" x14ac:dyDescent="0.25">
      <c r="A651" s="43" t="s">
        <v>1026</v>
      </c>
      <c r="B651" s="93">
        <v>-2696.690000000001</v>
      </c>
    </row>
    <row r="652" spans="1:2" x14ac:dyDescent="0.25">
      <c r="A652" s="43" t="s">
        <v>1093</v>
      </c>
      <c r="B652" s="93">
        <v>538499.99999999988</v>
      </c>
    </row>
    <row r="653" spans="1:2" x14ac:dyDescent="0.25">
      <c r="A653" s="43" t="s">
        <v>1160</v>
      </c>
      <c r="B653" s="93">
        <v>738600.42</v>
      </c>
    </row>
    <row r="654" spans="1:2" x14ac:dyDescent="0.25">
      <c r="A654" s="43" t="s">
        <v>490</v>
      </c>
      <c r="B654" s="93">
        <v>733827.89000000013</v>
      </c>
    </row>
    <row r="655" spans="1:2" x14ac:dyDescent="0.25">
      <c r="A655" s="43" t="s">
        <v>557</v>
      </c>
      <c r="B655" s="93">
        <v>640165.81000000006</v>
      </c>
    </row>
    <row r="656" spans="1:2" x14ac:dyDescent="0.25">
      <c r="A656" s="43" t="s">
        <v>624</v>
      </c>
      <c r="B656" s="93">
        <v>570369.30000000016</v>
      </c>
    </row>
    <row r="657" spans="1:2" x14ac:dyDescent="0.25">
      <c r="A657" s="43" t="s">
        <v>691</v>
      </c>
      <c r="B657" s="93">
        <v>503550.97999999992</v>
      </c>
    </row>
    <row r="658" spans="1:2" x14ac:dyDescent="0.25">
      <c r="A658" s="43" t="s">
        <v>758</v>
      </c>
      <c r="B658" s="93">
        <v>298683</v>
      </c>
    </row>
    <row r="659" spans="1:2" x14ac:dyDescent="0.25">
      <c r="A659" s="43" t="s">
        <v>825</v>
      </c>
      <c r="B659" s="93">
        <v>-2674.6800000000007</v>
      </c>
    </row>
    <row r="660" spans="1:2" x14ac:dyDescent="0.25">
      <c r="A660" s="43" t="s">
        <v>892</v>
      </c>
      <c r="B660" s="93">
        <v>-2674.3700000000003</v>
      </c>
    </row>
    <row r="661" spans="1:2" x14ac:dyDescent="0.25">
      <c r="A661" s="43" t="s">
        <v>959</v>
      </c>
      <c r="B661" s="93">
        <v>-2590.1999999999998</v>
      </c>
    </row>
    <row r="662" spans="1:2" x14ac:dyDescent="0.25">
      <c r="A662" s="43" t="s">
        <v>424</v>
      </c>
      <c r="B662" s="93">
        <v>311700.93589999992</v>
      </c>
    </row>
    <row r="663" spans="1:2" x14ac:dyDescent="0.25">
      <c r="A663" s="43" t="s">
        <v>1027</v>
      </c>
      <c r="B663" s="93">
        <v>39476.832199999997</v>
      </c>
    </row>
    <row r="664" spans="1:2" x14ac:dyDescent="0.25">
      <c r="A664" s="43" t="s">
        <v>1094</v>
      </c>
      <c r="B664" s="93">
        <v>311563.42499999993</v>
      </c>
    </row>
    <row r="665" spans="1:2" x14ac:dyDescent="0.25">
      <c r="A665" s="43" t="s">
        <v>1161</v>
      </c>
      <c r="B665" s="93">
        <v>97413.851300000009</v>
      </c>
    </row>
    <row r="666" spans="1:2" x14ac:dyDescent="0.25">
      <c r="A666" s="43" t="s">
        <v>491</v>
      </c>
      <c r="B666" s="93">
        <v>262193.2108</v>
      </c>
    </row>
    <row r="667" spans="1:2" x14ac:dyDescent="0.25">
      <c r="A667" s="43" t="s">
        <v>558</v>
      </c>
      <c r="B667" s="18">
        <v>265862.78899999999</v>
      </c>
    </row>
    <row r="668" spans="1:2" x14ac:dyDescent="0.25">
      <c r="A668" s="43" t="s">
        <v>625</v>
      </c>
      <c r="B668" s="93">
        <v>254113.95899999994</v>
      </c>
    </row>
    <row r="669" spans="1:2" x14ac:dyDescent="0.25">
      <c r="A669" s="43" t="s">
        <v>692</v>
      </c>
      <c r="B669" s="93">
        <v>369723.99239999999</v>
      </c>
    </row>
    <row r="670" spans="1:2" x14ac:dyDescent="0.25">
      <c r="A670" s="43" t="s">
        <v>759</v>
      </c>
      <c r="B670" s="93">
        <v>246050.9849999999</v>
      </c>
    </row>
    <row r="671" spans="1:2" x14ac:dyDescent="0.25">
      <c r="A671" s="43" t="s">
        <v>826</v>
      </c>
      <c r="B671" s="93">
        <v>96179.118199999997</v>
      </c>
    </row>
    <row r="672" spans="1:2" x14ac:dyDescent="0.25">
      <c r="A672" s="43" t="s">
        <v>893</v>
      </c>
      <c r="B672" s="93">
        <v>92587.340399999986</v>
      </c>
    </row>
    <row r="673" spans="1:2" x14ac:dyDescent="0.25">
      <c r="A673" s="43" t="s">
        <v>960</v>
      </c>
      <c r="B673" s="93">
        <v>22283.621999999999</v>
      </c>
    </row>
    <row r="674" spans="1:2" x14ac:dyDescent="0.25">
      <c r="A674" s="43" t="s">
        <v>425</v>
      </c>
      <c r="B674" s="93">
        <v>-640233.39</v>
      </c>
    </row>
    <row r="675" spans="1:2" x14ac:dyDescent="0.25">
      <c r="A675" s="43" t="s">
        <v>1028</v>
      </c>
      <c r="B675" s="93">
        <v>-368355.9499999999</v>
      </c>
    </row>
    <row r="676" spans="1:2" x14ac:dyDescent="0.25">
      <c r="A676" s="43" t="s">
        <v>1095</v>
      </c>
      <c r="B676" s="93">
        <v>-360107.69999999995</v>
      </c>
    </row>
    <row r="677" spans="1:2" x14ac:dyDescent="0.25">
      <c r="A677" s="43" t="s">
        <v>1162</v>
      </c>
      <c r="B677" s="93">
        <v>-444008.35000000009</v>
      </c>
    </row>
    <row r="678" spans="1:2" x14ac:dyDescent="0.25">
      <c r="A678" s="43" t="s">
        <v>492</v>
      </c>
      <c r="B678" s="93">
        <v>-1177044.1700000002</v>
      </c>
    </row>
    <row r="679" spans="1:2" x14ac:dyDescent="0.25">
      <c r="A679" s="43" t="s">
        <v>559</v>
      </c>
      <c r="B679" s="93">
        <v>-1003074.7500000002</v>
      </c>
    </row>
    <row r="680" spans="1:2" x14ac:dyDescent="0.25">
      <c r="A680" s="43" t="s">
        <v>626</v>
      </c>
      <c r="B680" s="93">
        <v>-1196056.1999999997</v>
      </c>
    </row>
    <row r="681" spans="1:2" x14ac:dyDescent="0.25">
      <c r="A681" s="43" t="s">
        <v>693</v>
      </c>
      <c r="B681" s="93">
        <v>-1173956.0500000003</v>
      </c>
    </row>
    <row r="682" spans="1:2" x14ac:dyDescent="0.25">
      <c r="A682" s="43" t="s">
        <v>760</v>
      </c>
      <c r="B682" s="93">
        <v>-982058.39999999991</v>
      </c>
    </row>
    <row r="683" spans="1:2" x14ac:dyDescent="0.25">
      <c r="A683" s="43" t="s">
        <v>827</v>
      </c>
      <c r="B683" s="93">
        <v>-1055127.4699999997</v>
      </c>
    </row>
    <row r="684" spans="1:2" x14ac:dyDescent="0.25">
      <c r="A684" s="43" t="s">
        <v>894</v>
      </c>
      <c r="B684" s="93">
        <v>-1068865.1199999999</v>
      </c>
    </row>
    <row r="685" spans="1:2" x14ac:dyDescent="0.25">
      <c r="A685" s="43" t="s">
        <v>961</v>
      </c>
      <c r="B685" s="93">
        <v>-520293.29999999993</v>
      </c>
    </row>
    <row r="686" spans="1:2" x14ac:dyDescent="0.25">
      <c r="A686" s="43" t="s">
        <v>426</v>
      </c>
      <c r="B686" s="93">
        <v>318805.86000000004</v>
      </c>
    </row>
    <row r="687" spans="1:2" x14ac:dyDescent="0.25">
      <c r="A687" s="43" t="s">
        <v>1029</v>
      </c>
      <c r="B687" s="93">
        <v>389386.66000000015</v>
      </c>
    </row>
    <row r="688" spans="1:2" x14ac:dyDescent="0.25">
      <c r="A688" s="43" t="s">
        <v>1096</v>
      </c>
      <c r="B688" s="93">
        <v>345355.80000000005</v>
      </c>
    </row>
    <row r="689" spans="1:2" x14ac:dyDescent="0.25">
      <c r="A689" s="43" t="s">
        <v>1163</v>
      </c>
      <c r="B689" s="93">
        <v>357677.07</v>
      </c>
    </row>
    <row r="690" spans="1:2" x14ac:dyDescent="0.25">
      <c r="A690" s="43" t="s">
        <v>493</v>
      </c>
      <c r="B690" s="93">
        <v>342873.38</v>
      </c>
    </row>
    <row r="691" spans="1:2" x14ac:dyDescent="0.25">
      <c r="A691" s="43" t="s">
        <v>560</v>
      </c>
      <c r="B691" s="93">
        <v>379078.85</v>
      </c>
    </row>
    <row r="692" spans="1:2" x14ac:dyDescent="0.25">
      <c r="A692" s="43" t="s">
        <v>627</v>
      </c>
      <c r="B692" s="93">
        <v>354504</v>
      </c>
    </row>
    <row r="693" spans="1:2" x14ac:dyDescent="0.25">
      <c r="A693" s="43" t="s">
        <v>694</v>
      </c>
      <c r="B693" s="93">
        <v>408937.12</v>
      </c>
    </row>
    <row r="694" spans="1:2" x14ac:dyDescent="0.25">
      <c r="A694" s="43" t="s">
        <v>761</v>
      </c>
      <c r="B694" s="93">
        <v>369076.2</v>
      </c>
    </row>
    <row r="695" spans="1:2" x14ac:dyDescent="0.25">
      <c r="A695" s="43" t="s">
        <v>828</v>
      </c>
      <c r="B695" s="93">
        <v>395513.19</v>
      </c>
    </row>
    <row r="696" spans="1:2" x14ac:dyDescent="0.25">
      <c r="A696" s="43" t="s">
        <v>895</v>
      </c>
      <c r="B696" s="93">
        <v>334658.02</v>
      </c>
    </row>
    <row r="697" spans="1:2" x14ac:dyDescent="0.25">
      <c r="A697" s="43" t="s">
        <v>962</v>
      </c>
      <c r="B697" s="93">
        <v>329050.8</v>
      </c>
    </row>
    <row r="698" spans="1:2" x14ac:dyDescent="0.25">
      <c r="A698" s="43" t="s">
        <v>427</v>
      </c>
      <c r="B698" s="93">
        <v>743385.26999999979</v>
      </c>
    </row>
    <row r="699" spans="1:2" x14ac:dyDescent="0.25">
      <c r="A699" s="43" t="s">
        <v>1030</v>
      </c>
      <c r="B699" s="93">
        <v>639472.64999999991</v>
      </c>
    </row>
    <row r="700" spans="1:2" x14ac:dyDescent="0.25">
      <c r="A700" s="43" t="s">
        <v>1097</v>
      </c>
      <c r="B700" s="93">
        <v>695204.99999999988</v>
      </c>
    </row>
    <row r="701" spans="1:2" x14ac:dyDescent="0.25">
      <c r="A701" s="43" t="s">
        <v>1164</v>
      </c>
      <c r="B701" s="93">
        <v>759815.57999999984</v>
      </c>
    </row>
    <row r="702" spans="1:2" x14ac:dyDescent="0.25">
      <c r="A702" s="43" t="s">
        <v>494</v>
      </c>
      <c r="B702" s="93">
        <v>672543.64</v>
      </c>
    </row>
    <row r="703" spans="1:2" x14ac:dyDescent="0.25">
      <c r="A703" s="43" t="s">
        <v>561</v>
      </c>
      <c r="B703" s="93">
        <v>768447.84</v>
      </c>
    </row>
    <row r="704" spans="1:2" x14ac:dyDescent="0.25">
      <c r="A704" s="43" t="s">
        <v>628</v>
      </c>
      <c r="B704" s="93">
        <v>745221.89999999991</v>
      </c>
    </row>
    <row r="705" spans="1:2" x14ac:dyDescent="0.25">
      <c r="A705" s="43" t="s">
        <v>695</v>
      </c>
      <c r="B705" s="93">
        <v>772726.15</v>
      </c>
    </row>
    <row r="706" spans="1:2" x14ac:dyDescent="0.25">
      <c r="A706" s="43" t="s">
        <v>762</v>
      </c>
      <c r="B706" s="93">
        <v>752616.00000000012</v>
      </c>
    </row>
    <row r="707" spans="1:2" x14ac:dyDescent="0.25">
      <c r="A707" s="43" t="s">
        <v>829</v>
      </c>
      <c r="B707" s="93">
        <v>743459.05</v>
      </c>
    </row>
    <row r="708" spans="1:2" x14ac:dyDescent="0.25">
      <c r="A708" s="43" t="s">
        <v>896</v>
      </c>
      <c r="B708" s="93">
        <v>588895.22</v>
      </c>
    </row>
    <row r="709" spans="1:2" x14ac:dyDescent="0.25">
      <c r="A709" s="43" t="s">
        <v>963</v>
      </c>
      <c r="B709" s="93">
        <v>402501.6</v>
      </c>
    </row>
    <row r="710" spans="1:2" x14ac:dyDescent="0.25">
      <c r="A710" s="43" t="s">
        <v>436</v>
      </c>
      <c r="B710" s="93">
        <v>250825.34</v>
      </c>
    </row>
    <row r="711" spans="1:2" x14ac:dyDescent="0.25">
      <c r="A711" s="43" t="s">
        <v>1039</v>
      </c>
      <c r="B711" s="93">
        <v>-2423.58</v>
      </c>
    </row>
    <row r="712" spans="1:2" x14ac:dyDescent="0.25">
      <c r="A712" s="43" t="s">
        <v>1106</v>
      </c>
      <c r="B712" s="93">
        <v>17088.599999999999</v>
      </c>
    </row>
    <row r="713" spans="1:2" x14ac:dyDescent="0.25">
      <c r="A713" s="43" t="s">
        <v>1173</v>
      </c>
      <c r="B713" s="93">
        <v>247217.56</v>
      </c>
    </row>
    <row r="714" spans="1:2" x14ac:dyDescent="0.25">
      <c r="A714" s="43" t="s">
        <v>503</v>
      </c>
      <c r="B714" s="93">
        <v>64350.420000000013</v>
      </c>
    </row>
    <row r="715" spans="1:2" x14ac:dyDescent="0.25">
      <c r="A715" s="43" t="s">
        <v>570</v>
      </c>
      <c r="B715" s="93">
        <v>-2504.7999999999997</v>
      </c>
    </row>
    <row r="716" spans="1:2" x14ac:dyDescent="0.25">
      <c r="A716" s="43" t="s">
        <v>637</v>
      </c>
      <c r="B716" s="93">
        <v>-2464.1999999999998</v>
      </c>
    </row>
    <row r="717" spans="1:2" x14ac:dyDescent="0.25">
      <c r="A717" s="43" t="s">
        <v>704</v>
      </c>
      <c r="B717" s="93">
        <v>-2559.0500000000002</v>
      </c>
    </row>
    <row r="718" spans="1:2" x14ac:dyDescent="0.25">
      <c r="A718" s="43" t="s">
        <v>771</v>
      </c>
      <c r="B718" s="93">
        <v>-2440.5</v>
      </c>
    </row>
    <row r="719" spans="1:2" x14ac:dyDescent="0.25">
      <c r="A719" s="43" t="s">
        <v>838</v>
      </c>
      <c r="B719" s="93">
        <v>-2525.88</v>
      </c>
    </row>
    <row r="720" spans="1:2" x14ac:dyDescent="0.25">
      <c r="A720" s="43" t="s">
        <v>905</v>
      </c>
      <c r="B720" s="93">
        <v>-2548.5099999999993</v>
      </c>
    </row>
    <row r="721" spans="1:2" x14ac:dyDescent="0.25">
      <c r="A721" s="43" t="s">
        <v>972</v>
      </c>
      <c r="B721" s="93">
        <v>-2438.7000000000003</v>
      </c>
    </row>
    <row r="722" spans="1:2" x14ac:dyDescent="0.25">
      <c r="A722" s="43" t="s">
        <v>428</v>
      </c>
      <c r="B722" s="93">
        <v>2795397.7199999997</v>
      </c>
    </row>
    <row r="723" spans="1:2" x14ac:dyDescent="0.25">
      <c r="A723" s="43" t="s">
        <v>1031</v>
      </c>
      <c r="B723" s="93">
        <v>3755061.9299999997</v>
      </c>
    </row>
    <row r="724" spans="1:2" x14ac:dyDescent="0.25">
      <c r="A724" s="43" t="s">
        <v>1098</v>
      </c>
      <c r="B724" s="93">
        <v>3761629.5</v>
      </c>
    </row>
    <row r="725" spans="1:2" x14ac:dyDescent="0.25">
      <c r="A725" s="43" t="s">
        <v>1165</v>
      </c>
      <c r="B725" s="93">
        <v>2031576.63</v>
      </c>
    </row>
    <row r="726" spans="1:2" x14ac:dyDescent="0.25">
      <c r="A726" s="43" t="s">
        <v>495</v>
      </c>
      <c r="B726" s="93">
        <v>-167757.16999999998</v>
      </c>
    </row>
    <row r="727" spans="1:2" x14ac:dyDescent="0.25">
      <c r="A727" s="43" t="s">
        <v>562</v>
      </c>
      <c r="B727" s="93">
        <v>134059.5</v>
      </c>
    </row>
    <row r="728" spans="1:2" x14ac:dyDescent="0.25">
      <c r="A728" s="43" t="s">
        <v>629</v>
      </c>
      <c r="B728" s="93">
        <v>3546283.1999999993</v>
      </c>
    </row>
    <row r="729" spans="1:2" x14ac:dyDescent="0.25">
      <c r="A729" s="43" t="s">
        <v>696</v>
      </c>
      <c r="B729" s="93">
        <v>3754348.6200000006</v>
      </c>
    </row>
    <row r="730" spans="1:2" x14ac:dyDescent="0.25">
      <c r="A730" s="43" t="s">
        <v>763</v>
      </c>
      <c r="B730" s="93">
        <v>3474190.1999999997</v>
      </c>
    </row>
    <row r="731" spans="1:2" x14ac:dyDescent="0.25">
      <c r="A731" s="43" t="s">
        <v>830</v>
      </c>
      <c r="B731" s="93">
        <v>3943465.6700000004</v>
      </c>
    </row>
    <row r="732" spans="1:2" x14ac:dyDescent="0.25">
      <c r="A732" s="43" t="s">
        <v>897</v>
      </c>
      <c r="B732" s="93">
        <v>3930132.57</v>
      </c>
    </row>
    <row r="733" spans="1:2" x14ac:dyDescent="0.25">
      <c r="A733" s="43" t="s">
        <v>964</v>
      </c>
      <c r="B733" s="93">
        <v>3759104.7</v>
      </c>
    </row>
    <row r="734" spans="1:2" x14ac:dyDescent="0.25">
      <c r="A734" s="43" t="s">
        <v>429</v>
      </c>
      <c r="B734" s="93">
        <v>102778.02</v>
      </c>
    </row>
    <row r="735" spans="1:2" x14ac:dyDescent="0.25">
      <c r="A735" s="43" t="s">
        <v>1032</v>
      </c>
      <c r="B735" s="93">
        <v>18208.47</v>
      </c>
    </row>
    <row r="736" spans="1:2" x14ac:dyDescent="0.25">
      <c r="A736" s="43" t="s">
        <v>1099</v>
      </c>
      <c r="B736" s="93">
        <v>13540.5</v>
      </c>
    </row>
    <row r="737" spans="1:2" x14ac:dyDescent="0.25">
      <c r="A737" s="43" t="s">
        <v>1166</v>
      </c>
      <c r="B737" s="93">
        <v>7507.5800000000036</v>
      </c>
    </row>
    <row r="738" spans="1:2" x14ac:dyDescent="0.25">
      <c r="A738" s="43" t="s">
        <v>496</v>
      </c>
      <c r="B738" s="93">
        <v>85237.38</v>
      </c>
    </row>
    <row r="739" spans="1:2" x14ac:dyDescent="0.25">
      <c r="A739" s="43" t="s">
        <v>563</v>
      </c>
      <c r="B739" s="93">
        <v>68596.490000000005</v>
      </c>
    </row>
    <row r="740" spans="1:2" x14ac:dyDescent="0.25">
      <c r="A740" s="43" t="s">
        <v>630</v>
      </c>
      <c r="B740" s="93">
        <v>34640.100000000006</v>
      </c>
    </row>
    <row r="741" spans="1:2" x14ac:dyDescent="0.25">
      <c r="A741" s="43" t="s">
        <v>697</v>
      </c>
      <c r="B741" s="18">
        <v>38178.670000000006</v>
      </c>
    </row>
    <row r="742" spans="1:2" x14ac:dyDescent="0.25">
      <c r="A742" s="43" t="s">
        <v>764</v>
      </c>
      <c r="B742" s="93">
        <v>61247.400000000009</v>
      </c>
    </row>
    <row r="743" spans="1:2" x14ac:dyDescent="0.25">
      <c r="A743" s="43" t="s">
        <v>831</v>
      </c>
      <c r="B743" s="93">
        <v>17895.68</v>
      </c>
    </row>
    <row r="744" spans="1:2" x14ac:dyDescent="0.25">
      <c r="A744" s="43" t="s">
        <v>898</v>
      </c>
      <c r="B744" s="93">
        <v>25877.560000000005</v>
      </c>
    </row>
    <row r="745" spans="1:2" x14ac:dyDescent="0.25">
      <c r="A745" s="43" t="s">
        <v>965</v>
      </c>
      <c r="B745" s="93">
        <v>18037.800000000003</v>
      </c>
    </row>
    <row r="746" spans="1:2" x14ac:dyDescent="0.25">
      <c r="A746" s="43" t="s">
        <v>430</v>
      </c>
      <c r="B746" s="93">
        <v>186628.68000000005</v>
      </c>
    </row>
    <row r="747" spans="1:2" x14ac:dyDescent="0.25">
      <c r="A747" s="43" t="s">
        <v>1033</v>
      </c>
      <c r="B747" s="93">
        <v>200369.73999999996</v>
      </c>
    </row>
    <row r="748" spans="1:2" x14ac:dyDescent="0.25">
      <c r="A748" s="43" t="s">
        <v>1100</v>
      </c>
      <c r="B748" s="93">
        <v>207005.99999999997</v>
      </c>
    </row>
    <row r="749" spans="1:2" x14ac:dyDescent="0.25">
      <c r="A749" s="43" t="s">
        <v>1167</v>
      </c>
      <c r="B749" s="93">
        <v>258281.76999999996</v>
      </c>
    </row>
    <row r="750" spans="1:2" x14ac:dyDescent="0.25">
      <c r="A750" s="43" t="s">
        <v>497</v>
      </c>
      <c r="B750" s="93">
        <v>181702.69</v>
      </c>
    </row>
    <row r="751" spans="1:2" x14ac:dyDescent="0.25">
      <c r="A751" s="43" t="s">
        <v>564</v>
      </c>
      <c r="B751" s="93">
        <v>202494.79</v>
      </c>
    </row>
    <row r="752" spans="1:2" x14ac:dyDescent="0.25">
      <c r="A752" s="43" t="s">
        <v>631</v>
      </c>
      <c r="B752" s="93">
        <v>223647.9</v>
      </c>
    </row>
    <row r="753" spans="1:2" x14ac:dyDescent="0.25">
      <c r="A753" s="43" t="s">
        <v>698</v>
      </c>
      <c r="B753" s="93">
        <v>214959.27</v>
      </c>
    </row>
    <row r="754" spans="1:2" x14ac:dyDescent="0.25">
      <c r="A754" s="43" t="s">
        <v>765</v>
      </c>
      <c r="B754" s="93">
        <v>211004.09999999992</v>
      </c>
    </row>
    <row r="755" spans="1:2" x14ac:dyDescent="0.25">
      <c r="A755" s="43" t="s">
        <v>832</v>
      </c>
      <c r="B755" s="93">
        <v>233938.71</v>
      </c>
    </row>
    <row r="756" spans="1:2" x14ac:dyDescent="0.25">
      <c r="A756" s="43" t="s">
        <v>899</v>
      </c>
      <c r="B756" s="93">
        <v>217623.1</v>
      </c>
    </row>
    <row r="757" spans="1:2" x14ac:dyDescent="0.25">
      <c r="A757" s="43" t="s">
        <v>966</v>
      </c>
      <c r="B757" s="93">
        <v>155736.29999999999</v>
      </c>
    </row>
    <row r="758" spans="1:2" x14ac:dyDescent="0.25">
      <c r="A758" s="43" t="s">
        <v>431</v>
      </c>
      <c r="B758" s="93">
        <v>993016.17999999993</v>
      </c>
    </row>
    <row r="759" spans="1:2" x14ac:dyDescent="0.25">
      <c r="A759" s="43" t="s">
        <v>1034</v>
      </c>
      <c r="B759" s="93">
        <v>408437.70999999996</v>
      </c>
    </row>
    <row r="760" spans="1:2" x14ac:dyDescent="0.25">
      <c r="A760" s="43" t="s">
        <v>1101</v>
      </c>
      <c r="B760" s="93">
        <v>795934.8</v>
      </c>
    </row>
    <row r="761" spans="1:2" x14ac:dyDescent="0.25">
      <c r="A761" s="43" t="s">
        <v>1168</v>
      </c>
      <c r="B761" s="93">
        <v>1582157.2299999995</v>
      </c>
    </row>
    <row r="762" spans="1:2" x14ac:dyDescent="0.25">
      <c r="A762" s="43" t="s">
        <v>498</v>
      </c>
      <c r="B762" s="93">
        <v>1028725.1200000001</v>
      </c>
    </row>
    <row r="763" spans="1:2" x14ac:dyDescent="0.25">
      <c r="A763" s="43" t="s">
        <v>565</v>
      </c>
      <c r="B763" s="93">
        <v>1195455.1700000002</v>
      </c>
    </row>
    <row r="764" spans="1:2" x14ac:dyDescent="0.25">
      <c r="A764" s="43" t="s">
        <v>632</v>
      </c>
      <c r="B764" s="93">
        <v>732965.09999999986</v>
      </c>
    </row>
    <row r="765" spans="1:2" x14ac:dyDescent="0.25">
      <c r="A765" s="43" t="s">
        <v>699</v>
      </c>
      <c r="B765" s="93">
        <v>939533.74</v>
      </c>
    </row>
    <row r="766" spans="1:2" x14ac:dyDescent="0.25">
      <c r="A766" s="43" t="s">
        <v>766</v>
      </c>
      <c r="B766" s="93">
        <v>609595.49999999988</v>
      </c>
    </row>
    <row r="767" spans="1:2" x14ac:dyDescent="0.25">
      <c r="A767" s="43" t="s">
        <v>833</v>
      </c>
      <c r="B767" s="93">
        <v>527257.61</v>
      </c>
    </row>
    <row r="768" spans="1:2" x14ac:dyDescent="0.25">
      <c r="A768" s="43" t="s">
        <v>900</v>
      </c>
      <c r="B768" s="93">
        <v>395307.97</v>
      </c>
    </row>
    <row r="769" spans="1:2" x14ac:dyDescent="0.25">
      <c r="A769" s="43" t="s">
        <v>967</v>
      </c>
      <c r="B769" s="93">
        <v>370119.3</v>
      </c>
    </row>
    <row r="770" spans="1:2" x14ac:dyDescent="0.25">
      <c r="A770" s="43" t="s">
        <v>432</v>
      </c>
      <c r="B770" s="93">
        <v>1278607.0900000001</v>
      </c>
    </row>
    <row r="771" spans="1:2" x14ac:dyDescent="0.25">
      <c r="A771" s="43" t="s">
        <v>1035</v>
      </c>
      <c r="B771" s="93">
        <v>863561.41999999993</v>
      </c>
    </row>
    <row r="772" spans="1:2" x14ac:dyDescent="0.25">
      <c r="A772" s="43" t="s">
        <v>1102</v>
      </c>
      <c r="B772" s="93">
        <v>1308200.3999999997</v>
      </c>
    </row>
    <row r="773" spans="1:2" x14ac:dyDescent="0.25">
      <c r="A773" s="43" t="s">
        <v>1169</v>
      </c>
      <c r="B773" s="93">
        <v>1854080.8599999999</v>
      </c>
    </row>
    <row r="774" spans="1:2" x14ac:dyDescent="0.25">
      <c r="A774" s="43" t="s">
        <v>499</v>
      </c>
      <c r="B774" s="93">
        <v>1090004.44</v>
      </c>
    </row>
    <row r="775" spans="1:2" x14ac:dyDescent="0.25">
      <c r="A775" s="43" t="s">
        <v>566</v>
      </c>
      <c r="B775" s="93">
        <v>962773.82000000007</v>
      </c>
    </row>
    <row r="776" spans="1:2" x14ac:dyDescent="0.25">
      <c r="A776" s="43" t="s">
        <v>633</v>
      </c>
      <c r="B776" s="93">
        <v>577890</v>
      </c>
    </row>
    <row r="777" spans="1:2" x14ac:dyDescent="0.25">
      <c r="A777" s="43" t="s">
        <v>700</v>
      </c>
      <c r="B777" s="93">
        <v>742690.56</v>
      </c>
    </row>
    <row r="778" spans="1:2" x14ac:dyDescent="0.25">
      <c r="A778" s="43" t="s">
        <v>767</v>
      </c>
      <c r="B778" s="93">
        <v>986601.3</v>
      </c>
    </row>
    <row r="779" spans="1:2" x14ac:dyDescent="0.25">
      <c r="A779" s="43" t="s">
        <v>834</v>
      </c>
      <c r="B779" s="93">
        <v>967164.97</v>
      </c>
    </row>
    <row r="780" spans="1:2" x14ac:dyDescent="0.25">
      <c r="A780" s="43" t="s">
        <v>901</v>
      </c>
      <c r="B780" s="93">
        <v>860569.6100000001</v>
      </c>
    </row>
    <row r="781" spans="1:2" x14ac:dyDescent="0.25">
      <c r="A781" s="43" t="s">
        <v>968</v>
      </c>
      <c r="B781" s="93">
        <v>754644.3</v>
      </c>
    </row>
    <row r="782" spans="1:2" x14ac:dyDescent="0.25">
      <c r="A782" s="43" t="s">
        <v>433</v>
      </c>
      <c r="B782" s="93">
        <v>1150913.7499999998</v>
      </c>
    </row>
    <row r="783" spans="1:2" x14ac:dyDescent="0.25">
      <c r="A783" s="43" t="s">
        <v>1036</v>
      </c>
      <c r="B783" s="93">
        <v>1195462.9199999995</v>
      </c>
    </row>
    <row r="784" spans="1:2" x14ac:dyDescent="0.25">
      <c r="A784" s="43" t="s">
        <v>1103</v>
      </c>
      <c r="B784" s="93">
        <v>1762295.7</v>
      </c>
    </row>
    <row r="785" spans="1:2" x14ac:dyDescent="0.25">
      <c r="A785" s="43" t="s">
        <v>1170</v>
      </c>
      <c r="B785" s="93">
        <v>1748266.0800000005</v>
      </c>
    </row>
    <row r="786" spans="1:2" x14ac:dyDescent="0.25">
      <c r="A786" s="43" t="s">
        <v>500</v>
      </c>
      <c r="B786" s="93">
        <v>905384.6399999999</v>
      </c>
    </row>
    <row r="787" spans="1:2" x14ac:dyDescent="0.25">
      <c r="A787" s="43" t="s">
        <v>567</v>
      </c>
      <c r="B787" s="93">
        <v>1326661.7400000002</v>
      </c>
    </row>
    <row r="788" spans="1:2" x14ac:dyDescent="0.25">
      <c r="A788" s="43" t="s">
        <v>634</v>
      </c>
      <c r="B788" s="93">
        <v>1315486.2000000002</v>
      </c>
    </row>
    <row r="789" spans="1:2" x14ac:dyDescent="0.25">
      <c r="A789" s="43" t="s">
        <v>701</v>
      </c>
      <c r="B789" s="93">
        <v>1277025.4699999997</v>
      </c>
    </row>
    <row r="790" spans="1:2" x14ac:dyDescent="0.25">
      <c r="A790" s="43" t="s">
        <v>768</v>
      </c>
      <c r="B790" s="93">
        <v>1297197</v>
      </c>
    </row>
    <row r="791" spans="1:2" x14ac:dyDescent="0.25">
      <c r="A791" s="43" t="s">
        <v>835</v>
      </c>
      <c r="B791" s="93">
        <v>1235317.76</v>
      </c>
    </row>
    <row r="792" spans="1:2" x14ac:dyDescent="0.25">
      <c r="A792" s="43" t="s">
        <v>902</v>
      </c>
      <c r="B792" s="93">
        <v>1491805.8699999999</v>
      </c>
    </row>
    <row r="793" spans="1:2" x14ac:dyDescent="0.25">
      <c r="A793" s="43" t="s">
        <v>969</v>
      </c>
      <c r="B793" s="93">
        <v>1251592.2</v>
      </c>
    </row>
    <row r="794" spans="1:2" x14ac:dyDescent="0.25">
      <c r="A794" s="43" t="s">
        <v>434</v>
      </c>
      <c r="B794" s="93">
        <v>1865013.3199999996</v>
      </c>
    </row>
    <row r="795" spans="1:2" x14ac:dyDescent="0.25">
      <c r="A795" s="43" t="s">
        <v>1037</v>
      </c>
      <c r="B795" s="93">
        <v>174911.60999999993</v>
      </c>
    </row>
    <row r="796" spans="1:2" x14ac:dyDescent="0.25">
      <c r="A796" s="43" t="s">
        <v>1104</v>
      </c>
      <c r="B796" s="93">
        <v>143133.59999999998</v>
      </c>
    </row>
    <row r="797" spans="1:2" x14ac:dyDescent="0.25">
      <c r="A797" s="43" t="s">
        <v>1171</v>
      </c>
      <c r="B797" s="93">
        <v>240676.24999999988</v>
      </c>
    </row>
    <row r="798" spans="1:2" x14ac:dyDescent="0.25">
      <c r="A798" s="43" t="s">
        <v>501</v>
      </c>
      <c r="B798" s="93">
        <v>2022747.9699999997</v>
      </c>
    </row>
    <row r="799" spans="1:2" x14ac:dyDescent="0.25">
      <c r="A799" s="43" t="s">
        <v>568</v>
      </c>
      <c r="B799" s="93">
        <v>1943992.0200000005</v>
      </c>
    </row>
    <row r="800" spans="1:2" x14ac:dyDescent="0.25">
      <c r="A800" s="43" t="s">
        <v>635</v>
      </c>
      <c r="B800" s="93">
        <v>535774.79999999993</v>
      </c>
    </row>
    <row r="801" spans="1:2" x14ac:dyDescent="0.25">
      <c r="A801" s="43" t="s">
        <v>702</v>
      </c>
      <c r="B801" s="93">
        <v>653231.37999999989</v>
      </c>
    </row>
    <row r="802" spans="1:2" x14ac:dyDescent="0.25">
      <c r="A802" s="43" t="s">
        <v>769</v>
      </c>
      <c r="B802" s="93">
        <v>386674.8</v>
      </c>
    </row>
    <row r="803" spans="1:2" x14ac:dyDescent="0.25">
      <c r="A803" s="43" t="s">
        <v>836</v>
      </c>
      <c r="B803" s="93">
        <v>316603.30999999994</v>
      </c>
    </row>
    <row r="804" spans="1:2" x14ac:dyDescent="0.25">
      <c r="A804" s="43" t="s">
        <v>903</v>
      </c>
      <c r="B804" s="93">
        <v>238142.62000000002</v>
      </c>
    </row>
    <row r="805" spans="1:2" x14ac:dyDescent="0.25">
      <c r="A805" s="43" t="s">
        <v>970</v>
      </c>
      <c r="B805" s="93">
        <v>136579.79999999999</v>
      </c>
    </row>
  </sheetData>
  <autoFilter ref="A1:B1"/>
  <pageMargins left="0.511811024" right="0.511811024" top="0.78740157499999996" bottom="0.78740157499999996" header="0.31496062000000002" footer="0.31496062000000002"/>
  <pageSetup paperSize="8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abaFME</vt:lpstr>
      <vt:lpstr>curvaPU</vt:lpstr>
      <vt:lpstr>mediaInjHoraria_Mes_a_Mes</vt:lpstr>
      <vt:lpstr>InjMensal_Mes_a_Mes</vt:lpstr>
      <vt:lpstr>InjMensal_Tripa</vt:lpstr>
      <vt:lpstr>InjMensal_Tripa_GroupAlim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LUCAS FERREIRA VEIGA</dc:creator>
  <cp:lastModifiedBy>c055896</cp:lastModifiedBy>
  <cp:lastPrinted>2017-11-28T21:40:07Z</cp:lastPrinted>
  <dcterms:created xsi:type="dcterms:W3CDTF">2014-04-15T12:05:28Z</dcterms:created>
  <dcterms:modified xsi:type="dcterms:W3CDTF">2018-04-17T05:24:27Z</dcterms:modified>
</cp:coreProperties>
</file>