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56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N4" i="1" l="1"/>
  <c r="U4" i="1" s="1"/>
  <c r="X4" i="1" s="1"/>
  <c r="L4" i="1"/>
  <c r="J4" i="1"/>
  <c r="N3" i="1"/>
  <c r="U3" i="1" s="1"/>
  <c r="X3" i="1" s="1"/>
  <c r="L3" i="1"/>
  <c r="J3" i="1"/>
  <c r="N2" i="1"/>
  <c r="U2" i="1" s="1"/>
  <c r="X2" i="1" s="1"/>
  <c r="L2" i="1"/>
  <c r="J2" i="1"/>
  <c r="T2" i="1" l="1"/>
  <c r="V2" i="1" s="1"/>
  <c r="T4" i="1"/>
</calcChain>
</file>

<file path=xl/comments1.xml><?xml version="1.0" encoding="utf-8"?>
<comments xmlns="http://schemas.openxmlformats.org/spreadsheetml/2006/main">
  <authors>
    <author>c055896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c055896:</t>
        </r>
        <r>
          <rPr>
            <sz val="9"/>
            <color indexed="81"/>
            <rFont val="Tahoma"/>
            <charset val="1"/>
          </rPr>
          <t xml:space="preserve">
Nova modelagem de carga, contemplando o reativo</t>
        </r>
      </text>
    </comment>
  </commentList>
</comments>
</file>

<file path=xl/sharedStrings.xml><?xml version="1.0" encoding="utf-8"?>
<sst xmlns="http://schemas.openxmlformats.org/spreadsheetml/2006/main" count="36" uniqueCount="36">
  <si>
    <t xml:space="preserve">Data </t>
  </si>
  <si>
    <t xml:space="preserve">Alimentadores  </t>
  </si>
  <si>
    <t>Barras</t>
  </si>
  <si>
    <t>Cargas</t>
  </si>
  <si>
    <t>P (MW)</t>
  </si>
  <si>
    <t>Q (MW)</t>
  </si>
  <si>
    <t>Nº Interconexões</t>
  </si>
  <si>
    <t>Nº Chaves Manobráveis</t>
  </si>
  <si>
    <t>Perdas  Iniciais (MW)</t>
  </si>
  <si>
    <t>Perdas I (%)</t>
  </si>
  <si>
    <t>Perdas Finais (MW)</t>
  </si>
  <si>
    <t>Perdas F (%)</t>
  </si>
  <si>
    <t>Nº F.P.</t>
  </si>
  <si>
    <t>delta P (MW)</t>
  </si>
  <si>
    <t>Horas/ano</t>
  </si>
  <si>
    <t>Re</t>
  </si>
  <si>
    <t>C</t>
  </si>
  <si>
    <t>I</t>
  </si>
  <si>
    <t>Ru</t>
  </si>
  <si>
    <t>ajuste pela ST dP (MW)</t>
  </si>
  <si>
    <t>energia Fc=0.3 (MWh/ano)</t>
  </si>
  <si>
    <t>MWh/ano</t>
  </si>
  <si>
    <t>R$/MWh</t>
  </si>
  <si>
    <t>R$/ano</t>
  </si>
  <si>
    <t>N° manobras</t>
  </si>
  <si>
    <t>NAS</t>
  </si>
  <si>
    <t>NFS</t>
  </si>
  <si>
    <t>SLAU07 e SLAU22</t>
  </si>
  <si>
    <t>SLAU21 e SLAU23</t>
  </si>
  <si>
    <t>SLAD203 e SLAD214</t>
  </si>
  <si>
    <t>EQ40943' 'EQ42972' 'EQ307633' 'EQ307632'</t>
  </si>
  <si>
    <t>'EQ41312' 'EQ42116' 'EQ42524' 'EQ42304'</t>
  </si>
  <si>
    <t>'EQ42076' 'EQ41675'</t>
  </si>
  <si>
    <t>'EQ42448' 'EQ41677'</t>
  </si>
  <si>
    <t xml:space="preserve">EQ43612' 'EQ41181' </t>
  </si>
  <si>
    <t>EQ43610' 'EQ12550'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</si>
</sst>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10" fontId="1" fillId="0" borderId="2" xfId="0" applyNumberFormat="1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17" fontId="0" fillId="0" borderId="5" xfId="0" applyNumberFormat="1" applyFill="1" applyBorder="1"/>
    <xf numFmtId="0" fontId="0" fillId="0" borderId="4" xfId="0" applyFill="1" applyBorder="1"/>
    <xf numFmtId="164" fontId="0" fillId="0" borderId="4" xfId="0" applyNumberFormat="1" applyFill="1" applyBorder="1"/>
    <xf numFmtId="10" fontId="0" fillId="0" borderId="4" xfId="0" applyNumberFormat="1" applyFill="1" applyBorder="1"/>
    <xf numFmtId="9" fontId="0" fillId="0" borderId="4" xfId="0" applyNumberFormat="1" applyFill="1" applyBorder="1"/>
    <xf numFmtId="1" fontId="0" fillId="0" borderId="4" xfId="0" applyNumberFormat="1" applyFill="1" applyBorder="1"/>
    <xf numFmtId="2" fontId="0" fillId="0" borderId="6" xfId="0" applyNumberFormat="1" applyFill="1" applyBorder="1"/>
    <xf numFmtId="3" fontId="0" fillId="0" borderId="6" xfId="0" applyNumberFormat="1" applyFill="1" applyBorder="1"/>
    <xf numFmtId="3" fontId="0" fillId="0" borderId="6" xfId="0" quotePrefix="1" applyNumberFormat="1" applyFill="1" applyBorder="1"/>
    <xf numFmtId="0" fontId="0" fillId="0" borderId="0" xfId="0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"/>
  <sheetViews>
    <sheetView tabSelected="1" workbookViewId="0">
      <selection activeCell="F10" sqref="F10"/>
    </sheetView>
  </sheetViews>
  <sheetFormatPr defaultRowHeight="15" x14ac:dyDescent="0.25"/>
  <cols>
    <col min="1" max="1" width="7.42578125" customWidth="1"/>
    <col min="2" max="2" width="22.85546875" bestFit="1" customWidth="1"/>
    <col min="3" max="3" width="9.140625" bestFit="1" customWidth="1"/>
    <col min="4" max="4" width="7" bestFit="1" customWidth="1"/>
    <col min="5" max="5" width="6.5703125" customWidth="1"/>
    <col min="6" max="6" width="13.85546875" bestFit="1" customWidth="1"/>
    <col min="7" max="7" width="14.140625" customWidth="1"/>
    <col min="8" max="8" width="8.7109375" customWidth="1"/>
    <col min="9" max="9" width="14.5703125" customWidth="1"/>
    <col min="10" max="10" width="7" customWidth="1"/>
    <col min="11" max="11" width="12.7109375" customWidth="1"/>
    <col min="12" max="12" width="8.85546875" style="16" bestFit="1" customWidth="1"/>
    <col min="13" max="13" width="9.42578125" customWidth="1"/>
    <col min="14" max="14" width="7.85546875" customWidth="1"/>
    <col min="15" max="15" width="10.140625" hidden="1" customWidth="1"/>
    <col min="16" max="16" width="5.85546875" hidden="1" customWidth="1"/>
    <col min="17" max="18" width="3.7109375" hidden="1" customWidth="1"/>
    <col min="19" max="19" width="3.42578125" hidden="1" customWidth="1"/>
    <col min="20" max="20" width="13.28515625" hidden="1" customWidth="1"/>
    <col min="21" max="21" width="14.140625" bestFit="1" customWidth="1"/>
    <col min="22" max="22" width="10.5703125" hidden="1" customWidth="1"/>
    <col min="24" max="25" width="10.28515625" customWidth="1"/>
    <col min="26" max="26" width="39.7109375" bestFit="1" customWidth="1"/>
    <col min="27" max="27" width="28" bestFit="1" customWidth="1"/>
  </cols>
  <sheetData>
    <row r="1" spans="1:27" ht="60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20</v>
      </c>
      <c r="V1" s="2" t="s">
        <v>21</v>
      </c>
      <c r="W1" s="2" t="s">
        <v>22</v>
      </c>
      <c r="X1" s="5" t="s">
        <v>23</v>
      </c>
      <c r="Y1" s="5" t="s">
        <v>24</v>
      </c>
      <c r="Z1" s="5" t="s">
        <v>25</v>
      </c>
      <c r="AA1" s="5" t="s">
        <v>26</v>
      </c>
    </row>
    <row r="2" spans="1:27" s="15" customFormat="1" x14ac:dyDescent="0.25">
      <c r="A2" s="6">
        <v>41821</v>
      </c>
      <c r="B2" s="7" t="s">
        <v>27</v>
      </c>
      <c r="C2" s="7">
        <v>816</v>
      </c>
      <c r="D2" s="7">
        <v>316</v>
      </c>
      <c r="E2" s="7">
        <v>11.06</v>
      </c>
      <c r="F2" s="7">
        <v>3.59</v>
      </c>
      <c r="G2" s="7">
        <v>4</v>
      </c>
      <c r="H2" s="7">
        <v>60</v>
      </c>
      <c r="I2" s="8">
        <v>0.35889002682468102</v>
      </c>
      <c r="J2" s="9">
        <f>I2/E2</f>
        <v>3.2449369513985624E-2</v>
      </c>
      <c r="K2" s="8">
        <v>0.30768827700526402</v>
      </c>
      <c r="L2" s="9">
        <f>K2/E2</f>
        <v>2.7819916546588067E-2</v>
      </c>
      <c r="M2" s="7">
        <v>532</v>
      </c>
      <c r="N2" s="8">
        <f xml:space="preserve"> I2- K2</f>
        <v>5.1201749819416997E-2</v>
      </c>
      <c r="O2" s="7">
        <v>8760</v>
      </c>
      <c r="P2" s="10">
        <v>1</v>
      </c>
      <c r="Q2" s="10">
        <v>0</v>
      </c>
      <c r="R2" s="10">
        <v>0</v>
      </c>
      <c r="S2" s="10">
        <v>0</v>
      </c>
      <c r="T2" s="8" t="e">
        <f>((P2*#REF!)+(Q2*#REF!)+(R2*#REF!)+(S2*#REF!))*N2</f>
        <v>#REF!</v>
      </c>
      <c r="U2" s="11">
        <f>N2*O2*0.3</f>
        <v>134.55819852542785</v>
      </c>
      <c r="V2" s="11" t="e">
        <f>T2*O2</f>
        <v>#REF!</v>
      </c>
      <c r="W2" s="12">
        <v>150</v>
      </c>
      <c r="X2" s="13">
        <f t="shared" ref="X2:X4" si="0">U2*W2</f>
        <v>20183.729778814177</v>
      </c>
      <c r="Y2" s="13">
        <v>8</v>
      </c>
      <c r="Z2" s="14" t="s">
        <v>30</v>
      </c>
      <c r="AA2" s="14" t="s">
        <v>31</v>
      </c>
    </row>
    <row r="3" spans="1:27" s="15" customFormat="1" x14ac:dyDescent="0.25">
      <c r="A3" s="6">
        <v>41821</v>
      </c>
      <c r="B3" s="7" t="s">
        <v>28</v>
      </c>
      <c r="C3" s="7">
        <v>736</v>
      </c>
      <c r="D3" s="7">
        <v>276</v>
      </c>
      <c r="E3" s="7">
        <v>9.94</v>
      </c>
      <c r="F3" s="7">
        <v>2.77</v>
      </c>
      <c r="G3" s="7">
        <v>3</v>
      </c>
      <c r="H3" s="7">
        <v>74</v>
      </c>
      <c r="I3" s="8">
        <v>5.8355290049297001E-2</v>
      </c>
      <c r="J3" s="9">
        <f>I3/E3</f>
        <v>5.8707535260862174E-3</v>
      </c>
      <c r="K3" s="8">
        <v>4.9601026230910998E-2</v>
      </c>
      <c r="L3" s="9">
        <f>K3/E3</f>
        <v>4.9900428803733403E-3</v>
      </c>
      <c r="M3" s="7">
        <v>252</v>
      </c>
      <c r="N3" s="8">
        <f xml:space="preserve"> I3- K3</f>
        <v>8.754263818386003E-3</v>
      </c>
      <c r="O3" s="7">
        <v>8760</v>
      </c>
      <c r="P3" s="10">
        <v>1</v>
      </c>
      <c r="Q3" s="10">
        <v>0</v>
      </c>
      <c r="R3" s="10">
        <v>0</v>
      </c>
      <c r="S3" s="10">
        <v>0</v>
      </c>
      <c r="T3" s="8"/>
      <c r="U3" s="11">
        <f>N3*O3*0.3</f>
        <v>23.006205314718418</v>
      </c>
      <c r="V3" s="11"/>
      <c r="W3" s="12">
        <v>150</v>
      </c>
      <c r="X3" s="13">
        <f>U3*W3</f>
        <v>3450.9307972077627</v>
      </c>
      <c r="Y3" s="13">
        <v>4</v>
      </c>
      <c r="Z3" s="14" t="s">
        <v>32</v>
      </c>
      <c r="AA3" s="14" t="s">
        <v>33</v>
      </c>
    </row>
    <row r="4" spans="1:27" s="15" customFormat="1" x14ac:dyDescent="0.25">
      <c r="A4" s="6">
        <v>41821</v>
      </c>
      <c r="B4" s="7" t="s">
        <v>29</v>
      </c>
      <c r="C4" s="7">
        <v>2364</v>
      </c>
      <c r="D4" s="7">
        <v>962</v>
      </c>
      <c r="E4" s="7">
        <v>8.4700000000000006</v>
      </c>
      <c r="F4" s="7">
        <v>2.2799999999999998</v>
      </c>
      <c r="G4" s="7">
        <v>10</v>
      </c>
      <c r="H4" s="7">
        <v>148</v>
      </c>
      <c r="I4" s="8">
        <v>0.216</v>
      </c>
      <c r="J4" s="9">
        <f>I4/E4</f>
        <v>2.5501770956316408E-2</v>
      </c>
      <c r="K4" s="8">
        <v>0.20000485975468801</v>
      </c>
      <c r="L4" s="9">
        <f>K4/E4</f>
        <v>2.3613324646362219E-2</v>
      </c>
      <c r="M4" s="7">
        <v>3926</v>
      </c>
      <c r="N4" s="8">
        <f xml:space="preserve"> I4- K4</f>
        <v>1.5995140245311984E-2</v>
      </c>
      <c r="O4" s="7">
        <v>8760</v>
      </c>
      <c r="P4" s="10">
        <v>1</v>
      </c>
      <c r="Q4" s="10">
        <v>0</v>
      </c>
      <c r="R4" s="10">
        <v>0</v>
      </c>
      <c r="S4" s="10">
        <v>0</v>
      </c>
      <c r="T4" s="8" t="e">
        <f>((P4*#REF!)+(Q4*#REF!)+(R4*#REF!)+(S4*#REF!))*N4</f>
        <v>#REF!</v>
      </c>
      <c r="U4" s="11">
        <f>N4*O4*0.3</f>
        <v>42.035228564679898</v>
      </c>
      <c r="V4" s="11"/>
      <c r="W4" s="12">
        <v>150</v>
      </c>
      <c r="X4" s="13">
        <f t="shared" si="0"/>
        <v>6305.2842847019847</v>
      </c>
      <c r="Y4" s="13">
        <v>4</v>
      </c>
      <c r="Z4" s="14" t="s">
        <v>34</v>
      </c>
      <c r="AA4" s="14" t="s">
        <v>35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CEMIG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c055896</dc:creator>
  <cp:lastModifiedBy>c055896</cp:lastModifiedBy>
  <dcterms:created xsi:type="dcterms:W3CDTF">2014-12-01T17:27:19Z</dcterms:created>
  <dcterms:modified xsi:type="dcterms:W3CDTF">2014-12-01T17:28:02Z</dcterms:modified>
</cp:coreProperties>
</file>