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1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ocuments\GitHub\DTU_thesis\results\"/>
    </mc:Choice>
  </mc:AlternateContent>
  <xr:revisionPtr revIDLastSave="0" documentId="13_ncr:1_{16D1BEE6-6EC6-4898-99F3-178A85089BA2}" xr6:coauthVersionLast="47" xr6:coauthVersionMax="47" xr10:uidLastSave="{00000000-0000-0000-0000-000000000000}"/>
  <bookViews>
    <workbookView xWindow="-120" yWindow="-120" windowWidth="29040" windowHeight="15720" activeTab="3" xr2:uid="{C462F418-710D-40F2-9D05-02E341058ECB}"/>
  </bookViews>
  <sheets>
    <sheet name="Data" sheetId="1" r:id="rId1"/>
    <sheet name="raw" sheetId="3" r:id="rId2"/>
    <sheet name="Graphs" sheetId="2" r:id="rId3"/>
    <sheet name="mcgenerator" sheetId="4" r:id="rId4"/>
  </sheets>
  <definedNames>
    <definedName name="_xlchart.v1.0" hidden="1">raw!$C$2</definedName>
    <definedName name="_xlchart.v1.1" hidden="1">raw!$G$2:$G$10</definedName>
    <definedName name="_xlchart.v1.10" hidden="1">raw!$V$2</definedName>
    <definedName name="_xlchart.v1.11" hidden="1">raw!$Y$2:$Y$10</definedName>
    <definedName name="_xlchart.v1.12" hidden="1">raw!$C$35</definedName>
    <definedName name="_xlchart.v1.13" hidden="1">raw!$G$35:$G$43</definedName>
    <definedName name="_xlchart.v1.14" hidden="1">raw!$I$35</definedName>
    <definedName name="_xlchart.v1.15" hidden="1">raw!$M$35:$M$43</definedName>
    <definedName name="_xlchart.v1.16" hidden="1">raw!$C$24</definedName>
    <definedName name="_xlchart.v1.17" hidden="1">raw!$G$24:$G$32</definedName>
    <definedName name="_xlchart.v1.18" hidden="1">raw!$I$24</definedName>
    <definedName name="_xlchart.v1.19" hidden="1">raw!$M$24:$M$32</definedName>
    <definedName name="_xlchart.v1.2" hidden="1">raw!$I$2</definedName>
    <definedName name="_xlchart.v1.20" hidden="1">raw!$O$24</definedName>
    <definedName name="_xlchart.v1.21" hidden="1">raw!$S$24:$S$32</definedName>
    <definedName name="_xlchart.v1.22" hidden="1">raw!$C$134</definedName>
    <definedName name="_xlchart.v1.23" hidden="1">raw!$G$134:$G$142</definedName>
    <definedName name="_xlchart.v1.24" hidden="1">raw!$I$134</definedName>
    <definedName name="_xlchart.v1.25" hidden="1">raw!$M$134:$M$142</definedName>
    <definedName name="_xlchart.v1.26" hidden="1">raw!$C$46</definedName>
    <definedName name="_xlchart.v1.27" hidden="1">raw!$G$46:$G$54</definedName>
    <definedName name="_xlchart.v1.28" hidden="1">raw!$I$46</definedName>
    <definedName name="_xlchart.v1.29" hidden="1">raw!$M$46:$M$54</definedName>
    <definedName name="_xlchart.v1.3" hidden="1">raw!$M$2:$M$10</definedName>
    <definedName name="_xlchart.v1.30" hidden="1">raw!$AB$13</definedName>
    <definedName name="_xlchart.v1.31" hidden="1">raw!$AE$13:$AE$21</definedName>
    <definedName name="_xlchart.v1.32" hidden="1">raw!$J$13</definedName>
    <definedName name="_xlchart.v1.33" hidden="1">raw!$M$13:$M$21</definedName>
    <definedName name="_xlchart.v1.34" hidden="1">raw!$V$13</definedName>
    <definedName name="_xlchart.v1.35" hidden="1">raw!$Y$13:$Y$21</definedName>
    <definedName name="_xlchart.v1.36" hidden="1">raw!$AA$69</definedName>
    <definedName name="_xlchart.v1.37" hidden="1">raw!$AE$68:$AE$76</definedName>
    <definedName name="_xlchart.v1.38" hidden="1">raw!$AG$69</definedName>
    <definedName name="_xlchart.v1.39" hidden="1">raw!$AI$68:$AI$76</definedName>
    <definedName name="_xlchart.v1.4" hidden="1">raw!$O$2</definedName>
    <definedName name="_xlchart.v1.40" hidden="1">raw!$C$69</definedName>
    <definedName name="_xlchart.v1.41" hidden="1">raw!$G$68:$G$76</definedName>
    <definedName name="_xlchart.v1.42" hidden="1">raw!$I$69</definedName>
    <definedName name="_xlchart.v1.43" hidden="1">raw!$M$68:$M$76</definedName>
    <definedName name="_xlchart.v1.44" hidden="1">raw!$O$69</definedName>
    <definedName name="_xlchart.v1.45" hidden="1">raw!$S$68:$S$76</definedName>
    <definedName name="_xlchart.v1.46" hidden="1">raw!$U$69</definedName>
    <definedName name="_xlchart.v1.47" hidden="1">raw!$Y$68:$Y$76</definedName>
    <definedName name="_xlchart.v1.48" hidden="1">raw!$C$57</definedName>
    <definedName name="_xlchart.v1.49" hidden="1">raw!$G$57:$G$65</definedName>
    <definedName name="_xlchart.v1.5" hidden="1">raw!$S$2:$S$10</definedName>
    <definedName name="_xlchart.v1.50" hidden="1">raw!$I$57</definedName>
    <definedName name="_xlchart.v1.51" hidden="1">raw!$M$57:$M$65</definedName>
    <definedName name="_xlchart.v1.52" hidden="1">raw!$C$13</definedName>
    <definedName name="_xlchart.v1.53" hidden="1">raw!$G$13:$G$21</definedName>
    <definedName name="_xlchart.v1.54" hidden="1">raw!$I$13</definedName>
    <definedName name="_xlchart.v1.55" hidden="1">raw!$M$13:$M$21</definedName>
    <definedName name="_xlchart.v1.56" hidden="1">raw!$O$13</definedName>
    <definedName name="_xlchart.v1.57" hidden="1">raw!$S$13:$S$21</definedName>
    <definedName name="_xlchart.v1.58" hidden="1">raw!$C$123</definedName>
    <definedName name="_xlchart.v1.59" hidden="1">raw!$G$123:$G$131</definedName>
    <definedName name="_xlchart.v1.6" hidden="1">raw!$AB$2</definedName>
    <definedName name="_xlchart.v1.60" hidden="1">raw!$I$123</definedName>
    <definedName name="_xlchart.v1.61" hidden="1">raw!$M$123:$M$131</definedName>
    <definedName name="_xlchart.v1.62" hidden="1">raw!$AB$24</definedName>
    <definedName name="_xlchart.v1.63" hidden="1">raw!$AE$24:$AE$32</definedName>
    <definedName name="_xlchart.v1.64" hidden="1">raw!$J$24</definedName>
    <definedName name="_xlchart.v1.65" hidden="1">raw!$M$24:$M$32</definedName>
    <definedName name="_xlchart.v1.66" hidden="1">raw!$V$24</definedName>
    <definedName name="_xlchart.v1.67" hidden="1">raw!$Y$24:$Y$32</definedName>
    <definedName name="_xlchart.v1.68" hidden="1">raw!$C$145</definedName>
    <definedName name="_xlchart.v1.69" hidden="1">raw!$G$145:$G$153</definedName>
    <definedName name="_xlchart.v1.7" hidden="1">raw!$AE$2:$AE$10</definedName>
    <definedName name="_xlchart.v1.70" hidden="1">raw!$I$145</definedName>
    <definedName name="_xlchart.v1.71" hidden="1">raw!$M$145:$M$153</definedName>
    <definedName name="_xlchart.v1.8" hidden="1">raw!$J$2</definedName>
    <definedName name="_xlchart.v1.9" hidden="1">raw!$M$2:$M$10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2" i="4"/>
  <c r="D8" i="4"/>
  <c r="D7" i="4"/>
  <c r="J2" i="4"/>
  <c r="D3" i="4"/>
  <c r="D4" i="4"/>
  <c r="D5" i="4"/>
  <c r="D6" i="4"/>
  <c r="D2" i="4"/>
  <c r="M135" i="3"/>
  <c r="M136" i="3"/>
  <c r="M137" i="3"/>
  <c r="M138" i="3"/>
  <c r="M139" i="3"/>
  <c r="M140" i="3"/>
  <c r="M141" i="3"/>
  <c r="M142" i="3"/>
  <c r="M134" i="3"/>
  <c r="G135" i="3"/>
  <c r="G136" i="3"/>
  <c r="G137" i="3"/>
  <c r="G138" i="3"/>
  <c r="G139" i="3"/>
  <c r="G140" i="3"/>
  <c r="G141" i="3"/>
  <c r="G142" i="3"/>
  <c r="G134" i="3"/>
  <c r="C59" i="1"/>
  <c r="G183" i="3"/>
  <c r="D85" i="1"/>
  <c r="C85" i="1"/>
  <c r="I85" i="1" s="1"/>
  <c r="AW186" i="3"/>
  <c r="AW185" i="3"/>
  <c r="AW184" i="3"/>
  <c r="AW183" i="3"/>
  <c r="AW182" i="3"/>
  <c r="AW181" i="3"/>
  <c r="AW180" i="3"/>
  <c r="AW179" i="3"/>
  <c r="AW178" i="3"/>
  <c r="H85" i="1"/>
  <c r="D84" i="1"/>
  <c r="C84" i="1"/>
  <c r="E84" i="1" s="1"/>
  <c r="AQ186" i="3"/>
  <c r="AQ185" i="3"/>
  <c r="AQ184" i="3"/>
  <c r="AQ183" i="3"/>
  <c r="AQ182" i="3"/>
  <c r="AQ181" i="3"/>
  <c r="AQ180" i="3"/>
  <c r="AQ179" i="3"/>
  <c r="AQ178" i="3"/>
  <c r="H84" i="1"/>
  <c r="D82" i="1"/>
  <c r="C82" i="1"/>
  <c r="I82" i="1" s="1"/>
  <c r="AK181" i="3"/>
  <c r="AK186" i="3"/>
  <c r="AK185" i="3"/>
  <c r="AK184" i="3"/>
  <c r="AK183" i="3"/>
  <c r="AK182" i="3"/>
  <c r="AK180" i="3"/>
  <c r="AK179" i="3"/>
  <c r="AK178" i="3"/>
  <c r="D83" i="1"/>
  <c r="C83" i="1"/>
  <c r="E83" i="1" s="1"/>
  <c r="D81" i="1"/>
  <c r="C81" i="1"/>
  <c r="E81" i="1" s="1"/>
  <c r="H81" i="1"/>
  <c r="H82" i="1"/>
  <c r="H83" i="1"/>
  <c r="AE179" i="3"/>
  <c r="AE186" i="3"/>
  <c r="AE185" i="3"/>
  <c r="AE184" i="3"/>
  <c r="AE183" i="3"/>
  <c r="AE182" i="3"/>
  <c r="AE181" i="3"/>
  <c r="AE180" i="3"/>
  <c r="AE178" i="3"/>
  <c r="Y186" i="3"/>
  <c r="Y185" i="3"/>
  <c r="Y184" i="3"/>
  <c r="Y183" i="3"/>
  <c r="Y182" i="3"/>
  <c r="Y181" i="3"/>
  <c r="Y180" i="3"/>
  <c r="Y179" i="3"/>
  <c r="Y178" i="3"/>
  <c r="S186" i="3"/>
  <c r="S185" i="3"/>
  <c r="S184" i="3"/>
  <c r="S183" i="3"/>
  <c r="S182" i="3"/>
  <c r="S181" i="3"/>
  <c r="S180" i="3"/>
  <c r="S179" i="3"/>
  <c r="S178" i="3"/>
  <c r="D80" i="1"/>
  <c r="C80" i="1"/>
  <c r="E80" i="1" s="1"/>
  <c r="D79" i="1"/>
  <c r="C79" i="1"/>
  <c r="E79" i="1" s="1"/>
  <c r="H79" i="1"/>
  <c r="H80" i="1"/>
  <c r="C76" i="1"/>
  <c r="M186" i="3"/>
  <c r="M185" i="3"/>
  <c r="M184" i="3"/>
  <c r="M183" i="3"/>
  <c r="M182" i="3"/>
  <c r="M181" i="3"/>
  <c r="M180" i="3"/>
  <c r="M179" i="3"/>
  <c r="M178" i="3"/>
  <c r="G179" i="3"/>
  <c r="G180" i="3"/>
  <c r="G181" i="3"/>
  <c r="G182" i="3"/>
  <c r="G184" i="3"/>
  <c r="G185" i="3"/>
  <c r="G186" i="3"/>
  <c r="G178" i="3"/>
  <c r="H6" i="1"/>
  <c r="H7" i="1"/>
  <c r="H8" i="1"/>
  <c r="H9" i="1"/>
  <c r="H5" i="1"/>
  <c r="W51" i="1"/>
  <c r="Y51" i="1" s="1"/>
  <c r="V51" i="1"/>
  <c r="X51" i="1" s="1"/>
  <c r="W48" i="1"/>
  <c r="Y48" i="1" s="1"/>
  <c r="V48" i="1"/>
  <c r="X48" i="1" s="1"/>
  <c r="W49" i="1"/>
  <c r="Y49" i="1" s="1"/>
  <c r="V49" i="1"/>
  <c r="X49" i="1" s="1"/>
  <c r="W50" i="1"/>
  <c r="Y50" i="1" s="1"/>
  <c r="V50" i="1"/>
  <c r="X50" i="1" s="1"/>
  <c r="W52" i="1"/>
  <c r="Y52" i="1" s="1"/>
  <c r="V52" i="1"/>
  <c r="X52" i="1" s="1"/>
  <c r="Z52" i="1" s="1"/>
  <c r="H69" i="1"/>
  <c r="H70" i="1"/>
  <c r="H71" i="1"/>
  <c r="H72" i="1"/>
  <c r="H73" i="1"/>
  <c r="H68" i="1"/>
  <c r="AE175" i="3"/>
  <c r="Y175" i="3"/>
  <c r="S175" i="3"/>
  <c r="M175" i="3"/>
  <c r="G175" i="3"/>
  <c r="AE174" i="3"/>
  <c r="Y174" i="3"/>
  <c r="S174" i="3"/>
  <c r="M174" i="3"/>
  <c r="G174" i="3"/>
  <c r="AE173" i="3"/>
  <c r="Y173" i="3"/>
  <c r="S173" i="3"/>
  <c r="M173" i="3"/>
  <c r="G173" i="3"/>
  <c r="AE172" i="3"/>
  <c r="Y172" i="3"/>
  <c r="S172" i="3"/>
  <c r="M172" i="3"/>
  <c r="G172" i="3"/>
  <c r="AE171" i="3"/>
  <c r="Y171" i="3"/>
  <c r="S171" i="3"/>
  <c r="M171" i="3"/>
  <c r="G171" i="3"/>
  <c r="AE170" i="3"/>
  <c r="Y170" i="3"/>
  <c r="S170" i="3"/>
  <c r="M170" i="3"/>
  <c r="G170" i="3"/>
  <c r="AE169" i="3"/>
  <c r="Y169" i="3"/>
  <c r="S169" i="3"/>
  <c r="M169" i="3"/>
  <c r="G169" i="3"/>
  <c r="AE168" i="3"/>
  <c r="Y168" i="3"/>
  <c r="S168" i="3"/>
  <c r="M168" i="3"/>
  <c r="G168" i="3"/>
  <c r="AE167" i="3"/>
  <c r="Y167" i="3"/>
  <c r="S167" i="3"/>
  <c r="M167" i="3"/>
  <c r="G167" i="3"/>
  <c r="X9" i="1"/>
  <c r="Z9" i="1" s="1"/>
  <c r="W9" i="1"/>
  <c r="Y9" i="1" s="1"/>
  <c r="X8" i="1"/>
  <c r="Z8" i="1" s="1"/>
  <c r="W8" i="1"/>
  <c r="Y8" i="1" s="1"/>
  <c r="X7" i="1"/>
  <c r="Z7" i="1" s="1"/>
  <c r="W7" i="1"/>
  <c r="Y7" i="1" s="1"/>
  <c r="X6" i="1"/>
  <c r="Z6" i="1" s="1"/>
  <c r="W6" i="1"/>
  <c r="X5" i="1"/>
  <c r="Z5" i="1" s="1"/>
  <c r="W5" i="1"/>
  <c r="Y5" i="1" s="1"/>
  <c r="G158" i="3"/>
  <c r="AE164" i="3"/>
  <c r="Y164" i="3"/>
  <c r="S164" i="3"/>
  <c r="M164" i="3"/>
  <c r="G164" i="3"/>
  <c r="AE163" i="3"/>
  <c r="Y163" i="3"/>
  <c r="S163" i="3"/>
  <c r="M163" i="3"/>
  <c r="G163" i="3"/>
  <c r="AE162" i="3"/>
  <c r="Y162" i="3"/>
  <c r="S162" i="3"/>
  <c r="M162" i="3"/>
  <c r="G162" i="3"/>
  <c r="AE161" i="3"/>
  <c r="Y161" i="3"/>
  <c r="S161" i="3"/>
  <c r="M161" i="3"/>
  <c r="G161" i="3"/>
  <c r="AE160" i="3"/>
  <c r="Y160" i="3"/>
  <c r="S160" i="3"/>
  <c r="M160" i="3"/>
  <c r="G160" i="3"/>
  <c r="AE159" i="3"/>
  <c r="Y159" i="3"/>
  <c r="S159" i="3"/>
  <c r="M159" i="3"/>
  <c r="G159" i="3"/>
  <c r="AE158" i="3"/>
  <c r="Y158" i="3"/>
  <c r="S158" i="3"/>
  <c r="M158" i="3"/>
  <c r="AE157" i="3"/>
  <c r="Y157" i="3"/>
  <c r="S157" i="3"/>
  <c r="M157" i="3"/>
  <c r="G157" i="3"/>
  <c r="AE156" i="3"/>
  <c r="Y156" i="3"/>
  <c r="S156" i="3"/>
  <c r="M156" i="3"/>
  <c r="G156" i="3"/>
  <c r="Y6" i="1"/>
  <c r="D52" i="1"/>
  <c r="F52" i="1" s="1"/>
  <c r="C52" i="1"/>
  <c r="E52" i="1" s="1"/>
  <c r="M52" i="1"/>
  <c r="O52" i="1" s="1"/>
  <c r="L52" i="1"/>
  <c r="N52" i="1" s="1"/>
  <c r="D51" i="1"/>
  <c r="F51" i="1" s="1"/>
  <c r="C51" i="1"/>
  <c r="E51" i="1" s="1"/>
  <c r="D50" i="1"/>
  <c r="F50" i="1" s="1"/>
  <c r="C50" i="1"/>
  <c r="E50" i="1" s="1"/>
  <c r="C49" i="1"/>
  <c r="E49" i="1" s="1"/>
  <c r="D48" i="1"/>
  <c r="F48" i="1" s="1"/>
  <c r="C48" i="1"/>
  <c r="E48" i="1" s="1"/>
  <c r="M113" i="3"/>
  <c r="D49" i="1"/>
  <c r="F49" i="1" s="1"/>
  <c r="AE120" i="3"/>
  <c r="Y120" i="3"/>
  <c r="S120" i="3"/>
  <c r="M120" i="3"/>
  <c r="G120" i="3"/>
  <c r="AE119" i="3"/>
  <c r="Y119" i="3"/>
  <c r="S119" i="3"/>
  <c r="M119" i="3"/>
  <c r="G119" i="3"/>
  <c r="AE118" i="3"/>
  <c r="Y118" i="3"/>
  <c r="S118" i="3"/>
  <c r="M118" i="3"/>
  <c r="G118" i="3"/>
  <c r="AE117" i="3"/>
  <c r="Y117" i="3"/>
  <c r="S117" i="3"/>
  <c r="M117" i="3"/>
  <c r="G117" i="3"/>
  <c r="AE116" i="3"/>
  <c r="Y116" i="3"/>
  <c r="S116" i="3"/>
  <c r="M116" i="3"/>
  <c r="G116" i="3"/>
  <c r="AE115" i="3"/>
  <c r="Y115" i="3"/>
  <c r="S115" i="3"/>
  <c r="M115" i="3"/>
  <c r="G115" i="3"/>
  <c r="AE114" i="3"/>
  <c r="Y114" i="3"/>
  <c r="S114" i="3"/>
  <c r="M114" i="3"/>
  <c r="G114" i="3"/>
  <c r="AE113" i="3"/>
  <c r="Y113" i="3"/>
  <c r="S113" i="3"/>
  <c r="G113" i="3"/>
  <c r="AE112" i="3"/>
  <c r="Y112" i="3"/>
  <c r="S112" i="3"/>
  <c r="M112" i="3"/>
  <c r="G112" i="3"/>
  <c r="X21" i="1"/>
  <c r="Z21" i="1" s="1"/>
  <c r="W21" i="1"/>
  <c r="Y21" i="1" s="1"/>
  <c r="X19" i="1"/>
  <c r="Z19" i="1" s="1"/>
  <c r="W19" i="1"/>
  <c r="Y19" i="1" s="1"/>
  <c r="X20" i="1"/>
  <c r="Z20" i="1" s="1"/>
  <c r="W20" i="1"/>
  <c r="Y20" i="1" s="1"/>
  <c r="X18" i="1"/>
  <c r="Z18" i="1" s="1"/>
  <c r="W18" i="1"/>
  <c r="Y18" i="1" s="1"/>
  <c r="AE109" i="3"/>
  <c r="AE108" i="3"/>
  <c r="AE107" i="3"/>
  <c r="AE106" i="3"/>
  <c r="AE105" i="3"/>
  <c r="AE104" i="3"/>
  <c r="AE103" i="3"/>
  <c r="AE102" i="3"/>
  <c r="AA102" i="3"/>
  <c r="AE101" i="3"/>
  <c r="Y109" i="3"/>
  <c r="Y108" i="3"/>
  <c r="Y107" i="3"/>
  <c r="Y106" i="3"/>
  <c r="Y105" i="3"/>
  <c r="Y104" i="3"/>
  <c r="Y103" i="3"/>
  <c r="Y102" i="3"/>
  <c r="U102" i="3"/>
  <c r="Y101" i="3"/>
  <c r="S109" i="3"/>
  <c r="S108" i="3"/>
  <c r="S107" i="3"/>
  <c r="S106" i="3"/>
  <c r="S105" i="3"/>
  <c r="S104" i="3"/>
  <c r="S103" i="3"/>
  <c r="S102" i="3"/>
  <c r="O102" i="3"/>
  <c r="S101" i="3"/>
  <c r="M109" i="3"/>
  <c r="M108" i="3"/>
  <c r="M107" i="3"/>
  <c r="M106" i="3"/>
  <c r="M105" i="3"/>
  <c r="M104" i="3"/>
  <c r="M103" i="3"/>
  <c r="M102" i="3"/>
  <c r="I102" i="3"/>
  <c r="M101" i="3"/>
  <c r="X17" i="1"/>
  <c r="Z17" i="1" s="1"/>
  <c r="W17" i="1"/>
  <c r="Y17" i="1" s="1"/>
  <c r="G109" i="3"/>
  <c r="G108" i="3"/>
  <c r="G107" i="3"/>
  <c r="G106" i="3"/>
  <c r="G105" i="3"/>
  <c r="G104" i="3"/>
  <c r="G103" i="3"/>
  <c r="G102" i="3"/>
  <c r="C102" i="3"/>
  <c r="G101" i="3"/>
  <c r="AA14" i="3"/>
  <c r="U14" i="3"/>
  <c r="O14" i="3"/>
  <c r="I14" i="3"/>
  <c r="C14" i="3"/>
  <c r="AA91" i="3"/>
  <c r="U91" i="3"/>
  <c r="O91" i="3"/>
  <c r="I91" i="3"/>
  <c r="C91" i="3"/>
  <c r="D21" i="1"/>
  <c r="C21" i="1"/>
  <c r="AE98" i="3"/>
  <c r="AE91" i="3"/>
  <c r="AE92" i="3"/>
  <c r="AE93" i="3"/>
  <c r="AE94" i="3"/>
  <c r="AE95" i="3"/>
  <c r="AE96" i="3"/>
  <c r="AE97" i="3"/>
  <c r="AE90" i="3"/>
  <c r="M51" i="1"/>
  <c r="O51" i="1" s="1"/>
  <c r="L51" i="1"/>
  <c r="N51" i="1" s="1"/>
  <c r="M50" i="1"/>
  <c r="O50" i="1" s="1"/>
  <c r="L50" i="1"/>
  <c r="N50" i="1" s="1"/>
  <c r="M49" i="1"/>
  <c r="O49" i="1" s="1"/>
  <c r="L49" i="1"/>
  <c r="N49" i="1" s="1"/>
  <c r="M48" i="1"/>
  <c r="O48" i="1" s="1"/>
  <c r="L48" i="1"/>
  <c r="N48" i="1" s="1"/>
  <c r="D20" i="1"/>
  <c r="C20" i="1"/>
  <c r="D19" i="1"/>
  <c r="C19" i="1"/>
  <c r="Y90" i="3"/>
  <c r="Y91" i="3"/>
  <c r="Y92" i="3"/>
  <c r="Y93" i="3"/>
  <c r="Y94" i="3"/>
  <c r="Y95" i="3"/>
  <c r="Y96" i="3"/>
  <c r="Y97" i="3"/>
  <c r="Y98" i="3"/>
  <c r="S91" i="3"/>
  <c r="S92" i="3"/>
  <c r="S93" i="3"/>
  <c r="S94" i="3"/>
  <c r="S95" i="3"/>
  <c r="S96" i="3"/>
  <c r="S97" i="3"/>
  <c r="S98" i="3"/>
  <c r="S90" i="3"/>
  <c r="D17" i="1"/>
  <c r="C17" i="1"/>
  <c r="D18" i="1"/>
  <c r="C18" i="1"/>
  <c r="M98" i="3"/>
  <c r="M97" i="3"/>
  <c r="M96" i="3"/>
  <c r="M95" i="3"/>
  <c r="M94" i="3"/>
  <c r="M93" i="3"/>
  <c r="M92" i="3"/>
  <c r="M91" i="3"/>
  <c r="M90" i="3"/>
  <c r="G98" i="3"/>
  <c r="G97" i="3"/>
  <c r="G96" i="3"/>
  <c r="G95" i="3"/>
  <c r="G94" i="3"/>
  <c r="G93" i="3"/>
  <c r="G92" i="3"/>
  <c r="G91" i="3"/>
  <c r="G90" i="3"/>
  <c r="N21" i="1"/>
  <c r="M21" i="1"/>
  <c r="N20" i="1"/>
  <c r="P20" i="1" s="1"/>
  <c r="M20" i="1"/>
  <c r="O20" i="1" s="1"/>
  <c r="M19" i="1"/>
  <c r="N17" i="1"/>
  <c r="M17" i="1"/>
  <c r="N18" i="1"/>
  <c r="M18" i="1"/>
  <c r="N9" i="1"/>
  <c r="P9" i="1" s="1"/>
  <c r="M9" i="1"/>
  <c r="O9" i="1" s="1"/>
  <c r="AE80" i="3"/>
  <c r="AE81" i="3"/>
  <c r="AE82" i="3"/>
  <c r="AE83" i="3"/>
  <c r="AE84" i="3"/>
  <c r="AE85" i="3"/>
  <c r="AE86" i="3"/>
  <c r="AE87" i="3"/>
  <c r="AE79" i="3"/>
  <c r="N8" i="1"/>
  <c r="P8" i="1" s="1"/>
  <c r="M8" i="1"/>
  <c r="O8" i="1" s="1"/>
  <c r="Y87" i="3"/>
  <c r="Y86" i="3"/>
  <c r="Y85" i="3"/>
  <c r="Y84" i="3"/>
  <c r="Y83" i="3"/>
  <c r="Y82" i="3"/>
  <c r="Y81" i="3"/>
  <c r="Y80" i="3"/>
  <c r="Y79" i="3"/>
  <c r="N7" i="1"/>
  <c r="P7" i="1" s="1"/>
  <c r="M7" i="1"/>
  <c r="O7" i="1" s="1"/>
  <c r="L6" i="1"/>
  <c r="V6" i="1" s="1"/>
  <c r="L7" i="1"/>
  <c r="V7" i="1" s="1"/>
  <c r="L8" i="1"/>
  <c r="V8" i="1" s="1"/>
  <c r="L9" i="1"/>
  <c r="V9" i="1" s="1"/>
  <c r="K6" i="1"/>
  <c r="U6" i="1" s="1"/>
  <c r="K7" i="1"/>
  <c r="U7" i="1" s="1"/>
  <c r="K8" i="1"/>
  <c r="U8" i="1" s="1"/>
  <c r="K9" i="1"/>
  <c r="U9" i="1" s="1"/>
  <c r="L5" i="1"/>
  <c r="V5" i="1" s="1"/>
  <c r="K5" i="1"/>
  <c r="U5" i="1" s="1"/>
  <c r="S87" i="3"/>
  <c r="S86" i="3"/>
  <c r="S85" i="3"/>
  <c r="S84" i="3"/>
  <c r="S83" i="3"/>
  <c r="S82" i="3"/>
  <c r="S81" i="3"/>
  <c r="S80" i="3"/>
  <c r="S79" i="3"/>
  <c r="N6" i="1"/>
  <c r="P6" i="1" s="1"/>
  <c r="M6" i="1"/>
  <c r="O6" i="1" s="1"/>
  <c r="N5" i="1"/>
  <c r="P5" i="1" s="1"/>
  <c r="M5" i="1"/>
  <c r="O5" i="1" s="1"/>
  <c r="M87" i="3"/>
  <c r="M86" i="3"/>
  <c r="M85" i="3"/>
  <c r="M84" i="3"/>
  <c r="M83" i="3"/>
  <c r="M82" i="3"/>
  <c r="M81" i="3"/>
  <c r="M80" i="3"/>
  <c r="M79" i="3"/>
  <c r="G79" i="3"/>
  <c r="G87" i="3"/>
  <c r="G86" i="3"/>
  <c r="G85" i="3"/>
  <c r="G84" i="3"/>
  <c r="G83" i="3"/>
  <c r="G82" i="3"/>
  <c r="G81" i="3"/>
  <c r="G80" i="3"/>
  <c r="AM71" i="3"/>
  <c r="AM70" i="3"/>
  <c r="AM69" i="3"/>
  <c r="AM68" i="3"/>
  <c r="AM67" i="3"/>
  <c r="AG69" i="3"/>
  <c r="AA69" i="3"/>
  <c r="U69" i="3"/>
  <c r="O69" i="3"/>
  <c r="I69" i="3"/>
  <c r="C69" i="3"/>
  <c r="D72" i="1"/>
  <c r="F72" i="1" s="1"/>
  <c r="D73" i="1"/>
  <c r="F73" i="1" s="1"/>
  <c r="C73" i="1"/>
  <c r="E73" i="1" s="1"/>
  <c r="C72" i="1"/>
  <c r="E72" i="1" s="1"/>
  <c r="AK76" i="3"/>
  <c r="AK75" i="3"/>
  <c r="AK74" i="3"/>
  <c r="AK73" i="3"/>
  <c r="AK72" i="3"/>
  <c r="AK71" i="3"/>
  <c r="AK70" i="3"/>
  <c r="AK69" i="3"/>
  <c r="AK68" i="3"/>
  <c r="AE76" i="3"/>
  <c r="AE75" i="3"/>
  <c r="AE74" i="3"/>
  <c r="AE73" i="3"/>
  <c r="AE72" i="3"/>
  <c r="AE71" i="3"/>
  <c r="AE70" i="3"/>
  <c r="AE69" i="3"/>
  <c r="AE68" i="3"/>
  <c r="D71" i="1"/>
  <c r="F71" i="1" s="1"/>
  <c r="C71" i="1"/>
  <c r="E71" i="1" s="1"/>
  <c r="Y76" i="3"/>
  <c r="Y75" i="3"/>
  <c r="Y74" i="3"/>
  <c r="Y73" i="3"/>
  <c r="Y72" i="3"/>
  <c r="Y71" i="3"/>
  <c r="Y70" i="3"/>
  <c r="Y69" i="3"/>
  <c r="Y68" i="3"/>
  <c r="D68" i="1"/>
  <c r="D69" i="1"/>
  <c r="D70" i="1"/>
  <c r="C70" i="1"/>
  <c r="E70" i="1" s="1"/>
  <c r="C69" i="1"/>
  <c r="E69" i="1" s="1"/>
  <c r="C68" i="1"/>
  <c r="E68" i="1" s="1"/>
  <c r="S75" i="3"/>
  <c r="S76" i="3"/>
  <c r="S74" i="3"/>
  <c r="S73" i="3"/>
  <c r="S72" i="3"/>
  <c r="S71" i="3"/>
  <c r="S70" i="3"/>
  <c r="S69" i="3"/>
  <c r="S68" i="3"/>
  <c r="M69" i="3"/>
  <c r="M70" i="3"/>
  <c r="M71" i="3"/>
  <c r="M72" i="3"/>
  <c r="M73" i="3"/>
  <c r="M74" i="3"/>
  <c r="M75" i="3"/>
  <c r="M76" i="3"/>
  <c r="M68" i="3"/>
  <c r="G69" i="3"/>
  <c r="G70" i="3"/>
  <c r="G71" i="3"/>
  <c r="G72" i="3"/>
  <c r="G73" i="3"/>
  <c r="G74" i="3"/>
  <c r="G75" i="3"/>
  <c r="G76" i="3"/>
  <c r="G68" i="3"/>
  <c r="C65" i="1"/>
  <c r="F82" i="1" s="1"/>
  <c r="AE32" i="3"/>
  <c r="AE31" i="3"/>
  <c r="AE30" i="3"/>
  <c r="AE29" i="3"/>
  <c r="AE28" i="3"/>
  <c r="AE27" i="3"/>
  <c r="AE26" i="3"/>
  <c r="AE25" i="3"/>
  <c r="AE24" i="3"/>
  <c r="Y32" i="3"/>
  <c r="Y31" i="3"/>
  <c r="Y30" i="3"/>
  <c r="Y29" i="3"/>
  <c r="Y28" i="3"/>
  <c r="Y27" i="3"/>
  <c r="Y26" i="3"/>
  <c r="Y25" i="3"/>
  <c r="Y24" i="3"/>
  <c r="D9" i="1"/>
  <c r="F9" i="1" s="1"/>
  <c r="C9" i="1"/>
  <c r="E9" i="1" s="1"/>
  <c r="D8" i="1"/>
  <c r="C8" i="1"/>
  <c r="D7" i="1"/>
  <c r="C7" i="1"/>
  <c r="E7" i="1" s="1"/>
  <c r="D6" i="1"/>
  <c r="C6" i="1"/>
  <c r="D5" i="1"/>
  <c r="C5" i="1"/>
  <c r="S32" i="3"/>
  <c r="S31" i="3"/>
  <c r="S30" i="3"/>
  <c r="S29" i="3"/>
  <c r="S28" i="3"/>
  <c r="S27" i="3"/>
  <c r="S26" i="3"/>
  <c r="S25" i="3"/>
  <c r="S24" i="3"/>
  <c r="M32" i="3"/>
  <c r="M31" i="3"/>
  <c r="M30" i="3"/>
  <c r="M29" i="3"/>
  <c r="M28" i="3"/>
  <c r="M27" i="3"/>
  <c r="M26" i="3"/>
  <c r="M25" i="3"/>
  <c r="M24" i="3"/>
  <c r="G25" i="3"/>
  <c r="G26" i="3"/>
  <c r="G27" i="3"/>
  <c r="G28" i="3"/>
  <c r="G29" i="3"/>
  <c r="G30" i="3"/>
  <c r="G31" i="3"/>
  <c r="G32" i="3"/>
  <c r="G24" i="3"/>
  <c r="AE15" i="3"/>
  <c r="Y16" i="3"/>
  <c r="Y20" i="3"/>
  <c r="AE21" i="3"/>
  <c r="AE20" i="3"/>
  <c r="AE19" i="3"/>
  <c r="AE18" i="3"/>
  <c r="AE17" i="3"/>
  <c r="AE16" i="3"/>
  <c r="AE14" i="3"/>
  <c r="AE13" i="3"/>
  <c r="Y21" i="3"/>
  <c r="Y19" i="3"/>
  <c r="Y18" i="3"/>
  <c r="Y17" i="3"/>
  <c r="Y15" i="3"/>
  <c r="Y14" i="3"/>
  <c r="Y13" i="3"/>
  <c r="S13" i="3"/>
  <c r="C62" i="1"/>
  <c r="G63" i="3" s="1"/>
  <c r="C56" i="1"/>
  <c r="G46" i="3" s="1"/>
  <c r="S21" i="3"/>
  <c r="S20" i="3"/>
  <c r="S19" i="3"/>
  <c r="S18" i="3"/>
  <c r="S17" i="3"/>
  <c r="S16" i="3"/>
  <c r="S15" i="3"/>
  <c r="S14" i="3"/>
  <c r="M21" i="3"/>
  <c r="M20" i="3"/>
  <c r="M19" i="3"/>
  <c r="M18" i="3"/>
  <c r="M17" i="3"/>
  <c r="M16" i="3"/>
  <c r="M15" i="3"/>
  <c r="M14" i="3"/>
  <c r="M13" i="3"/>
  <c r="G14" i="3"/>
  <c r="G15" i="3"/>
  <c r="G16" i="3"/>
  <c r="G17" i="3"/>
  <c r="G18" i="3"/>
  <c r="G19" i="3"/>
  <c r="G20" i="3"/>
  <c r="G21" i="3"/>
  <c r="G13" i="3"/>
  <c r="AE10" i="3"/>
  <c r="AE9" i="3"/>
  <c r="AE8" i="3"/>
  <c r="AE7" i="3"/>
  <c r="AE6" i="3"/>
  <c r="AE5" i="3"/>
  <c r="AE4" i="3"/>
  <c r="AE3" i="3"/>
  <c r="AE2" i="3"/>
  <c r="Y10" i="3"/>
  <c r="Y9" i="3"/>
  <c r="Y8" i="3"/>
  <c r="Y7" i="3"/>
  <c r="Y6" i="3"/>
  <c r="Y5" i="3"/>
  <c r="Y4" i="3"/>
  <c r="Y3" i="3"/>
  <c r="Y2" i="3"/>
  <c r="S10" i="3"/>
  <c r="S9" i="3"/>
  <c r="S8" i="3"/>
  <c r="S7" i="3"/>
  <c r="S6" i="3"/>
  <c r="S5" i="3"/>
  <c r="S4" i="3"/>
  <c r="S3" i="3"/>
  <c r="S2" i="3"/>
  <c r="M10" i="3"/>
  <c r="M9" i="3"/>
  <c r="M8" i="3"/>
  <c r="M7" i="3"/>
  <c r="M6" i="3"/>
  <c r="M5" i="3"/>
  <c r="M4" i="3"/>
  <c r="M3" i="3"/>
  <c r="M2" i="3"/>
  <c r="G3" i="3"/>
  <c r="G4" i="3"/>
  <c r="G5" i="3"/>
  <c r="G6" i="3"/>
  <c r="G7" i="3"/>
  <c r="G8" i="3"/>
  <c r="G9" i="3"/>
  <c r="G10" i="3"/>
  <c r="G2" i="3"/>
  <c r="F10" i="1"/>
  <c r="E10" i="1"/>
  <c r="F84" i="1" l="1"/>
  <c r="G152" i="3"/>
  <c r="F79" i="1"/>
  <c r="G147" i="3"/>
  <c r="F80" i="1"/>
  <c r="F81" i="1"/>
  <c r="F83" i="1"/>
  <c r="F70" i="1"/>
  <c r="G70" i="1" s="1"/>
  <c r="F85" i="1"/>
  <c r="G85" i="1" s="1"/>
  <c r="G49" i="3"/>
  <c r="Z48" i="1"/>
  <c r="Q8" i="1"/>
  <c r="I79" i="1"/>
  <c r="Q7" i="1"/>
  <c r="I84" i="1"/>
  <c r="I83" i="1"/>
  <c r="E82" i="1"/>
  <c r="E85" i="1"/>
  <c r="G84" i="1"/>
  <c r="I81" i="1"/>
  <c r="I80" i="1"/>
  <c r="G80" i="1"/>
  <c r="G82" i="1"/>
  <c r="Z49" i="1"/>
  <c r="Z50" i="1"/>
  <c r="G83" i="1"/>
  <c r="G81" i="1"/>
  <c r="F69" i="1"/>
  <c r="G69" i="1" s="1"/>
  <c r="G79" i="1"/>
  <c r="G148" i="3"/>
  <c r="G149" i="3"/>
  <c r="G150" i="3"/>
  <c r="F68" i="1"/>
  <c r="G68" i="1" s="1"/>
  <c r="G151" i="3"/>
  <c r="M145" i="3"/>
  <c r="M146" i="3"/>
  <c r="M148" i="3"/>
  <c r="M149" i="3"/>
  <c r="G153" i="3"/>
  <c r="M147" i="3"/>
  <c r="M150" i="3"/>
  <c r="M151" i="3"/>
  <c r="Q6" i="1"/>
  <c r="G145" i="3"/>
  <c r="M152" i="3"/>
  <c r="G146" i="3"/>
  <c r="M153" i="3"/>
  <c r="Z51" i="1"/>
  <c r="AA9" i="1"/>
  <c r="AA8" i="1"/>
  <c r="AA5" i="1"/>
  <c r="AA7" i="1"/>
  <c r="Q20" i="1"/>
  <c r="AA6" i="1"/>
  <c r="G52" i="1"/>
  <c r="AA20" i="1"/>
  <c r="Q9" i="1"/>
  <c r="AA19" i="1"/>
  <c r="AA18" i="1"/>
  <c r="AA17" i="1"/>
  <c r="AA21" i="1"/>
  <c r="Q5" i="1"/>
  <c r="G73" i="1"/>
  <c r="G72" i="1"/>
  <c r="G71" i="1"/>
  <c r="P52" i="1"/>
  <c r="M63" i="3"/>
  <c r="M61" i="3"/>
  <c r="G60" i="3"/>
  <c r="M62" i="3"/>
  <c r="G51" i="1"/>
  <c r="G9" i="1"/>
  <c r="G48" i="3"/>
  <c r="G47" i="3"/>
  <c r="G62" i="3"/>
  <c r="G61" i="3"/>
  <c r="M46" i="3"/>
  <c r="M54" i="3"/>
  <c r="G59" i="3"/>
  <c r="M53" i="3"/>
  <c r="G58" i="3"/>
  <c r="M52" i="3"/>
  <c r="M57" i="3"/>
  <c r="M51" i="3"/>
  <c r="M65" i="3"/>
  <c r="M50" i="3"/>
  <c r="M64" i="3"/>
  <c r="G51" i="3"/>
  <c r="G65" i="3"/>
  <c r="M58" i="3"/>
  <c r="G50" i="3"/>
  <c r="G64" i="3"/>
  <c r="M49" i="3"/>
  <c r="M48" i="3"/>
  <c r="G54" i="3"/>
  <c r="M47" i="3"/>
  <c r="G53" i="3"/>
  <c r="M60" i="3"/>
  <c r="G52" i="3"/>
  <c r="G57" i="3"/>
  <c r="M59" i="3"/>
  <c r="P49" i="1"/>
  <c r="P51" i="1"/>
  <c r="G50" i="1"/>
  <c r="G10" i="1"/>
  <c r="P48" i="1"/>
  <c r="P50" i="1"/>
  <c r="G49" i="1"/>
  <c r="G48" i="1"/>
  <c r="O18" i="1"/>
  <c r="P18" i="1"/>
  <c r="O17" i="1"/>
  <c r="P17" i="1"/>
  <c r="O21" i="1"/>
  <c r="P21" i="1"/>
  <c r="O19" i="1"/>
  <c r="P19" i="1"/>
  <c r="C35" i="1"/>
  <c r="F7" i="1"/>
  <c r="G7" i="1" s="1"/>
  <c r="E8" i="1"/>
  <c r="F8" i="1"/>
  <c r="F11" i="1"/>
  <c r="E5" i="1"/>
  <c r="F6" i="1"/>
  <c r="E6" i="1"/>
  <c r="E42" i="1"/>
  <c r="E41" i="1"/>
  <c r="E40" i="1"/>
  <c r="E39" i="1"/>
  <c r="E38" i="1"/>
  <c r="E28" i="1"/>
  <c r="E30" i="1"/>
  <c r="E32" i="1"/>
  <c r="E31" i="1"/>
  <c r="E29" i="1"/>
  <c r="E19" i="1"/>
  <c r="F19" i="1"/>
  <c r="E21" i="1"/>
  <c r="F21" i="1"/>
  <c r="F20" i="1"/>
  <c r="E20" i="1"/>
  <c r="F18" i="1"/>
  <c r="E18" i="1"/>
  <c r="F17" i="1"/>
  <c r="E17" i="1"/>
  <c r="G35" i="3" l="1"/>
  <c r="G128" i="3"/>
  <c r="G123" i="3"/>
  <c r="M129" i="3"/>
  <c r="G127" i="3"/>
  <c r="M123" i="3"/>
  <c r="M125" i="3"/>
  <c r="M127" i="3"/>
  <c r="G126" i="3"/>
  <c r="G124" i="3"/>
  <c r="M126" i="3"/>
  <c r="G125" i="3"/>
  <c r="M124" i="3"/>
  <c r="M128" i="3"/>
  <c r="M130" i="3"/>
  <c r="M131" i="3"/>
  <c r="G131" i="3"/>
  <c r="G130" i="3"/>
  <c r="G129" i="3"/>
  <c r="F42" i="1"/>
  <c r="G42" i="1" s="1"/>
  <c r="G37" i="3"/>
  <c r="G38" i="3"/>
  <c r="G39" i="3"/>
  <c r="G40" i="3"/>
  <c r="G42" i="3"/>
  <c r="G43" i="3"/>
  <c r="M36" i="3"/>
  <c r="M43" i="3"/>
  <c r="M42" i="3"/>
  <c r="M41" i="3"/>
  <c r="M38" i="3"/>
  <c r="M37" i="3"/>
  <c r="G36" i="3"/>
  <c r="G41" i="3"/>
  <c r="M35" i="3"/>
  <c r="M39" i="3"/>
  <c r="M40" i="3"/>
  <c r="F41" i="1"/>
  <c r="G41" i="1" s="1"/>
  <c r="F39" i="1"/>
  <c r="G39" i="1" s="1"/>
  <c r="Q21" i="1"/>
  <c r="F40" i="1"/>
  <c r="G40" i="1" s="1"/>
  <c r="Q19" i="1"/>
  <c r="F38" i="1"/>
  <c r="G38" i="1" s="1"/>
  <c r="Q17" i="1"/>
  <c r="Q18" i="1"/>
  <c r="G18" i="1"/>
  <c r="G8" i="1"/>
  <c r="E11" i="1"/>
  <c r="G11" i="1" s="1"/>
  <c r="G20" i="1"/>
  <c r="F5" i="1"/>
  <c r="G5" i="1" s="1"/>
  <c r="G17" i="1"/>
  <c r="G6" i="1"/>
  <c r="G19" i="1"/>
  <c r="G21" i="1"/>
</calcChain>
</file>

<file path=xl/sharedStrings.xml><?xml version="1.0" encoding="utf-8"?>
<sst xmlns="http://schemas.openxmlformats.org/spreadsheetml/2006/main" count="597" uniqueCount="51">
  <si>
    <t>MDP_name</t>
  </si>
  <si>
    <t>prism_result</t>
  </si>
  <si>
    <t>prism_time(ms)</t>
  </si>
  <si>
    <t>states</t>
  </si>
  <si>
    <t>mdp_h5_c4_t4_tree</t>
  </si>
  <si>
    <t>POP_SIZE</t>
  </si>
  <si>
    <t>GEN_SIZE</t>
  </si>
  <si>
    <t>ea_result</t>
  </si>
  <si>
    <t>ea_time(ms)</t>
  </si>
  <si>
    <t>result_approximation</t>
  </si>
  <si>
    <t>time_ratio</t>
  </si>
  <si>
    <t>result_to_time_ratio</t>
  </si>
  <si>
    <t>mdp_h5_c5_t4_tree</t>
  </si>
  <si>
    <t>mdp_h3_c2_t2_tree</t>
  </si>
  <si>
    <t>mdp_s12578_c3_t3_random</t>
  </si>
  <si>
    <t>hq_mutation rate: 20%</t>
  </si>
  <si>
    <t>mdp_h7_c3_t3_tree</t>
  </si>
  <si>
    <t>hq_mutation rate: 10%</t>
  </si>
  <si>
    <t>EA_result</t>
  </si>
  <si>
    <t>ea_time</t>
  </si>
  <si>
    <t>pop_size</t>
  </si>
  <si>
    <t>gens</t>
  </si>
  <si>
    <t>relative_result</t>
  </si>
  <si>
    <t>X</t>
  </si>
  <si>
    <t>mdp_s26137_c3_t3_random</t>
  </si>
  <si>
    <t>mdp_best</t>
  </si>
  <si>
    <t>hq mutation rate: 20%</t>
  </si>
  <si>
    <t>hq mutation rate: 10%</t>
  </si>
  <si>
    <t>hq mutation rate: 30%</t>
  </si>
  <si>
    <t>hq_mutation rate: 30%</t>
  </si>
  <si>
    <t>mdp_s12578_c3_t3_random_1</t>
  </si>
  <si>
    <t>mdp_s12578_c3_t3_random_2</t>
  </si>
  <si>
    <t>relative_time_result</t>
  </si>
  <si>
    <t>mdp_s5607_c3_t3_random_2</t>
  </si>
  <si>
    <t>mdp_s5607_c3_t3_random_1</t>
  </si>
  <si>
    <t>mdp_s26137_c3_t3_random_2</t>
  </si>
  <si>
    <t>mdp_s26137_c3_t3_random_1</t>
  </si>
  <si>
    <t>mdp_s12579_c3_t3_random</t>
  </si>
  <si>
    <t>mdp_s12579_c3_t3</t>
  </si>
  <si>
    <t>mdp_s8_c3_t4_random</t>
  </si>
  <si>
    <t>MDP</t>
  </si>
  <si>
    <t>zero</t>
  </si>
  <si>
    <t>one</t>
  </si>
  <si>
    <t>mdp_s6_c3_t3_random</t>
  </si>
  <si>
    <t>mdp_s8_c2_t2_random</t>
  </si>
  <si>
    <t>mdp_s9_c3_t3_random</t>
  </si>
  <si>
    <t>mdp_s9_c3_t4_random</t>
  </si>
  <si>
    <t>%</t>
  </si>
  <si>
    <t>mdp_s20_c2_t2_random</t>
  </si>
  <si>
    <t>mdp_s20_c3_t3_random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</si>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</sst>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0" fontId="0" fillId="0" borderId="1" xfId="0" applyNumberFormat="1" applyBorder="1"/>
    <xf numFmtId="0" fontId="2" fillId="0" borderId="3" xfId="0" applyFont="1" applyBorder="1"/>
    <xf numFmtId="10" fontId="0" fillId="0" borderId="3" xfId="0" applyNumberFormat="1" applyBorder="1"/>
    <xf numFmtId="0" fontId="0" fillId="0" borderId="7" xfId="0" applyBorder="1"/>
    <xf numFmtId="2" fontId="0" fillId="0" borderId="3" xfId="0" applyNumberFormat="1" applyBorder="1"/>
    <xf numFmtId="2" fontId="0" fillId="0" borderId="1" xfId="0" applyNumberFormat="1" applyBorder="1"/>
    <xf numFmtId="0" fontId="0" fillId="0" borderId="0" xfId="0" applyBorder="1"/>
    <xf numFmtId="10" fontId="0" fillId="0" borderId="0" xfId="1" applyNumberFormat="1" applyFont="1" applyBorder="1"/>
    <xf numFmtId="10" fontId="0" fillId="0" borderId="0" xfId="0" applyNumberFormat="1" applyBorder="1"/>
    <xf numFmtId="164" fontId="0" fillId="0" borderId="3" xfId="0" applyNumberFormat="1" applyBorder="1"/>
    <xf numFmtId="164" fontId="0" fillId="0" borderId="1" xfId="0" applyNumberFormat="1" applyBorder="1"/>
    <xf numFmtId="0" fontId="0" fillId="0" borderId="5" xfId="0" applyFill="1" applyBorder="1"/>
    <xf numFmtId="10" fontId="0" fillId="0" borderId="1" xfId="1" applyNumberFormat="1" applyFont="1" applyBorder="1"/>
    <xf numFmtId="0" fontId="0" fillId="0" borderId="2" xfId="0" applyFill="1" applyBorder="1"/>
    <xf numFmtId="0" fontId="0" fillId="0" borderId="1" xfId="0" applyFill="1" applyBorder="1"/>
    <xf numFmtId="0" fontId="2" fillId="0" borderId="0" xfId="0" applyFont="1"/>
    <xf numFmtId="0" fontId="0" fillId="0" borderId="8" xfId="0" applyBorder="1"/>
    <xf numFmtId="0" fontId="0" fillId="0" borderId="9" xfId="0" applyBorder="1"/>
    <xf numFmtId="165" fontId="0" fillId="0" borderId="3" xfId="1" applyNumberFormat="1" applyFont="1" applyBorder="1"/>
    <xf numFmtId="165" fontId="0" fillId="0" borderId="1" xfId="1" applyNumberFormat="1" applyFont="1" applyBorder="1"/>
    <xf numFmtId="0" fontId="0" fillId="0" borderId="1" xfId="0" applyBorder="1" applyAlignment="1">
      <alignment horizontal="right"/>
    </xf>
    <xf numFmtId="0" fontId="2" fillId="0" borderId="0" xfId="0" applyFont="1" applyBorder="1"/>
    <xf numFmtId="164" fontId="0" fillId="0" borderId="3" xfId="1" applyNumberFormat="1" applyFont="1" applyBorder="1"/>
    <xf numFmtId="166" fontId="0" fillId="0" borderId="3" xfId="0" applyNumberFormat="1" applyBorder="1"/>
    <xf numFmtId="2" fontId="0" fillId="0" borderId="0" xfId="0" applyNumberFormat="1" applyBorder="1"/>
    <xf numFmtId="0" fontId="0" fillId="0" borderId="1" xfId="0" applyNumberFormat="1" applyBorder="1"/>
    <xf numFmtId="0" fontId="0" fillId="0" borderId="10" xfId="0" applyBorder="1"/>
    <xf numFmtId="164" fontId="0" fillId="0" borderId="10" xfId="0" applyNumberFormat="1" applyBorder="1"/>
    <xf numFmtId="10" fontId="0" fillId="0" borderId="10" xfId="0" applyNumberFormat="1" applyBorder="1"/>
    <xf numFmtId="2" fontId="0" fillId="0" borderId="10" xfId="0" applyNumberFormat="1" applyBorder="1"/>
    <xf numFmtId="165" fontId="0" fillId="0" borderId="0" xfId="0" applyNumberFormat="1" applyBorder="1"/>
    <xf numFmtId="9" fontId="0" fillId="0" borderId="3" xfId="0" applyNumberFormat="1" applyBorder="1"/>
    <xf numFmtId="9" fontId="0" fillId="0" borderId="0" xfId="1" applyFont="1"/>
    <xf numFmtId="0" fontId="0" fillId="0" borderId="0" xfId="0" quotePrefix="1"/>
    <xf numFmtId="0" fontId="0" fillId="0" borderId="1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slower than VI (1</a:t>
            </a:r>
            <a:r>
              <a:rPr lang="en-US" baseline="0"/>
              <a:t>= as fast)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Data!$H$68:$H$73</c:f>
              <c:strCache>
                <c:ptCount val="6"/>
                <c:pt idx="0">
                  <c:v>2_10</c:v>
                </c:pt>
                <c:pt idx="1">
                  <c:v>10_2</c:v>
                </c:pt>
                <c:pt idx="2">
                  <c:v>5_5</c:v>
                </c:pt>
                <c:pt idx="3">
                  <c:v>3_3</c:v>
                </c:pt>
                <c:pt idx="4">
                  <c:v>10_20</c:v>
                </c:pt>
                <c:pt idx="5">
                  <c:v>10_200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Data!$H$68:$H$73</c:f>
              <c:strCache>
                <c:ptCount val="6"/>
                <c:pt idx="0">
                  <c:v>2_10</c:v>
                </c:pt>
                <c:pt idx="1">
                  <c:v>10_2</c:v>
                </c:pt>
                <c:pt idx="2">
                  <c:v>5_5</c:v>
                </c:pt>
                <c:pt idx="3">
                  <c:v>3_3</c:v>
                </c:pt>
                <c:pt idx="4">
                  <c:v>10_20</c:v>
                </c:pt>
                <c:pt idx="5">
                  <c:v>10_200</c:v>
                </c:pt>
              </c:strCache>
            </c:strRef>
          </c:cat>
          <c:val>
            <c:numRef>
              <c:f>Data!$F$68:$F$73</c:f>
              <c:numCache>
                <c:formatCode>0.00</c:formatCode>
                <c:ptCount val="6"/>
                <c:pt idx="0">
                  <c:v>6.024844720496894</c:v>
                </c:pt>
                <c:pt idx="1">
                  <c:v>8.3505866114561762</c:v>
                </c:pt>
                <c:pt idx="2">
                  <c:v>8.2125603864734291</c:v>
                </c:pt>
                <c:pt idx="3">
                  <c:v>3.5617283950617287</c:v>
                </c:pt>
                <c:pt idx="4">
                  <c:v>37.364197530864196</c:v>
                </c:pt>
                <c:pt idx="5">
                  <c:v>273.26543209876542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2-4B7D-93DD-B58EDD578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711504"/>
        <c:axId val="247713584"/>
      </c:barChart>
      <c:catAx>
        <c:axId val="24771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13584"/>
        <c:crosses val="autoZero"/>
        <c:auto val="1"/>
        <c:lblAlgn val="ctr"/>
        <c:lblOffset val="100"/>
        <c:noMultiLvlLbl val="0"/>
      </c:catAx>
      <c:valAx>
        <c:axId val="2477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1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Data!$S$4</c:f>
              <c:strCache>
                <c:ptCount val="1"/>
                <c:pt idx="0">
                  <c:v>hq_mutation rate: 10%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Data!$H$5:$H$9</c:f>
              <c:strCache>
                <c:ptCount val="5"/>
                <c:pt idx="0">
                  <c:v>10_500</c:v>
                </c:pt>
                <c:pt idx="1">
                  <c:v>20_500</c:v>
                </c:pt>
                <c:pt idx="2">
                  <c:v>100_500</c:v>
                </c:pt>
                <c:pt idx="3">
                  <c:v>20_1000</c:v>
                </c:pt>
                <c:pt idx="4">
                  <c:v>20_2000</c:v>
                </c:pt>
              </c:strCache>
            </c:strRef>
          </c:cat>
          <c:val>
            <c:numRef>
              <c:f>Data!$O$5:$O$9</c:f>
              <c:numCache>
                <c:formatCode>0.0%</c:formatCode>
                <c:ptCount val="5"/>
                <c:pt idx="0">
                  <c:v>0.961340083690715</c:v>
                </c:pt>
                <c:pt idx="1">
                  <c:v>0.97824989260611483</c:v>
                </c:pt>
                <c:pt idx="2">
                  <c:v>0.98891935045359292</c:v>
                </c:pt>
                <c:pt idx="3">
                  <c:v>0.96890637325253881</c:v>
                </c:pt>
                <c:pt idx="4">
                  <c:v>0.9759769345819963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F4-4C2C-96C1-039040050977}"/>
            </c:ext>
          </c:extLst>
        </c:ser>
        <c:ser>
          <c:idx val="1"/>
          <c:order val="1"/>
          <c:tx>
            <c:strRef>
              <c:f>Data!$I$4</c:f>
              <c:strCache>
                <c:ptCount val="1"/>
                <c:pt idx="0">
                  <c:v>hq_mutation rate: 20%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Data!$H$5:$H$9</c:f>
              <c:strCache>
                <c:ptCount val="5"/>
                <c:pt idx="0">
                  <c:v>10_500</c:v>
                </c:pt>
                <c:pt idx="1">
                  <c:v>20_500</c:v>
                </c:pt>
                <c:pt idx="2">
                  <c:v>100_500</c:v>
                </c:pt>
                <c:pt idx="3">
                  <c:v>20_1000</c:v>
                </c:pt>
                <c:pt idx="4">
                  <c:v>20_2000</c:v>
                </c:pt>
              </c:strCache>
            </c:strRef>
          </c:cat>
          <c:val>
            <c:numRef>
              <c:f>Data!$E$5:$E$9</c:f>
              <c:numCache>
                <c:formatCode>0.00%</c:formatCode>
                <c:ptCount val="5"/>
                <c:pt idx="0">
                  <c:v>0.93193385601400591</c:v>
                </c:pt>
                <c:pt idx="1">
                  <c:v>0.95731969609279843</c:v>
                </c:pt>
                <c:pt idx="2">
                  <c:v>0.97644039460946908</c:v>
                </c:pt>
                <c:pt idx="3">
                  <c:v>0.97292728500136327</c:v>
                </c:pt>
                <c:pt idx="4">
                  <c:v>0.96863044862530923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F4-4C2C-96C1-039040050977}"/>
            </c:ext>
          </c:extLst>
        </c:ser>
        <c:ser>
          <c:idx val="2"/>
          <c:order val="2"/>
          <c:tx>
            <c:strRef>
              <c:f>Data!$AC$4</c:f>
              <c:strCache>
                <c:ptCount val="1"/>
                <c:pt idx="0">
                  <c:v>hq_mutation rate: 30%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Data!$H$5:$H$9</c:f>
              <c:strCache>
                <c:ptCount val="5"/>
                <c:pt idx="0">
                  <c:v>10_500</c:v>
                </c:pt>
                <c:pt idx="1">
                  <c:v>20_500</c:v>
                </c:pt>
                <c:pt idx="2">
                  <c:v>100_500</c:v>
                </c:pt>
                <c:pt idx="3">
                  <c:v>20_1000</c:v>
                </c:pt>
                <c:pt idx="4">
                  <c:v>20_2000</c:v>
                </c:pt>
              </c:strCache>
            </c:strRef>
          </c:cat>
          <c:val>
            <c:numRef>
              <c:f>Data!$Y$5:$Y$9</c:f>
              <c:numCache>
                <c:formatCode>0.0%</c:formatCode>
                <c:ptCount val="5"/>
                <c:pt idx="0">
                  <c:v>0.9295534391519783</c:v>
                </c:pt>
                <c:pt idx="1">
                  <c:v>0.94898621553890805</c:v>
                </c:pt>
                <c:pt idx="2">
                  <c:v>0.95159687688144556</c:v>
                </c:pt>
                <c:pt idx="3">
                  <c:v>0.95723728060580937</c:v>
                </c:pt>
                <c:pt idx="4">
                  <c:v>0.96463634232266848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F4-4C2C-96C1-039040050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514576"/>
        <c:axId val="1123514992"/>
      </c:barChart>
      <c:catAx>
        <c:axId val="112351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14992"/>
        <c:crosses val="autoZero"/>
        <c:auto val="1"/>
        <c:lblAlgn val="ctr"/>
        <c:lblOffset val="100"/>
        <c:noMultiLvlLbl val="0"/>
      </c:catAx>
      <c:valAx>
        <c:axId val="112351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1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Data!$AC$16</c:f>
              <c:strCache>
                <c:ptCount val="1"/>
                <c:pt idx="0">
                  <c:v>hq_mutation rate: 10%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Data!$H$5:$H$9</c:f>
              <c:strCache>
                <c:ptCount val="5"/>
                <c:pt idx="0">
                  <c:v>10_500</c:v>
                </c:pt>
                <c:pt idx="1">
                  <c:v>20_500</c:v>
                </c:pt>
                <c:pt idx="2">
                  <c:v>100_500</c:v>
                </c:pt>
                <c:pt idx="3">
                  <c:v>20_1000</c:v>
                </c:pt>
                <c:pt idx="4">
                  <c:v>20_2000</c:v>
                </c:pt>
              </c:strCache>
            </c:strRef>
          </c:cat>
          <c:val>
            <c:numRef>
              <c:f>Data!$Y$17:$Y$21</c:f>
              <c:numCache>
                <c:formatCode>0.00%</c:formatCode>
                <c:ptCount val="5"/>
                <c:pt idx="0">
                  <c:v>0.85960810487788442</c:v>
                </c:pt>
                <c:pt idx="1">
                  <c:v>0.92019172121799164</c:v>
                </c:pt>
                <c:pt idx="2">
                  <c:v>0.93787399634683211</c:v>
                </c:pt>
                <c:pt idx="3">
                  <c:v>0.91935958419252584</c:v>
                </c:pt>
                <c:pt idx="4">
                  <c:v>0.87762989928395407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2-4266-8A67-283980606C1C}"/>
            </c:ext>
          </c:extLst>
        </c:ser>
        <c:ser>
          <c:idx val="1"/>
          <c:order val="1"/>
          <c:tx>
            <c:strRef>
              <c:f>Data!$S$16</c:f>
              <c:strCache>
                <c:ptCount val="1"/>
                <c:pt idx="0">
                  <c:v>hq_mutation rate: 20%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Data!$H$5:$H$9</c:f>
              <c:strCache>
                <c:ptCount val="5"/>
                <c:pt idx="0">
                  <c:v>10_500</c:v>
                </c:pt>
                <c:pt idx="1">
                  <c:v>20_500</c:v>
                </c:pt>
                <c:pt idx="2">
                  <c:v>100_500</c:v>
                </c:pt>
                <c:pt idx="3">
                  <c:v>20_1000</c:v>
                </c:pt>
                <c:pt idx="4">
                  <c:v>20_2000</c:v>
                </c:pt>
              </c:strCache>
            </c:strRef>
          </c:cat>
          <c:val>
            <c:numRef>
              <c:f>Data!$O$17:$O$21</c:f>
              <c:numCache>
                <c:formatCode>0.00%</c:formatCode>
                <c:ptCount val="5"/>
                <c:pt idx="0">
                  <c:v>0.79972010539871807</c:v>
                </c:pt>
                <c:pt idx="1">
                  <c:v>0.88826651122758915</c:v>
                </c:pt>
                <c:pt idx="2">
                  <c:v>0.89446358375263013</c:v>
                </c:pt>
                <c:pt idx="3">
                  <c:v>0.89681369097024266</c:v>
                </c:pt>
                <c:pt idx="4">
                  <c:v>0.92120362735389238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2-4266-8A67-283980606C1C}"/>
            </c:ext>
          </c:extLst>
        </c:ser>
        <c:ser>
          <c:idx val="2"/>
          <c:order val="2"/>
          <c:tx>
            <c:strRef>
              <c:f>Data!$H$16</c:f>
              <c:strCache>
                <c:ptCount val="1"/>
                <c:pt idx="0">
                  <c:v>hq_mutation rate: 30%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Data!$H$5:$H$9</c:f>
              <c:strCache>
                <c:ptCount val="5"/>
                <c:pt idx="0">
                  <c:v>10_500</c:v>
                </c:pt>
                <c:pt idx="1">
                  <c:v>20_500</c:v>
                </c:pt>
                <c:pt idx="2">
                  <c:v>100_500</c:v>
                </c:pt>
                <c:pt idx="3">
                  <c:v>20_1000</c:v>
                </c:pt>
                <c:pt idx="4">
                  <c:v>20_2000</c:v>
                </c:pt>
              </c:strCache>
            </c:strRef>
          </c:cat>
          <c:val>
            <c:numRef>
              <c:f>Data!$E$17:$E$21</c:f>
              <c:numCache>
                <c:formatCode>0.00%</c:formatCode>
                <c:ptCount val="5"/>
                <c:pt idx="0">
                  <c:v>0.83895315725430075</c:v>
                </c:pt>
                <c:pt idx="1">
                  <c:v>0.84153141839759948</c:v>
                </c:pt>
                <c:pt idx="2">
                  <c:v>0.86351044878356253</c:v>
                </c:pt>
                <c:pt idx="3">
                  <c:v>0.86621413278223203</c:v>
                </c:pt>
                <c:pt idx="4">
                  <c:v>0.90796520650367929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02-4266-8A67-28398060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023296"/>
        <c:axId val="1191019552"/>
      </c:barChart>
      <c:catAx>
        <c:axId val="119102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19552"/>
        <c:crosses val="autoZero"/>
        <c:auto val="1"/>
        <c:lblAlgn val="ctr"/>
        <c:lblOffset val="100"/>
        <c:noMultiLvlLbl val="0"/>
      </c:catAx>
      <c:valAx>
        <c:axId val="119101955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Data!$H$47</c:f>
              <c:strCache>
                <c:ptCount val="1"/>
                <c:pt idx="0">
                  <c:v>hq_mutation rate: 10%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Data!$H$5:$H$9</c:f>
              <c:strCache>
                <c:ptCount val="5"/>
                <c:pt idx="0">
                  <c:v>10_500</c:v>
                </c:pt>
                <c:pt idx="1">
                  <c:v>20_500</c:v>
                </c:pt>
                <c:pt idx="2">
                  <c:v>100_500</c:v>
                </c:pt>
                <c:pt idx="3">
                  <c:v>20_1000</c:v>
                </c:pt>
                <c:pt idx="4">
                  <c:v>20_2000</c:v>
                </c:pt>
              </c:strCache>
            </c:strRef>
          </c:cat>
          <c:val>
            <c:numRef>
              <c:f>Data!$E$48:$E$52</c:f>
              <c:numCache>
                <c:formatCode>0.00%</c:formatCode>
                <c:ptCount val="5"/>
                <c:pt idx="0">
                  <c:v>0.86672341899560401</c:v>
                </c:pt>
                <c:pt idx="1">
                  <c:v>0.87785295493662541</c:v>
                </c:pt>
                <c:pt idx="2">
                  <c:v>0.89748780738099421</c:v>
                </c:pt>
                <c:pt idx="3">
                  <c:v>0.8963376094524832</c:v>
                </c:pt>
                <c:pt idx="4">
                  <c:v>0.87116737735130212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F-4EE6-A990-330ACBAD5CE3}"/>
            </c:ext>
          </c:extLst>
        </c:ser>
        <c:ser>
          <c:idx val="1"/>
          <c:order val="1"/>
          <c:tx>
            <c:strRef>
              <c:f>Data!$R$47</c:f>
              <c:strCache>
                <c:ptCount val="1"/>
                <c:pt idx="0">
                  <c:v>hq_mutation rate: 20%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Data!$H$5:$H$9</c:f>
              <c:strCache>
                <c:ptCount val="5"/>
                <c:pt idx="0">
                  <c:v>10_500</c:v>
                </c:pt>
                <c:pt idx="1">
                  <c:v>20_500</c:v>
                </c:pt>
                <c:pt idx="2">
                  <c:v>100_500</c:v>
                </c:pt>
                <c:pt idx="3">
                  <c:v>20_1000</c:v>
                </c:pt>
                <c:pt idx="4">
                  <c:v>20_2000</c:v>
                </c:pt>
              </c:strCache>
            </c:strRef>
          </c:cat>
          <c:val>
            <c:numRef>
              <c:f>Data!$N$48:$N$52</c:f>
              <c:numCache>
                <c:formatCode>0.00%</c:formatCode>
                <c:ptCount val="5"/>
                <c:pt idx="0">
                  <c:v>0.90365011186915056</c:v>
                </c:pt>
                <c:pt idx="1">
                  <c:v>0.90047791054838633</c:v>
                </c:pt>
                <c:pt idx="2">
                  <c:v>0.896160684769857</c:v>
                </c:pt>
                <c:pt idx="3">
                  <c:v>0.92605364655352174</c:v>
                </c:pt>
                <c:pt idx="4">
                  <c:v>0.92635798783381762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F-4EE6-A990-330ACBAD5CE3}"/>
            </c:ext>
          </c:extLst>
        </c:ser>
        <c:ser>
          <c:idx val="2"/>
          <c:order val="2"/>
          <c:tx>
            <c:strRef>
              <c:f>Data!$AA$47</c:f>
              <c:strCache>
                <c:ptCount val="1"/>
                <c:pt idx="0">
                  <c:v>hq_mutation rate: 30%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Data!$H$5:$H$9</c:f>
              <c:strCache>
                <c:ptCount val="5"/>
                <c:pt idx="0">
                  <c:v>10_500</c:v>
                </c:pt>
                <c:pt idx="1">
                  <c:v>20_500</c:v>
                </c:pt>
                <c:pt idx="2">
                  <c:v>100_500</c:v>
                </c:pt>
                <c:pt idx="3">
                  <c:v>20_1000</c:v>
                </c:pt>
                <c:pt idx="4">
                  <c:v>20_2000</c:v>
                </c:pt>
              </c:strCache>
            </c:strRef>
          </c:cat>
          <c:val>
            <c:numRef>
              <c:f>Data!$X$48:$X$52</c:f>
              <c:numCache>
                <c:formatCode>0.00%</c:formatCode>
                <c:ptCount val="5"/>
                <c:pt idx="0">
                  <c:v>0.91402748386797017</c:v>
                </c:pt>
                <c:pt idx="1">
                  <c:v>0.89756071827700379</c:v>
                </c:pt>
                <c:pt idx="2">
                  <c:v>0.91763426836876893</c:v>
                </c:pt>
                <c:pt idx="3">
                  <c:v>0.91854853741143816</c:v>
                </c:pt>
                <c:pt idx="4">
                  <c:v>0.91552740247088293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8F-4EE6-A990-330ACBAD5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2413984"/>
        <c:axId val="1122409408"/>
      </c:barChart>
      <c:catAx>
        <c:axId val="112241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09408"/>
        <c:crosses val="autoZero"/>
        <c:auto val="1"/>
        <c:lblAlgn val="ctr"/>
        <c:lblOffset val="100"/>
        <c:noMultiLvlLbl val="0"/>
      </c:catAx>
      <c:valAx>
        <c:axId val="1122409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1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 compared</a:t>
            </a:r>
            <a:r>
              <a:rPr lang="en-GB" baseline="0"/>
              <a:t> to 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Data!$H$79:$H$85</c:f>
              <c:strCache>
                <c:ptCount val="7"/>
                <c:pt idx="0">
                  <c:v>1_10</c:v>
                </c:pt>
                <c:pt idx="1">
                  <c:v>2_10</c:v>
                </c:pt>
                <c:pt idx="2">
                  <c:v>10_2</c:v>
                </c:pt>
                <c:pt idx="3">
                  <c:v>5_5</c:v>
                </c:pt>
                <c:pt idx="4">
                  <c:v>3_3</c:v>
                </c:pt>
                <c:pt idx="5">
                  <c:v>1_2</c:v>
                </c:pt>
                <c:pt idx="6">
                  <c:v>2_2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Data!$H$79:$H$85</c:f>
              <c:strCache>
                <c:ptCount val="7"/>
                <c:pt idx="0">
                  <c:v>1_10</c:v>
                </c:pt>
                <c:pt idx="1">
                  <c:v>2_10</c:v>
                </c:pt>
                <c:pt idx="2">
                  <c:v>10_2</c:v>
                </c:pt>
                <c:pt idx="3">
                  <c:v>5_5</c:v>
                </c:pt>
                <c:pt idx="4">
                  <c:v>3_3</c:v>
                </c:pt>
                <c:pt idx="5">
                  <c:v>1_2</c:v>
                </c:pt>
                <c:pt idx="6">
                  <c:v>2_2</c:v>
                </c:pt>
              </c:strCache>
            </c:strRef>
          </c:cat>
          <c:val>
            <c:numRef>
              <c:f>Data!$I$79:$I$85</c:f>
              <c:numCache>
                <c:formatCode>0%</c:formatCode>
                <c:ptCount val="7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0.6</c:v>
                </c:pt>
                <c:pt idx="6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D-431F-97E0-1475316A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711232"/>
        <c:axId val="1131709984"/>
      </c:barChart>
      <c:catAx>
        <c:axId val="113171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09984"/>
        <c:crosses val="autoZero"/>
        <c:auto val="1"/>
        <c:lblAlgn val="ctr"/>
        <c:lblOffset val="100"/>
        <c:noMultiLvlLbl val="0"/>
      </c:catAx>
      <c:valAx>
        <c:axId val="1131709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1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</a:t>
            </a:r>
            <a:r>
              <a:rPr lang="en-US" baseline="0"/>
              <a:t> slower than prism (1 = as fast)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Data!$H$79:$H$85</c:f>
              <c:strCache>
                <c:ptCount val="7"/>
                <c:pt idx="0">
                  <c:v>1_10</c:v>
                </c:pt>
                <c:pt idx="1">
                  <c:v>2_10</c:v>
                </c:pt>
                <c:pt idx="2">
                  <c:v>10_2</c:v>
                </c:pt>
                <c:pt idx="3">
                  <c:v>5_5</c:v>
                </c:pt>
                <c:pt idx="4">
                  <c:v>3_3</c:v>
                </c:pt>
                <c:pt idx="5">
                  <c:v>1_2</c:v>
                </c:pt>
                <c:pt idx="6">
                  <c:v>2_2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Data!$H$79:$H$85</c:f>
              <c:strCache>
                <c:ptCount val="7"/>
                <c:pt idx="0">
                  <c:v>1_10</c:v>
                </c:pt>
                <c:pt idx="1">
                  <c:v>2_10</c:v>
                </c:pt>
                <c:pt idx="2">
                  <c:v>10_2</c:v>
                </c:pt>
                <c:pt idx="3">
                  <c:v>5_5</c:v>
                </c:pt>
                <c:pt idx="4">
                  <c:v>3_3</c:v>
                </c:pt>
                <c:pt idx="5">
                  <c:v>1_2</c:v>
                </c:pt>
                <c:pt idx="6">
                  <c:v>2_2</c:v>
                </c:pt>
              </c:strCache>
            </c:strRef>
          </c:cat>
          <c:val>
            <c:numRef>
              <c:f>Data!$F$79:$F$85</c:f>
              <c:numCache>
                <c:formatCode>0.00</c:formatCode>
                <c:ptCount val="7"/>
                <c:pt idx="0">
                  <c:v>1.7184265010351967</c:v>
                </c:pt>
                <c:pt idx="1">
                  <c:v>1.8840579710144925</c:v>
                </c:pt>
                <c:pt idx="2">
                  <c:v>4.6721877156659763</c:v>
                </c:pt>
                <c:pt idx="3">
                  <c:v>3.3126293995859211</c:v>
                </c:pt>
                <c:pt idx="4">
                  <c:v>1.808143547273982</c:v>
                </c:pt>
                <c:pt idx="5">
                  <c:v>0.93857832988267764</c:v>
                </c:pt>
                <c:pt idx="6">
                  <c:v>2.2015182884748099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E-4DB0-8119-97DAA58AB8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8649776"/>
        <c:axId val="803654608"/>
      </c:barChart>
      <c:catAx>
        <c:axId val="25864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54608"/>
        <c:crosses val="autoZero"/>
        <c:auto val="1"/>
        <c:lblAlgn val="ctr"/>
        <c:lblOffset val="100"/>
        <c:noMultiLvlLbl val="0"/>
      </c:catAx>
      <c:valAx>
        <c:axId val="8036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4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strategies that reach the goal among all possible strategies in randomly connected MDPs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mcgenerator!$D$1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mcgenerator!$E$2:$E$8</c:f>
              <c:numCache>
                <c:formatCode>General</c:formatCode>
                <c:ptCount val="7"/>
                <c:pt idx="0">
                  <c:v>72</c:v>
                </c:pt>
                <c:pt idx="1">
                  <c:v>108</c:v>
                </c:pt>
                <c:pt idx="2">
                  <c:v>16</c:v>
                </c:pt>
                <c:pt idx="3">
                  <c:v>144</c:v>
                </c:pt>
                <c:pt idx="4">
                  <c:v>128</c:v>
                </c:pt>
                <c:pt idx="5">
                  <c:v>32</c:v>
                </c:pt>
                <c:pt idx="6">
                  <c:v>20736</c:v>
                </c:pt>
              </c:numCache>
            </c:numRef>
          </c:cat>
          <c:val>
            <c:numRef>
              <c:f>mcgenerator!$D$2:$D$8</c:f>
              <c:numCache>
                <c:formatCode>0%</c:formatCode>
                <c:ptCount val="7"/>
                <c:pt idx="0">
                  <c:v>1</c:v>
                </c:pt>
                <c:pt idx="1">
                  <c:v>0.62962962962962965</c:v>
                </c:pt>
                <c:pt idx="2">
                  <c:v>0.625</c:v>
                </c:pt>
                <c:pt idx="3">
                  <c:v>0.66666666666666663</c:v>
                </c:pt>
                <c:pt idx="4">
                  <c:v>1</c:v>
                </c:pt>
                <c:pt idx="5">
                  <c:v>0</c:v>
                </c:pt>
                <c:pt idx="6">
                  <c:v>0.9467592592592593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23-42E0-807C-F925E9AA61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6651648"/>
        <c:axId val="476652480"/>
      </c:barChart>
      <c:catAx>
        <c:axId val="47665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52480"/>
        <c:crosses val="autoZero"/>
        <c:auto val="1"/>
        <c:lblAlgn val="ctr"/>
        <c:lblOffset val="100"/>
        <c:noMultiLvlLbl val="0"/>
      </c:catAx>
      <c:valAx>
        <c:axId val="476652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5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pop_size 10/20/100 with 500 generations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pop_size 10/20/100 with 500 generations</a:t>
          </a:r>
        </a:p>
      </cx:txPr>
    </cx:title>
    <cx:plotArea>
      <cx:plotAreaRegion>
        <cx:series layoutId="boxWhisker" uniqueId="{00000006-D4E1-4BA4-9F96-D5AAFDCE915D}">
          <cx:tx>
            <cx:txData>
              <cx:f>_xlchart.v1.0</cx:f>
              <cx:v>10</cx:v>
            </cx:txData>
          </cx:tx>
          <cx:dataId val="0"/>
          <cx:layoutPr>
            <cx:statistics quartileMethod="exclusive"/>
          </cx:layoutPr>
        </cx:series>
        <cx:series layoutId="boxWhisker" uniqueId="{00000007-D4E1-4BA4-9F96-D5AAFDCE915D}">
          <cx:tx>
            <cx:txData>
              <cx:f>_xlchart.v1.2</cx:f>
              <cx:v>20</cx:v>
            </cx:txData>
          </cx:tx>
          <cx:dataId val="1"/>
          <cx:layoutPr>
            <cx:statistics quartileMethod="exclusive"/>
          </cx:layoutPr>
        </cx:series>
        <cx:series layoutId="boxWhisker" uniqueId="{00000008-D4E1-4BA4-9F96-D5AAFDCE915D}">
          <cx:tx>
            <cx:txData>
              <cx:f>_xlchart.v1.4</cx:f>
              <cx:v>100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0.88000000000000012"/>
        <cx:title>
          <cx:tx>
            <cx:txData>
              <cx:v>relative result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relative result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_xlchart.v1.39</cx:f>
      </cx:numDim>
    </cx:data>
    <cx:data id="5">
      <cx:numDim type="val">
        <cx:f>_xlchart.v1.37</cx:f>
      </cx:numDim>
    </cx:data>
  </cx:chartData>
  <cx:chart>
    <cx:title pos="t" align="ctr" overlay="0">
      <cx:tx>
        <cx:txData>
          <cx:v>mdp_best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mdp_best</a:t>
          </a:r>
        </a:p>
      </cx:txPr>
    </cx:title>
    <cx:plotArea>
      <cx:plotAreaRegion>
        <cx:series layoutId="boxWhisker" uniqueId="{00000001-2A9C-4124-BBF8-CEEBC97A4662}" formatIdx="0">
          <cx:tx>
            <cx:txData>
              <cx:f>_xlchart.v1.40</cx:f>
              <cx:v>2_10</cx:v>
            </cx:txData>
          </cx:tx>
          <cx:dataId val="0"/>
          <cx:layoutPr>
            <cx:statistics quartileMethod="exclusive"/>
          </cx:layoutPr>
        </cx:series>
        <cx:series layoutId="boxWhisker" uniqueId="{00000002-2A9C-4124-BBF8-CEEBC97A4662}" formatIdx="1">
          <cx:tx>
            <cx:txData>
              <cx:f>_xlchart.v1.42</cx:f>
              <cx:v>10_2</cx:v>
            </cx:txData>
          </cx:tx>
          <cx:dataId val="1"/>
          <cx:layoutPr>
            <cx:statistics quartileMethod="exclusive"/>
          </cx:layoutPr>
        </cx:series>
        <cx:series layoutId="boxWhisker" uniqueId="{00000003-2A9C-4124-BBF8-CEEBC97A4662}" formatIdx="2">
          <cx:tx>
            <cx:txData>
              <cx:f>_xlchart.v1.44</cx:f>
              <cx:v>5_5</cx:v>
            </cx:txData>
          </cx:tx>
          <cx:dataId val="2"/>
          <cx:layoutPr>
            <cx:statistics quartileMethod="exclusive"/>
          </cx:layoutPr>
        </cx:series>
        <cx:series layoutId="boxWhisker" uniqueId="{00000004-2A9C-4124-BBF8-CEEBC97A4662}" formatIdx="3">
          <cx:tx>
            <cx:txData>
              <cx:f>_xlchart.v1.46</cx:f>
              <cx:v>3_3</cx:v>
            </cx:txData>
          </cx:tx>
          <cx:dataId val="3"/>
          <cx:layoutPr>
            <cx:statistics quartileMethod="exclusive"/>
          </cx:layoutPr>
        </cx:series>
        <cx:series layoutId="boxWhisker" uniqueId="{00000006-2A9C-4124-BBF8-CEEBC97A4662}" formatIdx="5">
          <cx:tx>
            <cx:txData>
              <cx:f>_xlchart.v1.38</cx:f>
              <cx:v>10_20</cx:v>
            </cx:txData>
          </cx:tx>
          <cx:dataId val="4"/>
          <cx:layoutPr>
            <cx:statistics quartileMethod="exclusive"/>
          </cx:layoutPr>
        </cx:series>
        <cx:series layoutId="boxWhisker" uniqueId="{00000007-2A9C-4124-BBF8-CEEBC97A4662}">
          <cx:tx>
            <cx:txData>
              <cx:f>_xlchart.v1.36</cx:f>
              <cx:v>10_200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 min="0.30000000000000004"/>
        <cx:majorGridlines/>
        <cx:tickLabels/>
      </cx:axis>
    </cx:plotArea>
    <cx:legend pos="t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_xlchart.v1.59</cx:f>
      </cx:numDim>
    </cx:data>
    <cx:data id="1">
      <cx:numDim type="val">
        <cx:f>_xlchart.v1.61</cx:f>
      </cx:numDim>
    </cx:data>
  </cx:chartData>
  <cx:chart>
    <cx:title pos="t" align="ctr" overlay="0">
      <cx:tx>
        <cx:txData>
          <cx:v>Times faster than VI (1 = as fast)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Times faster than VI (1 = as fast)</a:t>
          </a:r>
        </a:p>
      </cx:txPr>
    </cx:title>
    <cx:plotArea>
      <cx:plotAreaRegion>
        <cx:series layoutId="boxWhisker" uniqueId="{00000003-C5BF-4116-B9C9-19440AE9290B}">
          <cx:tx>
            <cx:txData>
              <cx:f>_xlchart.v1.58</cx:f>
              <cx:v>1</cx:v>
            </cx:txData>
          </cx:tx>
          <cx:dataId val="0"/>
          <cx:layoutPr>
            <cx:statistics quartileMethod="exclusive"/>
          </cx:layoutPr>
        </cx:series>
        <cx:series layoutId="boxWhisker" uniqueId="{00000004-C5BF-4116-B9C9-19440AE9290B}">
          <cx:tx>
            <cx:txData>
              <cx:f>_xlchart.v1.60</cx:f>
              <cx:v>2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  <cx:data id="1">
      <cx:numDim type="val">
        <cx:f>_xlchart.v1.25</cx:f>
      </cx:numDim>
    </cx:data>
  </cx:chartData>
  <cx:chart>
    <cx:title pos="t" align="ctr" overlay="0">
      <cx:tx>
        <cx:txData>
          <cx:v>Times faster than VI (1 = as fast)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Times faster than VI (1 = as fast)</a:t>
          </a:r>
        </a:p>
      </cx:txPr>
    </cx:title>
    <cx:plotArea>
      <cx:plotAreaRegion>
        <cx:series layoutId="boxWhisker" uniqueId="{00000001-3308-4693-9141-5A331CC188A4}">
          <cx:tx>
            <cx:txData>
              <cx:f>_xlchart.v1.22</cx:f>
              <cx:v>1</cx:v>
            </cx:txData>
          </cx:tx>
          <cx:dataId val="0"/>
          <cx:layoutPr>
            <cx:statistics quartileMethod="exclusive"/>
          </cx:layoutPr>
        </cx:series>
        <cx:series layoutId="boxWhisker" uniqueId="{00000002-3308-4693-9141-5A331CC188A4}">
          <cx:tx>
            <cx:txData>
              <cx:f>_xlchart.v1.24</cx:f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_xlchart.v1.69</cx:f>
      </cx:numDim>
    </cx:data>
    <cx:data id="1">
      <cx:numDim type="val">
        <cx:f>_xlchart.v1.71</cx:f>
      </cx:numDim>
    </cx:data>
  </cx:chartData>
  <cx:chart>
    <cx:title pos="t" align="ctr" overlay="0">
      <cx:tx>
        <cx:txData>
          <cx:v>Times faster than VI (1 = as fast)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Times faster than VI (1 = as fast)</a:t>
          </a:r>
        </a:p>
      </cx:txPr>
    </cx:title>
    <cx:plotArea>
      <cx:plotAreaRegion>
        <cx:series layoutId="boxWhisker" uniqueId="{00000003-6436-4EBF-BD4C-52D81A3C83DA}">
          <cx:tx>
            <cx:txData>
              <cx:f>_xlchart.v1.68</cx:f>
              <cx:v>1</cx:v>
            </cx:txData>
          </cx:tx>
          <cx:dataId val="0"/>
          <cx:layoutPr>
            <cx:statistics quartileMethod="exclusive"/>
          </cx:layoutPr>
        </cx:series>
        <cx:series layoutId="boxWhisker" uniqueId="{00000004-6436-4EBF-BD4C-52D81A3C83DA}">
          <cx:tx>
            <cx:txData>
              <cx:f>_xlchart.v1.70</cx:f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_xlchart.v1.7</cx:f>
      </cx:numDim>
    </cx:data>
  </cx:chartData>
  <cx:chart>
    <cx:title pos="t" align="ctr" overlay="0">
      <cx:tx>
        <cx:txData>
          <cx:v>pop_size 20 with 500/1000/2000 generations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pop_size 20 with 500/1000/2000 generations</a:t>
          </a:r>
        </a:p>
      </cx:txPr>
    </cx:title>
    <cx:plotArea>
      <cx:plotAreaRegion>
        <cx:series layoutId="boxWhisker" uniqueId="{00000001-6313-46E6-A28E-E0D7BD0C104C}">
          <cx:tx>
            <cx:txData>
              <cx:f>_xlchart.v1.8</cx:f>
              <cx:v>500</cx:v>
            </cx:txData>
          </cx:tx>
          <cx:dataId val="0"/>
          <cx:layoutPr>
            <cx:statistics quartileMethod="exclusive"/>
          </cx:layoutPr>
        </cx:series>
        <cx:series layoutId="boxWhisker" uniqueId="{00000002-6313-46E6-A28E-E0D7BD0C104C}">
          <cx:tx>
            <cx:txData>
              <cx:f>_xlchart.v1.10</cx:f>
              <cx:v>1000</cx:v>
            </cx:txData>
          </cx:tx>
          <cx:dataId val="1"/>
          <cx:layoutPr>
            <cx:statistics quartileMethod="exclusive"/>
          </cx:layoutPr>
        </cx:series>
        <cx:series layoutId="boxWhisker" uniqueId="{00000003-6313-46E6-A28E-E0D7BD0C104C}">
          <cx:tx>
            <cx:txData>
              <cx:f>_xlchart.v1.6</cx:f>
              <cx:v>2000</cx:v>
            </cx:txData>
          </cx:tx>
          <cx:dataId val="2"/>
          <cx:layoutPr>
            <cx:visibility meanLine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relative result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relative result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_xlchart.v1.53</cx:f>
      </cx:numDim>
    </cx:data>
    <cx:data id="1">
      <cx:numDim type="val">
        <cx:f>_xlchart.v1.55</cx:f>
      </cx:numDim>
    </cx:data>
    <cx:data id="2">
      <cx:numDim type="val">
        <cx:f>_xlchart.v1.57</cx:f>
      </cx:numDim>
    </cx:data>
  </cx:chartData>
  <cx:chart>
    <cx:title pos="t" align="ctr" overlay="0">
      <cx:tx>
        <cx:txData>
          <cx:v>pop_size 10/20/100 with 500 generations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pop_size 10/20/100 with 500 generations</a:t>
          </a:r>
        </a:p>
      </cx:txPr>
    </cx:title>
    <cx:plotArea>
      <cx:plotAreaRegion>
        <cx:series layoutId="boxWhisker" uniqueId="{00000005-1BF5-4E39-AF88-580E86103C71}" formatIdx="0">
          <cx:tx>
            <cx:txData>
              <cx:f>_xlchart.v1.52</cx:f>
              <cx:v>10</cx:v>
            </cx:txData>
          </cx:tx>
          <cx:dataId val="0"/>
          <cx:layoutPr>
            <cx:statistics quartileMethod="exclusive"/>
          </cx:layoutPr>
        </cx:series>
        <cx:series layoutId="boxWhisker" uniqueId="{00000007-1BF5-4E39-AF88-580E86103C71}">
          <cx:tx>
            <cx:txData>
              <cx:f>_xlchart.v1.54</cx:f>
              <cx:v>20</cx:v>
            </cx:txData>
          </cx:tx>
          <cx:dataId val="1"/>
          <cx:layoutPr>
            <cx:statistics quartileMethod="exclusive"/>
          </cx:layoutPr>
        </cx:series>
        <cx:series layoutId="boxWhisker" uniqueId="{00000008-1BF5-4E39-AF88-580E86103C71}">
          <cx:tx>
            <cx:txData>
              <cx:f>_xlchart.v1.56</cx:f>
              <cx:v>100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0.55000000000000004"/>
        <cx:title>
          <cx:tx>
            <cx:txData>
              <cx:v>relative result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relative result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  <cx:data id="2">
      <cx:numDim type="val">
        <cx:f>_xlchart.v1.31</cx:f>
      </cx:numDim>
    </cx:data>
  </cx:chartData>
  <cx:chart>
    <cx:title pos="t" align="ctr" overlay="0">
      <cx:tx>
        <cx:txData>
          <cx:v>pop_size 20 with 500/1000/2000 generations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pop_size 20 with 500/1000/2000 generations</a:t>
          </a:r>
        </a:p>
      </cx:txPr>
    </cx:title>
    <cx:plotArea>
      <cx:plotAreaRegion>
        <cx:series layoutId="boxWhisker" uniqueId="{00000000-783B-44EA-BDE2-9DC77C0E0358}">
          <cx:tx>
            <cx:txData>
              <cx:f>_xlchart.v1.32</cx:f>
              <cx:v>500</cx:v>
            </cx:txData>
          </cx:tx>
          <cx:dataId val="0"/>
          <cx:layoutPr>
            <cx:statistics quartileMethod="exclusive"/>
          </cx:layoutPr>
        </cx:series>
        <cx:series layoutId="boxWhisker" uniqueId="{00000001-783B-44EA-BDE2-9DC77C0E0358}">
          <cx:tx>
            <cx:txData>
              <cx:f>_xlchart.v1.34</cx:f>
              <cx:v>1000</cx:v>
            </cx:txData>
          </cx:tx>
          <cx:dataId val="1"/>
          <cx:layoutPr>
            <cx:statistics quartileMethod="exclusive"/>
          </cx:layoutPr>
        </cx:series>
        <cx:series layoutId="boxWhisker" uniqueId="{00000002-783B-44EA-BDE2-9DC77C0E0358}">
          <cx:tx>
            <cx:txData>
              <cx:f>_xlchart.v1.30</cx:f>
              <cx:v>2000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relative result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relative result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>
      <cx:tx>
        <cx:txData>
          <cx:v>times faster than VI (1 = as fast)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times faster than VI (1 = as fast)</a:t>
          </a:r>
        </a:p>
      </cx:txPr>
    </cx:title>
    <cx:plotArea>
      <cx:plotAreaRegion>
        <cx:series layoutId="boxWhisker" uniqueId="{00000002-93BD-43BF-8948-600FEB4C16D3}">
          <cx:tx>
            <cx:txData>
              <cx:f>_xlchart.v1.12</cx:f>
              <cx:v>1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00000003-93BD-43BF-8948-600FEB4C16D3}">
          <cx:tx>
            <cx:txData>
              <cx:f>_xlchart.v1.14</cx:f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  <cx:data id="1">
      <cx:numDim type="val">
        <cx:f>_xlchart.v1.29</cx:f>
      </cx:numDim>
    </cx:data>
  </cx:chartData>
  <cx:chart>
    <cx:title pos="t" align="ctr" overlay="0">
      <cx:tx>
        <cx:txData>
          <cx:v>Times faster than VI (1 = as fast)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Times faster than VI (1 = as fast)</a:t>
          </a:r>
        </a:p>
      </cx:txPr>
    </cx:title>
    <cx:plotArea>
      <cx:plotAreaRegion>
        <cx:series layoutId="boxWhisker" uniqueId="{00000001-0864-4835-A81F-9B9A9B70A9C9}">
          <cx:tx>
            <cx:txData>
              <cx:f>_xlchart.v1.26</cx:f>
              <cx:v>1</cx:v>
            </cx:txData>
          </cx:tx>
          <cx:dataId val="0"/>
          <cx:layoutPr>
            <cx:statistics quartileMethod="exclusive"/>
          </cx:layoutPr>
        </cx:series>
        <cx:series layoutId="boxWhisker" uniqueId="{00000002-0864-4835-A81F-9B9A9B70A9C9}">
          <cx:tx>
            <cx:txData>
              <cx:f>_xlchart.v1.28</cx:f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_xlchart.v1.51</cx:f>
      </cx:numDim>
    </cx:data>
  </cx:chartData>
  <cx:chart>
    <cx:title pos="t" align="ctr" overlay="0">
      <cx:tx>
        <cx:txData>
          <cx:v>Times faster than VI (1 = as fast)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Times faster than VI (1 = as fast)</a:t>
          </a:r>
        </a:p>
      </cx:txPr>
    </cx:title>
    <cx:plotArea>
      <cx:plotAreaRegion>
        <cx:series layoutId="boxWhisker" uniqueId="{00000001-6CFC-48FF-8D30-57464B2D963E}">
          <cx:tx>
            <cx:txData>
              <cx:f>_xlchart.v1.48</cx:f>
              <cx:v>1</cx:v>
            </cx:txData>
          </cx:tx>
          <cx:dataId val="0"/>
          <cx:layoutPr>
            <cx:statistics quartileMethod="exclusive"/>
          </cx:layoutPr>
        </cx:series>
        <cx:series layoutId="boxWhisker" uniqueId="{00000002-6CFC-48FF-8D30-57464B2D963E}">
          <cx:tx>
            <cx:txData>
              <cx:f>_xlchart.v1.50</cx:f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</cx:chartData>
  <cx:chart>
    <cx:title pos="t" align="ctr" overlay="0">
      <cx:tx>
        <cx:txData>
          <cx:v>pop_size 10/20/100 with 500 generations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pop_size 10/20/100 with 500 generations</a:t>
          </a:r>
        </a:p>
      </cx:txPr>
    </cx:title>
    <cx:plotArea>
      <cx:plotAreaRegion>
        <cx:series layoutId="boxWhisker" uniqueId="{00000000-4B83-4D9B-ABA3-F1374185D677}" formatIdx="0">
          <cx:tx>
            <cx:txData>
              <cx:f>_xlchart.v1.16</cx:f>
              <cx:v>10</cx:v>
            </cx:txData>
          </cx:tx>
          <cx:dataId val="0"/>
          <cx:layoutPr>
            <cx:statistics quartileMethod="exclusive"/>
          </cx:layoutPr>
        </cx:series>
        <cx:series layoutId="boxWhisker" uniqueId="{00000002-4B83-4D9B-ABA3-F1374185D677}">
          <cx:tx>
            <cx:txData>
              <cx:f>_xlchart.v1.18</cx:f>
              <cx:v>20</cx:v>
            </cx:txData>
          </cx:tx>
          <cx:dataId val="1"/>
          <cx:layoutPr>
            <cx:statistics quartileMethod="exclusive"/>
          </cx:layoutPr>
        </cx:series>
        <cx:series layoutId="boxWhisker" uniqueId="{00000003-4B83-4D9B-ABA3-F1374185D677}">
          <cx:tx>
            <cx:txData>
              <cx:f>_xlchart.v1.20</cx:f>
              <cx:v>100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relative result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relative result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_xlchart.v1.65</cx:f>
      </cx:numDim>
    </cx:data>
    <cx:data id="1">
      <cx:numDim type="val">
        <cx:f>_xlchart.v1.67</cx:f>
      </cx:numDim>
    </cx:data>
    <cx:data id="2">
      <cx:numDim type="val">
        <cx:f>_xlchart.v1.63</cx:f>
      </cx:numDim>
    </cx:data>
  </cx:chartData>
  <cx:chart>
    <cx:title pos="t" align="ctr" overlay="0">
      <cx:tx>
        <cx:txData>
          <cx:v>pop_size 20 with 500/1000/2000 generations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pop_size 20 with 500/1000/2000 generations</a:t>
          </a:r>
        </a:p>
      </cx:txPr>
    </cx:title>
    <cx:plotArea>
      <cx:plotAreaRegion>
        <cx:series layoutId="boxWhisker" uniqueId="{00000000-9BAD-45F5-940E-FD593FA0BFD3}">
          <cx:tx>
            <cx:txData>
              <cx:f>_xlchart.v1.64</cx:f>
              <cx:v>500</cx:v>
            </cx:txData>
          </cx:tx>
          <cx:dataId val="0"/>
          <cx:layoutPr>
            <cx:statistics quartileMethod="exclusive"/>
          </cx:layoutPr>
        </cx:series>
        <cx:series layoutId="boxWhisker" uniqueId="{00000001-9BAD-45F5-940E-FD593FA0BFD3}">
          <cx:tx>
            <cx:txData>
              <cx:f>_xlchart.v1.66</cx:f>
              <cx:v>1000</cx:v>
            </cx:txData>
          </cx:tx>
          <cx:dataId val="1"/>
          <cx:layoutPr>
            <cx:statistics quartileMethod="exclusive"/>
          </cx:layoutPr>
        </cx:series>
        <cx:series layoutId="boxWhisker" uniqueId="{00000002-9BAD-45F5-940E-FD593FA0BFD3}">
          <cx:tx>
            <cx:txData>
              <cx:f>_xlchart.v1.62</cx:f>
              <cx:v>2000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 min="0.87000000000000011"/>
        <cx:title>
          <cx:tx>
            <cx:txData>
              <cx:v>relative result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relative result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2.xml"/><Relationship Id="rId18" Type="http://schemas.openxmlformats.org/officeDocument/2006/relationships/chart" Target="../charts/chart5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1.xml"/><Relationship Id="rId17" Type="http://schemas.openxmlformats.org/officeDocument/2006/relationships/chart" Target="../charts/chart4.xml"/><Relationship Id="rId2" Type="http://schemas.microsoft.com/office/2014/relationships/chartEx" Target="../charts/chartEx2.xml"/><Relationship Id="rId16" Type="http://schemas.openxmlformats.org/officeDocument/2006/relationships/chart" Target="../charts/chart3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openxmlformats.org/officeDocument/2006/relationships/chart" Target="../charts/chart1.xml"/><Relationship Id="rId5" Type="http://schemas.microsoft.com/office/2014/relationships/chartEx" Target="../charts/chartEx5.xml"/><Relationship Id="rId15" Type="http://schemas.openxmlformats.org/officeDocument/2006/relationships/chart" Target="../charts/chart2.xml"/><Relationship Id="rId10" Type="http://schemas.microsoft.com/office/2014/relationships/chartEx" Target="../charts/chartEx10.xml"/><Relationship Id="rId19" Type="http://schemas.openxmlformats.org/officeDocument/2006/relationships/chart" Target="../charts/chart6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9525</xdr:rowOff>
    </xdr:from>
    <xdr:to>
      <xdr:col>9</xdr:col>
      <xdr:colOff>542927</xdr:colOff>
      <xdr:row>18</xdr:row>
      <xdr:rowOff>33338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D2643C0-D4C7-4991-9544-382A3F0E41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075" y="200025"/>
              <a:ext cx="5429252" cy="32623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76199</xdr:colOff>
      <xdr:row>0</xdr:row>
      <xdr:rowOff>185736</xdr:rowOff>
    </xdr:from>
    <xdr:to>
      <xdr:col>17</xdr:col>
      <xdr:colOff>600074</xdr:colOff>
      <xdr:row>18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07FF239-21F5-DCB5-C276-3D038BC6F0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2199" y="185736"/>
              <a:ext cx="4791075" cy="3300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9525</xdr:colOff>
      <xdr:row>20</xdr:row>
      <xdr:rowOff>9524</xdr:rowOff>
    </xdr:from>
    <xdr:to>
      <xdr:col>8</xdr:col>
      <xdr:colOff>314325</xdr:colOff>
      <xdr:row>37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2115536B-E6BC-4F80-B137-5A061A8A49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" y="3819524"/>
              <a:ext cx="4572000" cy="33242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28575</xdr:colOff>
      <xdr:row>19</xdr:row>
      <xdr:rowOff>190499</xdr:rowOff>
    </xdr:from>
    <xdr:to>
      <xdr:col>16</xdr:col>
      <xdr:colOff>333375</xdr:colOff>
      <xdr:row>37</xdr:row>
      <xdr:rowOff>85724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08D276A1-89DE-493D-AF77-3B95032326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4975" y="3809999"/>
              <a:ext cx="4572000" cy="3324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9525</xdr:colOff>
      <xdr:row>74</xdr:row>
      <xdr:rowOff>0</xdr:rowOff>
    </xdr:from>
    <xdr:to>
      <xdr:col>8</xdr:col>
      <xdr:colOff>314325</xdr:colOff>
      <xdr:row>88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77718500-12C8-4082-8A65-BAEA57DE6B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" y="14097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304800</xdr:colOff>
      <xdr:row>74</xdr:row>
      <xdr:rowOff>0</xdr:rowOff>
    </xdr:from>
    <xdr:to>
      <xdr:col>16</xdr:col>
      <xdr:colOff>0</xdr:colOff>
      <xdr:row>88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C44136F1-094E-4AA9-9DA9-256CF447C4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1600" y="14097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74</xdr:row>
      <xdr:rowOff>0</xdr:rowOff>
    </xdr:from>
    <xdr:to>
      <xdr:col>23</xdr:col>
      <xdr:colOff>304800</xdr:colOff>
      <xdr:row>88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306C00E1-866E-4657-853E-F8E705F3AA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14097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609599</xdr:colOff>
      <xdr:row>49</xdr:row>
      <xdr:rowOff>0</xdr:rowOff>
    </xdr:from>
    <xdr:to>
      <xdr:col>9</xdr:col>
      <xdr:colOff>600074</xdr:colOff>
      <xdr:row>69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113DFFAC-BCBD-4287-8AE8-D2FC261208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599" y="9334500"/>
              <a:ext cx="5476875" cy="3905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85724</xdr:colOff>
      <xdr:row>49</xdr:row>
      <xdr:rowOff>28575</xdr:rowOff>
    </xdr:from>
    <xdr:to>
      <xdr:col>17</xdr:col>
      <xdr:colOff>409575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7D21BC74-7977-47E1-9E65-97C5EAFE1C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1724" y="9363075"/>
              <a:ext cx="4591051" cy="3286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352424</xdr:colOff>
      <xdr:row>105</xdr:row>
      <xdr:rowOff>33337</xdr:rowOff>
    </xdr:from>
    <xdr:to>
      <xdr:col>10</xdr:col>
      <xdr:colOff>447675</xdr:colOff>
      <xdr:row>127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7301851-970A-A259-23EB-A70FD9CCB0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1624" y="20035837"/>
              <a:ext cx="4972051" cy="4252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457200</xdr:colOff>
      <xdr:row>105</xdr:row>
      <xdr:rowOff>28574</xdr:rowOff>
    </xdr:from>
    <xdr:to>
      <xdr:col>18</xdr:col>
      <xdr:colOff>514350</xdr:colOff>
      <xdr:row>127</xdr:row>
      <xdr:rowOff>95249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FC3C3F0-EE67-4B69-93B9-269D887BC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595312</xdr:colOff>
      <xdr:row>90</xdr:row>
      <xdr:rowOff>23812</xdr:rowOff>
    </xdr:from>
    <xdr:to>
      <xdr:col>8</xdr:col>
      <xdr:colOff>290512</xdr:colOff>
      <xdr:row>104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797D0CB-9CB8-E5A1-AD29-09B91EE842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312" y="17168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290512</xdr:colOff>
      <xdr:row>90</xdr:row>
      <xdr:rowOff>33337</xdr:rowOff>
    </xdr:from>
    <xdr:to>
      <xdr:col>15</xdr:col>
      <xdr:colOff>595312</xdr:colOff>
      <xdr:row>104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A0CE901-AD49-5299-D054-33A48A9BFC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7312" y="17178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595312</xdr:colOff>
      <xdr:row>90</xdr:row>
      <xdr:rowOff>23812</xdr:rowOff>
    </xdr:from>
    <xdr:to>
      <xdr:col>23</xdr:col>
      <xdr:colOff>290512</xdr:colOff>
      <xdr:row>104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C00D53C-B8EC-A4E9-0FCA-5F9E77E08E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39312" y="17168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247649</xdr:colOff>
      <xdr:row>1</xdr:row>
      <xdr:rowOff>100012</xdr:rowOff>
    </xdr:from>
    <xdr:to>
      <xdr:col>27</xdr:col>
      <xdr:colOff>123824</xdr:colOff>
      <xdr:row>15</xdr:row>
      <xdr:rowOff>176212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88E9FD-D037-25CE-5CF8-7ED60A71C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409575</xdr:colOff>
      <xdr:row>20</xdr:row>
      <xdr:rowOff>61912</xdr:rowOff>
    </xdr:from>
    <xdr:to>
      <xdr:col>28</xdr:col>
      <xdr:colOff>66675</xdr:colOff>
      <xdr:row>34</xdr:row>
      <xdr:rowOff>138112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EEB5822-5B13-3C10-E81A-93EB8B294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95249</xdr:colOff>
      <xdr:row>48</xdr:row>
      <xdr:rowOff>176212</xdr:rowOff>
    </xdr:from>
    <xdr:to>
      <xdr:col>28</xdr:col>
      <xdr:colOff>180974</xdr:colOff>
      <xdr:row>63</xdr:row>
      <xdr:rowOff>61912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5ED4496-9B80-1113-C5FB-F1FC06197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33337</xdr:colOff>
      <xdr:row>131</xdr:row>
      <xdr:rowOff>100012</xdr:rowOff>
    </xdr:from>
    <xdr:to>
      <xdr:col>10</xdr:col>
      <xdr:colOff>338137</xdr:colOff>
      <xdr:row>145</xdr:row>
      <xdr:rowOff>176212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B658033-BEAD-9C54-E726-2E7FD3186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338137</xdr:colOff>
      <xdr:row>131</xdr:row>
      <xdr:rowOff>109537</xdr:rowOff>
    </xdr:from>
    <xdr:to>
      <xdr:col>18</xdr:col>
      <xdr:colOff>33337</xdr:colOff>
      <xdr:row>145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6D60325-8185-80F5-38CF-0928760C0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6</xdr:row>
      <xdr:rowOff>128587</xdr:rowOff>
    </xdr:from>
    <xdr:to>
      <xdr:col>15</xdr:col>
      <xdr:colOff>590550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BF49E-31B1-40E1-CE83-C0DD8703E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7B340-1282-4612-A83A-9DFA080DD9BE}">
  <dimension ref="A1:AC85"/>
  <sheetViews>
    <sheetView zoomScaleNormal="100" workbookViewId="0">
      <selection activeCell="C59" sqref="C59"/>
    </sheetView>
  </sheetViews>
  <sheetFormatPr defaultRowHeight="15" x14ac:dyDescent="0.25"/>
  <cols>
    <col min="1" max="1" width="25.85546875" bestFit="1" customWidth="1"/>
    <col min="2" max="2" width="12.140625" bestFit="1" customWidth="1"/>
    <col min="3" max="3" width="15.28515625" bestFit="1" customWidth="1"/>
    <col min="4" max="5" width="20.42578125" bestFit="1" customWidth="1"/>
    <col min="6" max="6" width="12.140625" bestFit="1" customWidth="1"/>
    <col min="7" max="7" width="19.5703125" bestFit="1" customWidth="1"/>
    <col min="8" max="8" width="28.140625" bestFit="1" customWidth="1"/>
    <col min="9" max="9" width="21.7109375" bestFit="1" customWidth="1"/>
    <col min="10" max="10" width="18.7109375" bestFit="1" customWidth="1"/>
    <col min="11" max="11" width="12.140625" bestFit="1" customWidth="1"/>
    <col min="12" max="12" width="12.28515625" bestFit="1" customWidth="1"/>
    <col min="13" max="14" width="20.42578125" bestFit="1" customWidth="1"/>
    <col min="15" max="15" width="14.7109375" bestFit="1" customWidth="1"/>
    <col min="16" max="16" width="19.5703125" bestFit="1" customWidth="1"/>
    <col min="17" max="19" width="21.42578125" bestFit="1" customWidth="1"/>
    <col min="23" max="23" width="20.42578125" bestFit="1" customWidth="1"/>
    <col min="24" max="24" width="12.28515625" bestFit="1" customWidth="1"/>
    <col min="25" max="25" width="20.42578125" bestFit="1" customWidth="1"/>
    <col min="26" max="26" width="19.5703125" bestFit="1" customWidth="1"/>
    <col min="27" max="29" width="21.42578125" bestFit="1" customWidth="1"/>
  </cols>
  <sheetData>
    <row r="1" spans="1:29" ht="15.75" thickBot="1" x14ac:dyDescent="0.3">
      <c r="A1" s="3" t="s">
        <v>0</v>
      </c>
      <c r="B1" s="3" t="s">
        <v>1</v>
      </c>
      <c r="C1" s="4" t="s">
        <v>2</v>
      </c>
      <c r="D1" s="3" t="s">
        <v>3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9" x14ac:dyDescent="0.25">
      <c r="A2" s="8" t="s">
        <v>4</v>
      </c>
      <c r="B2" s="2">
        <v>0.42184628079999997</v>
      </c>
      <c r="C2" s="2">
        <v>8</v>
      </c>
      <c r="D2" s="2">
        <v>5606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9" ht="15.75" thickBot="1" x14ac:dyDescent="0.3"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9" ht="15.75" thickBot="1" x14ac:dyDescent="0.3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4" t="s">
        <v>10</v>
      </c>
      <c r="G4" s="3" t="s">
        <v>11</v>
      </c>
      <c r="H4" s="20"/>
      <c r="I4" s="3" t="s">
        <v>15</v>
      </c>
      <c r="K4" s="5" t="s">
        <v>5</v>
      </c>
      <c r="L4" s="5" t="s">
        <v>6</v>
      </c>
      <c r="M4" s="5" t="s">
        <v>7</v>
      </c>
      <c r="N4" s="5" t="s">
        <v>8</v>
      </c>
      <c r="O4" s="5" t="s">
        <v>9</v>
      </c>
      <c r="P4" s="6" t="s">
        <v>10</v>
      </c>
      <c r="Q4" s="5" t="s">
        <v>11</v>
      </c>
      <c r="R4" s="20"/>
      <c r="S4" s="3" t="s">
        <v>17</v>
      </c>
      <c r="T4" s="13"/>
      <c r="U4" s="5" t="s">
        <v>5</v>
      </c>
      <c r="V4" s="5" t="s">
        <v>6</v>
      </c>
      <c r="W4" s="5" t="s">
        <v>7</v>
      </c>
      <c r="X4" s="5" t="s">
        <v>8</v>
      </c>
      <c r="Y4" s="5" t="s">
        <v>9</v>
      </c>
      <c r="Z4" s="6" t="s">
        <v>10</v>
      </c>
      <c r="AA4" s="5" t="s">
        <v>11</v>
      </c>
      <c r="AB4" s="20"/>
      <c r="AC4" s="3" t="s">
        <v>29</v>
      </c>
    </row>
    <row r="5" spans="1:29" x14ac:dyDescent="0.25">
      <c r="A5" s="1">
        <v>10</v>
      </c>
      <c r="B5" s="1">
        <v>500</v>
      </c>
      <c r="C5" s="2">
        <f>AVERAGE(raw!E2:E10)</f>
        <v>0.39313283111111108</v>
      </c>
      <c r="D5" s="16">
        <f>AVERAGE(raw!F2:F10)</f>
        <v>2098.8888888888887</v>
      </c>
      <c r="E5" s="9">
        <f t="shared" ref="E5:E11" si="0">C5/$B$2</f>
        <v>0.93193385601400591</v>
      </c>
      <c r="F5" s="11">
        <f t="shared" ref="F5:F11" si="1">D5/$C$2</f>
        <v>262.36111111111109</v>
      </c>
      <c r="G5" s="1">
        <f t="shared" ref="G5:G11" si="2">E5/F5</f>
        <v>3.5521036332984875E-3</v>
      </c>
      <c r="H5" s="19" t="str">
        <f>_xlfn.CONCAT(A5,"_",B5)</f>
        <v>10_500</v>
      </c>
      <c r="I5" s="14"/>
      <c r="K5" s="1">
        <f>A5</f>
        <v>10</v>
      </c>
      <c r="L5" s="1">
        <f>B5</f>
        <v>500</v>
      </c>
      <c r="M5" s="32">
        <f>AVERAGE(raw!E79:E87)</f>
        <v>0.40553773888888883</v>
      </c>
      <c r="N5" s="17">
        <f>AVERAGE(raw!F79:F87)</f>
        <v>2703.5555555555557</v>
      </c>
      <c r="O5" s="26">
        <f>M5/$B$2</f>
        <v>0.961340083690715</v>
      </c>
      <c r="P5" s="17">
        <f>N5/$C$2</f>
        <v>337.94444444444446</v>
      </c>
      <c r="Q5" s="1">
        <f>O5/P5</f>
        <v>2.8446689966189166E-3</v>
      </c>
      <c r="R5" s="15"/>
      <c r="S5" s="13"/>
      <c r="T5" s="13"/>
      <c r="U5" s="1">
        <f>K5</f>
        <v>10</v>
      </c>
      <c r="V5" s="1">
        <f>L5</f>
        <v>500</v>
      </c>
      <c r="W5" s="32">
        <f>AVERAGE(raw!E156:E164)</f>
        <v>0.39212866111111111</v>
      </c>
      <c r="X5" s="17">
        <f>AVERAGE(raw!F156:F164)</f>
        <v>2194.8888888888887</v>
      </c>
      <c r="Y5" s="26">
        <f>W5/$B$2</f>
        <v>0.9295534391519783</v>
      </c>
      <c r="Z5" s="17">
        <f>X5/$C$2</f>
        <v>274.36111111111109</v>
      </c>
      <c r="AA5" s="1">
        <f>Y5/Z5</f>
        <v>3.3880655876755311E-3</v>
      </c>
      <c r="AB5" s="15"/>
      <c r="AC5" s="13"/>
    </row>
    <row r="6" spans="1:29" x14ac:dyDescent="0.25">
      <c r="A6" s="2">
        <v>20</v>
      </c>
      <c r="B6" s="2">
        <v>500</v>
      </c>
      <c r="C6" s="2">
        <f>AVERAGE(raw!K2:K10)</f>
        <v>0.40384175333333328</v>
      </c>
      <c r="D6" s="2">
        <f>AVERAGE(raw!L2:L10)</f>
        <v>5142</v>
      </c>
      <c r="E6" s="9">
        <f t="shared" si="0"/>
        <v>0.95731969609279843</v>
      </c>
      <c r="F6" s="11">
        <f t="shared" si="1"/>
        <v>642.75</v>
      </c>
      <c r="G6" s="2">
        <f t="shared" si="2"/>
        <v>1.4894122070677532E-3</v>
      </c>
      <c r="H6" s="19" t="str">
        <f t="shared" ref="H6:H9" si="3">_xlfn.CONCAT(A6,"_",B6)</f>
        <v>20_500</v>
      </c>
      <c r="I6" s="14"/>
      <c r="K6" s="1">
        <f>A6</f>
        <v>20</v>
      </c>
      <c r="L6" s="1">
        <f>B6</f>
        <v>500</v>
      </c>
      <c r="M6" s="32">
        <f>AVERAGE(raw!K79:K87)</f>
        <v>0.41267107888888893</v>
      </c>
      <c r="N6" s="17">
        <f>AVERAGE(raw!L79:L87)</f>
        <v>5086.1111111111113</v>
      </c>
      <c r="O6" s="26">
        <f>M6/$B$2</f>
        <v>0.97824989260611483</v>
      </c>
      <c r="P6" s="17">
        <f>N6/$C$2</f>
        <v>635.76388888888891</v>
      </c>
      <c r="Q6" s="1">
        <f>O6/P6</f>
        <v>1.5386999949238726E-3</v>
      </c>
      <c r="R6" s="15"/>
      <c r="S6" s="13"/>
      <c r="T6" s="13"/>
      <c r="U6" s="1">
        <f>K6</f>
        <v>20</v>
      </c>
      <c r="V6" s="1">
        <f>L6</f>
        <v>500</v>
      </c>
      <c r="W6" s="32">
        <f>AVERAGE(raw!K156:K164)</f>
        <v>0.40032630555555548</v>
      </c>
      <c r="X6" s="17">
        <f>AVERAGE(raw!L156:L164)</f>
        <v>4492.2222222222226</v>
      </c>
      <c r="Y6" s="26">
        <f>W6/$B$2</f>
        <v>0.94898621553890805</v>
      </c>
      <c r="Z6" s="17">
        <f>X6/$C$2</f>
        <v>561.52777777777783</v>
      </c>
      <c r="AA6" s="1">
        <f>Y6/Z6</f>
        <v>1.6900076062033483E-3</v>
      </c>
      <c r="AB6" s="15"/>
      <c r="AC6" s="13"/>
    </row>
    <row r="7" spans="1:29" x14ac:dyDescent="0.25">
      <c r="A7" s="1">
        <v>100</v>
      </c>
      <c r="B7" s="1">
        <v>500</v>
      </c>
      <c r="C7" s="30">
        <f>AVERAGE(raw!Q2:Q10)</f>
        <v>0.41190774888888887</v>
      </c>
      <c r="D7" s="16">
        <f>AVERAGE(raw!R2:R10)</f>
        <v>25566.222222222223</v>
      </c>
      <c r="E7" s="9">
        <f t="shared" si="0"/>
        <v>0.97644039460946908</v>
      </c>
      <c r="F7" s="11">
        <f t="shared" si="1"/>
        <v>3195.7777777777778</v>
      </c>
      <c r="G7" s="1">
        <f t="shared" si="2"/>
        <v>3.0554076738353457E-4</v>
      </c>
      <c r="H7" s="19" t="str">
        <f t="shared" si="3"/>
        <v>100_500</v>
      </c>
      <c r="I7" s="14"/>
      <c r="K7" s="1">
        <f t="shared" ref="K7" si="4">A7</f>
        <v>100</v>
      </c>
      <c r="L7" s="1">
        <f t="shared" ref="L7" si="5">B7</f>
        <v>500</v>
      </c>
      <c r="M7" s="32">
        <f>AVERAGE(raw!Q79:Q87)</f>
        <v>0.41717194999999996</v>
      </c>
      <c r="N7" s="17">
        <f>AVERAGE(raw!R79:R87)</f>
        <v>27317.666666666668</v>
      </c>
      <c r="O7" s="26">
        <f>M7/$B$2</f>
        <v>0.98891935045359292</v>
      </c>
      <c r="P7" s="17">
        <f>N7/$C$2</f>
        <v>3414.7083333333335</v>
      </c>
      <c r="Q7" s="1">
        <f>O7/P7</f>
        <v>2.8960580345913182E-4</v>
      </c>
      <c r="R7" s="15"/>
      <c r="S7" s="13"/>
      <c r="T7" s="13"/>
      <c r="U7" s="1">
        <f t="shared" ref="U7" si="6">K7</f>
        <v>100</v>
      </c>
      <c r="V7" s="1">
        <f t="shared" ref="V7" si="7">L7</f>
        <v>500</v>
      </c>
      <c r="W7" s="32">
        <f>AVERAGE(raw!Q156:Q164)</f>
        <v>0.40142760333333327</v>
      </c>
      <c r="X7" s="17">
        <f>AVERAGE(raw!R156:R164)</f>
        <v>28999.777777777777</v>
      </c>
      <c r="Y7" s="26">
        <f>W7/$B$2</f>
        <v>0.95159687688144556</v>
      </c>
      <c r="Z7" s="17">
        <f>X7/$C$2</f>
        <v>3624.9722222222222</v>
      </c>
      <c r="AA7" s="1">
        <f>Y7/Z7</f>
        <v>2.6251149485997623E-4</v>
      </c>
      <c r="AB7" s="15"/>
      <c r="AC7" s="13"/>
    </row>
    <row r="8" spans="1:29" x14ac:dyDescent="0.25">
      <c r="A8" s="1">
        <v>20</v>
      </c>
      <c r="B8" s="1">
        <v>1000</v>
      </c>
      <c r="C8" s="2">
        <f>AVERAGE(raw!W2:W10)</f>
        <v>0.4104257566666667</v>
      </c>
      <c r="D8" s="16">
        <f>AVERAGE(raw!X2:X10)</f>
        <v>10507.222222222223</v>
      </c>
      <c r="E8" s="9">
        <f t="shared" si="0"/>
        <v>0.97292728500136327</v>
      </c>
      <c r="F8" s="11">
        <f t="shared" si="1"/>
        <v>1313.4027777777778</v>
      </c>
      <c r="G8" s="1">
        <f t="shared" si="2"/>
        <v>7.4076840818588434E-4</v>
      </c>
      <c r="H8" s="19" t="str">
        <f t="shared" si="3"/>
        <v>20_1000</v>
      </c>
      <c r="I8" s="14"/>
      <c r="K8" s="1">
        <f>A8</f>
        <v>20</v>
      </c>
      <c r="L8" s="1">
        <f>B8</f>
        <v>1000</v>
      </c>
      <c r="M8" s="32">
        <f>AVERAGE(raw!W79:W87)</f>
        <v>0.40872955000000005</v>
      </c>
      <c r="N8" s="17">
        <f>AVERAGE(raw!X79:X87)</f>
        <v>7977.8888888888887</v>
      </c>
      <c r="O8" s="26">
        <f t="shared" ref="O8" si="8">M8/$B$2</f>
        <v>0.96890637325253881</v>
      </c>
      <c r="P8" s="17">
        <f t="shared" ref="P8" si="9">N8/$C$2</f>
        <v>997.23611111111109</v>
      </c>
      <c r="Q8" s="1">
        <f t="shared" ref="Q8" si="10">O8/P8</f>
        <v>9.7159174488075089E-4</v>
      </c>
      <c r="R8" s="15"/>
      <c r="S8" s="13"/>
      <c r="T8" s="13"/>
      <c r="U8" s="1">
        <f>K8</f>
        <v>20</v>
      </c>
      <c r="V8" s="1">
        <f>L8</f>
        <v>1000</v>
      </c>
      <c r="W8" s="32">
        <f>AVERAGE(raw!W156:W164)</f>
        <v>0.40380698666666665</v>
      </c>
      <c r="X8" s="17">
        <f>AVERAGE(raw!X156:X164)</f>
        <v>10835.444444444445</v>
      </c>
      <c r="Y8" s="26">
        <f t="shared" ref="Y8:Y9" si="11">W8/$B$2</f>
        <v>0.95723728060580937</v>
      </c>
      <c r="Z8" s="17">
        <f t="shared" ref="Z8:Z9" si="12">X8/$C$2</f>
        <v>1354.4305555555557</v>
      </c>
      <c r="AA8" s="1">
        <f t="shared" ref="AA8:AA9" si="13">Y8/Z8</f>
        <v>7.0674519020517306E-4</v>
      </c>
      <c r="AB8" s="15"/>
      <c r="AC8" s="13"/>
    </row>
    <row r="9" spans="1:29" x14ac:dyDescent="0.25">
      <c r="A9" s="1">
        <v>20</v>
      </c>
      <c r="B9" s="1">
        <v>2000</v>
      </c>
      <c r="C9" s="2">
        <f>AVERAGE(raw!AC2:AC10)</f>
        <v>0.40861315222222216</v>
      </c>
      <c r="D9" s="2">
        <f>AVERAGE(raw!AD2:AD10)</f>
        <v>20679</v>
      </c>
      <c r="E9" s="9">
        <f t="shared" si="0"/>
        <v>0.96863044862530923</v>
      </c>
      <c r="F9" s="11">
        <f t="shared" si="1"/>
        <v>2584.875</v>
      </c>
      <c r="G9" s="1">
        <f t="shared" si="2"/>
        <v>3.7473009279957801E-4</v>
      </c>
      <c r="H9" s="19" t="str">
        <f t="shared" si="3"/>
        <v>20_2000</v>
      </c>
      <c r="I9" s="14"/>
      <c r="K9" s="1">
        <f>A9</f>
        <v>20</v>
      </c>
      <c r="L9" s="1">
        <f>B9</f>
        <v>2000</v>
      </c>
      <c r="M9" s="32">
        <f>AVERAGE(raw!AC79:AC87)</f>
        <v>0.41171224000000001</v>
      </c>
      <c r="N9" s="17">
        <f>AVERAGE(raw!AD79:AD87)</f>
        <v>15397.222222222223</v>
      </c>
      <c r="O9" s="26">
        <f t="shared" ref="O9" si="14">M9/$B$2</f>
        <v>0.9759769345819963</v>
      </c>
      <c r="P9" s="17">
        <f t="shared" ref="P9" si="15">N9/$C$2</f>
        <v>1924.6527777777778</v>
      </c>
      <c r="Q9" s="1">
        <f t="shared" ref="Q9" si="16">O9/P9</f>
        <v>5.0709247187374147E-4</v>
      </c>
      <c r="R9" s="15"/>
      <c r="S9" s="13"/>
      <c r="T9" s="13"/>
      <c r="U9" s="1">
        <f>K9</f>
        <v>20</v>
      </c>
      <c r="V9" s="1">
        <f>L9</f>
        <v>2000</v>
      </c>
      <c r="W9" s="32">
        <f>AVERAGE(raw!AC156:AC164)</f>
        <v>0.40692825333333332</v>
      </c>
      <c r="X9" s="17">
        <f>AVERAGE(raw!AD156:AD164)</f>
        <v>22950.555555555555</v>
      </c>
      <c r="Y9" s="26">
        <f t="shared" si="11"/>
        <v>0.96463634232266848</v>
      </c>
      <c r="Z9" s="17">
        <f t="shared" si="12"/>
        <v>2868.8194444444443</v>
      </c>
      <c r="AA9" s="1">
        <f t="shared" si="13"/>
        <v>3.3624853742214973E-4</v>
      </c>
      <c r="AB9" s="15"/>
      <c r="AC9" s="13"/>
    </row>
    <row r="10" spans="1:29" x14ac:dyDescent="0.25">
      <c r="A10" s="21">
        <v>10</v>
      </c>
      <c r="B10" s="21">
        <v>2000</v>
      </c>
      <c r="C10" s="1">
        <v>0.40380174000000002</v>
      </c>
      <c r="D10" s="1">
        <v>8132.1</v>
      </c>
      <c r="E10" s="9">
        <f t="shared" si="0"/>
        <v>0.95722484321592261</v>
      </c>
      <c r="F10" s="11">
        <f t="shared" si="1"/>
        <v>1016.5125</v>
      </c>
      <c r="G10" s="1">
        <f t="shared" si="2"/>
        <v>9.4167542771576602E-4</v>
      </c>
      <c r="H10" s="19"/>
      <c r="I10" s="14"/>
      <c r="R10" s="15"/>
      <c r="S10" s="13"/>
      <c r="T10" s="13"/>
      <c r="AB10" s="13"/>
    </row>
    <row r="11" spans="1:29" x14ac:dyDescent="0.25">
      <c r="A11" s="1">
        <v>10</v>
      </c>
      <c r="B11" s="1">
        <v>1000</v>
      </c>
      <c r="C11" s="2">
        <v>0.40166062000000002</v>
      </c>
      <c r="D11" s="2">
        <v>3937.2</v>
      </c>
      <c r="E11" s="9">
        <f t="shared" si="0"/>
        <v>0.95214925028681219</v>
      </c>
      <c r="F11" s="11">
        <f t="shared" si="1"/>
        <v>492.15</v>
      </c>
      <c r="G11" s="1">
        <f t="shared" si="2"/>
        <v>1.9346728645470127E-3</v>
      </c>
      <c r="H11" s="19"/>
      <c r="K11" s="13"/>
      <c r="L11" s="13"/>
      <c r="M11" s="13"/>
      <c r="N11" s="13"/>
      <c r="O11" s="37"/>
      <c r="P11" s="31"/>
      <c r="Q11" s="13"/>
      <c r="R11" s="14"/>
    </row>
    <row r="12" spans="1:29" ht="15.75" thickBot="1" x14ac:dyDescent="0.3"/>
    <row r="13" spans="1:29" ht="15.75" thickBot="1" x14ac:dyDescent="0.3">
      <c r="A13" s="3" t="s">
        <v>0</v>
      </c>
      <c r="B13" s="3" t="s">
        <v>1</v>
      </c>
      <c r="C13" s="4" t="s">
        <v>2</v>
      </c>
      <c r="D13" s="3" t="s">
        <v>3</v>
      </c>
    </row>
    <row r="14" spans="1:29" x14ac:dyDescent="0.25">
      <c r="A14" s="8" t="s">
        <v>12</v>
      </c>
      <c r="B14" s="2">
        <v>0.73080779200000001</v>
      </c>
      <c r="C14" s="2">
        <v>13</v>
      </c>
      <c r="D14" s="2">
        <v>12578</v>
      </c>
    </row>
    <row r="15" spans="1:29" ht="15.75" thickBot="1" x14ac:dyDescent="0.3"/>
    <row r="16" spans="1:29" ht="15.75" thickBot="1" x14ac:dyDescent="0.3">
      <c r="A16" s="3" t="s">
        <v>5</v>
      </c>
      <c r="B16" s="3" t="s">
        <v>6</v>
      </c>
      <c r="C16" s="3" t="s">
        <v>7</v>
      </c>
      <c r="D16" s="3" t="s">
        <v>8</v>
      </c>
      <c r="E16" s="3" t="s">
        <v>9</v>
      </c>
      <c r="F16" s="4" t="s">
        <v>10</v>
      </c>
      <c r="G16" s="3" t="s">
        <v>11</v>
      </c>
      <c r="H16" s="3" t="s">
        <v>29</v>
      </c>
      <c r="K16" s="3" t="s">
        <v>5</v>
      </c>
      <c r="L16" s="3" t="s">
        <v>6</v>
      </c>
      <c r="M16" s="3" t="s">
        <v>7</v>
      </c>
      <c r="N16" s="3" t="s">
        <v>8</v>
      </c>
      <c r="O16" s="3" t="s">
        <v>9</v>
      </c>
      <c r="P16" s="4" t="s">
        <v>10</v>
      </c>
      <c r="Q16" s="3" t="s">
        <v>11</v>
      </c>
      <c r="R16" s="18"/>
      <c r="S16" s="3" t="s">
        <v>15</v>
      </c>
      <c r="U16" s="3" t="s">
        <v>5</v>
      </c>
      <c r="V16" s="3" t="s">
        <v>6</v>
      </c>
      <c r="W16" s="3" t="s">
        <v>7</v>
      </c>
      <c r="X16" s="3" t="s">
        <v>8</v>
      </c>
      <c r="Y16" s="3" t="s">
        <v>9</v>
      </c>
      <c r="Z16" s="4" t="s">
        <v>10</v>
      </c>
      <c r="AA16" s="3" t="s">
        <v>11</v>
      </c>
      <c r="AB16" s="18"/>
      <c r="AC16" s="3" t="s">
        <v>17</v>
      </c>
    </row>
    <row r="17" spans="1:28" x14ac:dyDescent="0.25">
      <c r="A17" s="1">
        <v>10</v>
      </c>
      <c r="B17" s="1">
        <v>500</v>
      </c>
      <c r="C17" s="1">
        <f>AVERAGE(raw!E90:E98)</f>
        <v>0.61311350444444435</v>
      </c>
      <c r="D17" s="17">
        <f>AVERAGE(raw!F90:F98)</f>
        <v>4517.5555555555557</v>
      </c>
      <c r="E17" s="7">
        <f>C17/$B$14</f>
        <v>0.83895315725430075</v>
      </c>
      <c r="F17" s="12">
        <f>D17/$C$14</f>
        <v>347.5042735042735</v>
      </c>
      <c r="G17" s="1">
        <f>E17/F17</f>
        <v>2.4142240001660976E-3</v>
      </c>
      <c r="K17" s="1">
        <v>10</v>
      </c>
      <c r="L17" s="1">
        <v>500</v>
      </c>
      <c r="M17" s="1">
        <f>AVERAGE(raw!E13:E21)</f>
        <v>0.58444168444444444</v>
      </c>
      <c r="N17" s="1">
        <f>AVERAGE(raw!F13:F21)</f>
        <v>4795.333333333333</v>
      </c>
      <c r="O17" s="7">
        <f>M17/$B$14</f>
        <v>0.79972010539871807</v>
      </c>
      <c r="P17" s="17">
        <f>N17/$C$14</f>
        <v>368.87179487179486</v>
      </c>
      <c r="Q17" s="1">
        <f>O17/P17</f>
        <v>2.1680164125225916E-3</v>
      </c>
      <c r="R17" s="7"/>
      <c r="U17" s="1">
        <v>10</v>
      </c>
      <c r="V17" s="1">
        <v>500</v>
      </c>
      <c r="W17" s="1">
        <f>AVERAGE(raw!E101:E109)</f>
        <v>0.62820830111111114</v>
      </c>
      <c r="X17" s="1">
        <f>AVERAGE(raw!F101:F109)</f>
        <v>5474.4444444444443</v>
      </c>
      <c r="Y17" s="7">
        <f>W17/$B$14</f>
        <v>0.85960810487788442</v>
      </c>
      <c r="Z17" s="17">
        <f>X17/$C$14</f>
        <v>421.11111111111109</v>
      </c>
      <c r="AA17" s="1">
        <f>Y17/Z17</f>
        <v>2.0412857371770341E-3</v>
      </c>
      <c r="AB17" s="7"/>
    </row>
    <row r="18" spans="1:28" x14ac:dyDescent="0.25">
      <c r="A18" s="2">
        <v>20</v>
      </c>
      <c r="B18" s="2">
        <v>500</v>
      </c>
      <c r="C18" s="2">
        <f>AVERAGE(raw!K90:K98)</f>
        <v>0.6149977177777779</v>
      </c>
      <c r="D18" s="2">
        <f>AVERAGE(raw!L90:L98)</f>
        <v>8815</v>
      </c>
      <c r="E18" s="9">
        <f>C18/$B$14</f>
        <v>0.84153141839759948</v>
      </c>
      <c r="F18" s="11">
        <f>D18/$C$14</f>
        <v>678.07692307692309</v>
      </c>
      <c r="G18" s="2">
        <f>E18/F18</f>
        <v>1.2410559772171063E-3</v>
      </c>
      <c r="K18" s="2">
        <v>20</v>
      </c>
      <c r="L18" s="2">
        <v>500</v>
      </c>
      <c r="M18" s="1">
        <f>AVERAGE(raw!K13:K21)</f>
        <v>0.64915208777777766</v>
      </c>
      <c r="N18" s="1">
        <f>AVERAGE(raw!L13:L21)</f>
        <v>9371.1111111111113</v>
      </c>
      <c r="O18" s="9">
        <f>M18/$B$14</f>
        <v>0.88826651122758915</v>
      </c>
      <c r="P18" s="16">
        <f>N18/$C$14</f>
        <v>720.85470085470092</v>
      </c>
      <c r="Q18" s="2">
        <f>O18/P18</f>
        <v>1.2322407139391501E-3</v>
      </c>
      <c r="R18" s="7"/>
      <c r="U18" s="2">
        <v>20</v>
      </c>
      <c r="V18" s="2">
        <v>500</v>
      </c>
      <c r="W18" s="1">
        <f>AVERAGE(raw!K101:K109)</f>
        <v>0.67248328000000002</v>
      </c>
      <c r="X18" s="1">
        <f>AVERAGE(raw!L101:L109)</f>
        <v>10672.555555555555</v>
      </c>
      <c r="Y18" s="9">
        <f>W18/$B$14</f>
        <v>0.92019172121799164</v>
      </c>
      <c r="Z18" s="16">
        <f>X18/$C$14</f>
        <v>820.96581196581189</v>
      </c>
      <c r="AA18" s="2">
        <f>Y18/Z18</f>
        <v>1.1208648494321367E-3</v>
      </c>
      <c r="AB18" s="7"/>
    </row>
    <row r="19" spans="1:28" x14ac:dyDescent="0.25">
      <c r="A19" s="1">
        <v>100</v>
      </c>
      <c r="B19" s="1">
        <v>500</v>
      </c>
      <c r="C19" s="1">
        <f>AVERAGE(raw!Q90:Q98)</f>
        <v>0.63106016444444446</v>
      </c>
      <c r="D19" s="1">
        <f>AVERAGE(raw!R90:R98)</f>
        <v>46520</v>
      </c>
      <c r="E19" s="7">
        <f t="shared" ref="E19:E21" si="17">C19/$B$14</f>
        <v>0.86351044878356253</v>
      </c>
      <c r="F19" s="12">
        <f t="shared" ref="F19:F21" si="18">D19/$C$14</f>
        <v>3578.4615384615386</v>
      </c>
      <c r="G19" s="1">
        <f t="shared" ref="G19:G21" si="19">E19/F19</f>
        <v>2.4130773504269803E-4</v>
      </c>
      <c r="K19" s="1">
        <v>100</v>
      </c>
      <c r="L19" s="1">
        <v>500</v>
      </c>
      <c r="M19" s="1">
        <f>AVERAGE(raw!Q13:Q21)</f>
        <v>0.6536809566666667</v>
      </c>
      <c r="N19" s="1">
        <v>47698.5</v>
      </c>
      <c r="O19" s="7">
        <f>M19/$B$14</f>
        <v>0.89446358375263013</v>
      </c>
      <c r="P19" s="1">
        <f>N19/$C$14</f>
        <v>3669.1153846153848</v>
      </c>
      <c r="Q19" s="1">
        <f>O19/P19</f>
        <v>2.4378180841712406E-4</v>
      </c>
      <c r="R19" s="19"/>
      <c r="U19" s="1">
        <v>100</v>
      </c>
      <c r="V19" s="1">
        <v>500</v>
      </c>
      <c r="W19" s="1">
        <f>AVERAGE(raw!Q101:Q109)</f>
        <v>0.68540562444444442</v>
      </c>
      <c r="X19" s="1">
        <f>AVERAGE(raw!R101:R109)</f>
        <v>56809.333333333336</v>
      </c>
      <c r="Y19" s="7">
        <f>W19/$B$14</f>
        <v>0.93787399634683211</v>
      </c>
      <c r="Z19" s="1">
        <f>X19/$C$14</f>
        <v>4369.9487179487178</v>
      </c>
      <c r="AA19" s="1">
        <f>Y19/Z19</f>
        <v>2.1461899369544003E-4</v>
      </c>
      <c r="AB19" s="19"/>
    </row>
    <row r="20" spans="1:28" x14ac:dyDescent="0.25">
      <c r="A20" s="1">
        <v>20</v>
      </c>
      <c r="B20" s="1">
        <v>1000</v>
      </c>
      <c r="C20" s="1">
        <f>AVERAGE(raw!W90:W98)</f>
        <v>0.63303603777777784</v>
      </c>
      <c r="D20" s="17">
        <f>AVERAGE(raw!X90:X98)</f>
        <v>17951.888888888891</v>
      </c>
      <c r="E20" s="7">
        <f t="shared" si="17"/>
        <v>0.86621413278223203</v>
      </c>
      <c r="F20" s="12">
        <f t="shared" si="18"/>
        <v>1380.91452991453</v>
      </c>
      <c r="G20" s="1">
        <f t="shared" si="19"/>
        <v>6.2727570317899783E-4</v>
      </c>
      <c r="K20" s="1">
        <v>20</v>
      </c>
      <c r="L20" s="1">
        <v>1000</v>
      </c>
      <c r="M20" s="1">
        <f>AVERAGE(raw!W13:W21)</f>
        <v>0.65539843333333336</v>
      </c>
      <c r="N20" s="1">
        <f>AVERAGE(raw!X13:X21)</f>
        <v>23181.777777777777</v>
      </c>
      <c r="O20" s="7">
        <f>M20/$B$14</f>
        <v>0.89681369097024266</v>
      </c>
      <c r="P20" s="1">
        <f>N20/$C$14</f>
        <v>1783.2136752136753</v>
      </c>
      <c r="Q20" s="1">
        <f>O20/P20</f>
        <v>5.0291992677926336E-4</v>
      </c>
      <c r="R20" s="7"/>
      <c r="U20" s="1">
        <v>20</v>
      </c>
      <c r="V20" s="1">
        <v>1000</v>
      </c>
      <c r="W20" s="1">
        <f>AVERAGE(raw!W101:W109)</f>
        <v>0.6718751477777779</v>
      </c>
      <c r="X20" s="1">
        <f>AVERAGE(raw!X101:X109)</f>
        <v>20224.444444444445</v>
      </c>
      <c r="Y20" s="7">
        <f>W20/$B$14</f>
        <v>0.91935958419252584</v>
      </c>
      <c r="Z20" s="1">
        <f>X20/$C$14</f>
        <v>1555.7264957264958</v>
      </c>
      <c r="AA20" s="1">
        <f>Y20/Z20</f>
        <v>5.9095193577917544E-4</v>
      </c>
      <c r="AB20" s="7"/>
    </row>
    <row r="21" spans="1:28" x14ac:dyDescent="0.25">
      <c r="A21" s="21">
        <v>20</v>
      </c>
      <c r="B21" s="21">
        <v>2000</v>
      </c>
      <c r="C21" s="33">
        <f>AVERAGE(raw!AC90:AC98)</f>
        <v>0.66354804777777787</v>
      </c>
      <c r="D21" s="34">
        <f>AVERAGE(raw!AD90:AD98)</f>
        <v>46754.777777777781</v>
      </c>
      <c r="E21" s="35">
        <f t="shared" si="17"/>
        <v>0.90796520650367929</v>
      </c>
      <c r="F21" s="36">
        <f t="shared" si="18"/>
        <v>3596.5213675213677</v>
      </c>
      <c r="G21" s="33">
        <f t="shared" si="19"/>
        <v>2.52456502748217E-4</v>
      </c>
      <c r="K21" s="21">
        <v>20</v>
      </c>
      <c r="L21" s="21">
        <v>2000</v>
      </c>
      <c r="M21" s="1">
        <f>AVERAGE(raw!AC13:AC21)</f>
        <v>0.67322278888888887</v>
      </c>
      <c r="N21" s="1">
        <f>AVERAGE(raw!AD13:AD21)</f>
        <v>46480</v>
      </c>
      <c r="O21" s="7">
        <f>M21/$B$14</f>
        <v>0.92120362735389238</v>
      </c>
      <c r="P21" s="17">
        <f>N21/$C$14</f>
        <v>3575.3846153846152</v>
      </c>
      <c r="Q21" s="1">
        <f>O21/P21</f>
        <v>2.5765161694493548E-4</v>
      </c>
      <c r="R21" s="7"/>
      <c r="U21" s="21">
        <v>20</v>
      </c>
      <c r="V21" s="21">
        <v>2000</v>
      </c>
      <c r="W21" s="1">
        <f>AVERAGE(raw!AC101:AC109)</f>
        <v>0.64137876888888889</v>
      </c>
      <c r="X21" s="1">
        <f>AVERAGE(raw!AD101:AD109)</f>
        <v>44473</v>
      </c>
      <c r="Y21" s="7">
        <f>W21/$B$14</f>
        <v>0.87762989928395407</v>
      </c>
      <c r="Z21" s="17">
        <f>X21/$C$14</f>
        <v>3421</v>
      </c>
      <c r="AA21" s="1">
        <f>Y21/Z21</f>
        <v>2.5654191735865361E-4</v>
      </c>
      <c r="AB21" s="7"/>
    </row>
    <row r="22" spans="1:28" x14ac:dyDescent="0.25">
      <c r="R22" s="15"/>
    </row>
    <row r="23" spans="1:28" ht="15.75" thickBot="1" x14ac:dyDescent="0.3"/>
    <row r="24" spans="1:28" ht="15.75" thickBot="1" x14ac:dyDescent="0.3">
      <c r="A24" s="3" t="s">
        <v>0</v>
      </c>
      <c r="B24" s="3" t="s">
        <v>1</v>
      </c>
      <c r="C24" s="4" t="s">
        <v>2</v>
      </c>
      <c r="D24" s="3" t="s">
        <v>3</v>
      </c>
    </row>
    <row r="25" spans="1:28" x14ac:dyDescent="0.25">
      <c r="A25" s="8" t="s">
        <v>13</v>
      </c>
      <c r="B25" s="2">
        <v>0.1056</v>
      </c>
      <c r="C25" s="2">
        <v>0</v>
      </c>
      <c r="D25" s="2">
        <v>21</v>
      </c>
    </row>
    <row r="26" spans="1:28" ht="15.75" thickBot="1" x14ac:dyDescent="0.3"/>
    <row r="27" spans="1:28" ht="15.75" thickBot="1" x14ac:dyDescent="0.3">
      <c r="A27" s="3" t="s">
        <v>5</v>
      </c>
      <c r="B27" s="3" t="s">
        <v>6</v>
      </c>
      <c r="C27" s="3" t="s">
        <v>7</v>
      </c>
      <c r="D27" s="3" t="s">
        <v>8</v>
      </c>
      <c r="E27" s="5" t="s">
        <v>9</v>
      </c>
      <c r="F27" s="6" t="s">
        <v>10</v>
      </c>
      <c r="G27" s="5" t="s">
        <v>11</v>
      </c>
    </row>
    <row r="28" spans="1:28" x14ac:dyDescent="0.25">
      <c r="A28" s="2">
        <v>20</v>
      </c>
      <c r="B28" s="2">
        <v>500</v>
      </c>
      <c r="C28" s="2">
        <v>0.1056</v>
      </c>
      <c r="D28" s="2">
        <v>32</v>
      </c>
      <c r="E28" s="1">
        <f>C28/$B$25</f>
        <v>1</v>
      </c>
      <c r="F28" s="1"/>
      <c r="G28" s="1"/>
    </row>
    <row r="29" spans="1:28" x14ac:dyDescent="0.25">
      <c r="A29" s="1">
        <v>10</v>
      </c>
      <c r="B29" s="1">
        <v>500</v>
      </c>
      <c r="C29" s="2">
        <v>0.1056</v>
      </c>
      <c r="D29" s="1">
        <v>15</v>
      </c>
      <c r="E29" s="1">
        <f>C29/$B$25</f>
        <v>1</v>
      </c>
      <c r="F29" s="1"/>
      <c r="G29" s="1"/>
    </row>
    <row r="30" spans="1:28" x14ac:dyDescent="0.25">
      <c r="A30" s="1">
        <v>100</v>
      </c>
      <c r="B30" s="1">
        <v>500</v>
      </c>
      <c r="C30" s="2">
        <v>0.1056</v>
      </c>
      <c r="D30" s="1">
        <v>83</v>
      </c>
      <c r="E30" s="1">
        <f>C30/$B$25</f>
        <v>1</v>
      </c>
      <c r="F30" s="1"/>
      <c r="G30" s="1"/>
    </row>
    <row r="31" spans="1:28" x14ac:dyDescent="0.25">
      <c r="A31" s="1">
        <v>10</v>
      </c>
      <c r="B31" s="1">
        <v>1000</v>
      </c>
      <c r="C31" s="2">
        <v>0.1056</v>
      </c>
      <c r="D31" s="1">
        <v>12</v>
      </c>
      <c r="E31" s="1">
        <f>C31/$B$25</f>
        <v>1</v>
      </c>
      <c r="F31" s="1"/>
      <c r="G31" s="1"/>
    </row>
    <row r="32" spans="1:28" x14ac:dyDescent="0.25">
      <c r="A32" s="1">
        <v>20</v>
      </c>
      <c r="B32" s="1">
        <v>1000</v>
      </c>
      <c r="C32" s="2">
        <v>0.1056</v>
      </c>
      <c r="D32" s="1">
        <v>25</v>
      </c>
      <c r="E32" s="1">
        <f>C32/$B$25</f>
        <v>1</v>
      </c>
      <c r="F32" s="1"/>
      <c r="G32" s="1"/>
    </row>
    <row r="33" spans="1:27" ht="15.75" thickBot="1" x14ac:dyDescent="0.3"/>
    <row r="34" spans="1:27" ht="15.75" thickBot="1" x14ac:dyDescent="0.3">
      <c r="A34" s="3" t="s">
        <v>0</v>
      </c>
      <c r="B34" s="3" t="s">
        <v>1</v>
      </c>
      <c r="C34" s="4" t="s">
        <v>2</v>
      </c>
      <c r="D34" s="3" t="s">
        <v>3</v>
      </c>
    </row>
    <row r="35" spans="1:27" x14ac:dyDescent="0.25">
      <c r="A35" s="8" t="s">
        <v>14</v>
      </c>
      <c r="B35" s="2">
        <v>1</v>
      </c>
      <c r="C35" s="10">
        <f>AVERAGE(F35:O35)</f>
        <v>12.5</v>
      </c>
      <c r="D35" s="2">
        <v>12578</v>
      </c>
      <c r="F35">
        <v>15</v>
      </c>
      <c r="G35">
        <v>12</v>
      </c>
      <c r="H35">
        <v>11</v>
      </c>
      <c r="I35">
        <v>10</v>
      </c>
      <c r="J35">
        <v>10</v>
      </c>
      <c r="K35">
        <v>7</v>
      </c>
      <c r="L35">
        <v>18</v>
      </c>
      <c r="M35">
        <v>15</v>
      </c>
      <c r="N35">
        <v>15</v>
      </c>
      <c r="O35">
        <v>12</v>
      </c>
    </row>
    <row r="36" spans="1:27" ht="15.75" thickBot="1" x14ac:dyDescent="0.3"/>
    <row r="37" spans="1:27" ht="15.75" thickBot="1" x14ac:dyDescent="0.3">
      <c r="A37" s="3" t="s">
        <v>5</v>
      </c>
      <c r="B37" s="3" t="s">
        <v>6</v>
      </c>
      <c r="C37" s="3" t="s">
        <v>7</v>
      </c>
      <c r="D37" s="3" t="s">
        <v>8</v>
      </c>
      <c r="E37" s="3" t="s">
        <v>9</v>
      </c>
      <c r="F37" s="4" t="s">
        <v>10</v>
      </c>
      <c r="G37" s="3" t="s">
        <v>11</v>
      </c>
    </row>
    <row r="38" spans="1:27" x14ac:dyDescent="0.25">
      <c r="A38" s="2">
        <v>20</v>
      </c>
      <c r="B38" s="2">
        <v>500</v>
      </c>
      <c r="C38" s="2">
        <v>1</v>
      </c>
      <c r="D38" s="2">
        <v>104</v>
      </c>
      <c r="E38" s="2">
        <f>C38/$B$35</f>
        <v>1</v>
      </c>
      <c r="F38" s="11">
        <f>D38/$C$35</f>
        <v>8.32</v>
      </c>
      <c r="G38" s="2">
        <f>E38/F38</f>
        <v>0.12019230769230768</v>
      </c>
    </row>
    <row r="39" spans="1:27" x14ac:dyDescent="0.25">
      <c r="A39" s="2">
        <v>10</v>
      </c>
      <c r="B39" s="2">
        <v>500</v>
      </c>
      <c r="C39" s="2">
        <v>1</v>
      </c>
      <c r="D39" s="2">
        <v>56.6</v>
      </c>
      <c r="E39" s="1">
        <f>C39/$B$35</f>
        <v>1</v>
      </c>
      <c r="F39" s="11">
        <f>D39/$C$35</f>
        <v>4.5280000000000005</v>
      </c>
      <c r="G39" s="1">
        <f>E39/F39</f>
        <v>0.22084805653710246</v>
      </c>
    </row>
    <row r="40" spans="1:27" x14ac:dyDescent="0.25">
      <c r="A40" s="2">
        <v>10</v>
      </c>
      <c r="B40" s="2">
        <v>1000</v>
      </c>
      <c r="C40" s="2">
        <v>1</v>
      </c>
      <c r="D40" s="2">
        <v>56.8</v>
      </c>
      <c r="E40" s="1">
        <f>C40/$B$35</f>
        <v>1</v>
      </c>
      <c r="F40" s="11">
        <f>D40/$C$35</f>
        <v>4.5439999999999996</v>
      </c>
      <c r="G40" s="1">
        <f>E40/F40</f>
        <v>0.22007042253521128</v>
      </c>
    </row>
    <row r="41" spans="1:27" x14ac:dyDescent="0.25">
      <c r="A41" s="2">
        <v>20</v>
      </c>
      <c r="B41" s="2">
        <v>1000</v>
      </c>
      <c r="C41" s="2">
        <v>1</v>
      </c>
      <c r="D41" s="2">
        <v>104.6</v>
      </c>
      <c r="E41" s="1">
        <f>C41/$B$35</f>
        <v>1</v>
      </c>
      <c r="F41" s="11">
        <f>D41/$C$35</f>
        <v>8.3680000000000003</v>
      </c>
      <c r="G41" s="1">
        <f>E41/F41</f>
        <v>0.11950286806883365</v>
      </c>
    </row>
    <row r="42" spans="1:27" x14ac:dyDescent="0.25">
      <c r="A42" s="2">
        <v>100</v>
      </c>
      <c r="B42" s="2">
        <v>500</v>
      </c>
      <c r="C42" s="2">
        <v>1</v>
      </c>
      <c r="D42" s="2">
        <v>484.4</v>
      </c>
      <c r="E42" s="1">
        <f>C42/$B$35</f>
        <v>1</v>
      </c>
      <c r="F42" s="11">
        <f>D42/$C$35</f>
        <v>38.751999999999995</v>
      </c>
      <c r="G42" s="1">
        <f>E42/F42</f>
        <v>2.5805119735755576E-2</v>
      </c>
    </row>
    <row r="43" spans="1:27" ht="15.75" thickBot="1" x14ac:dyDescent="0.3"/>
    <row r="44" spans="1:27" ht="15.75" thickBot="1" x14ac:dyDescent="0.3">
      <c r="A44" s="3" t="s">
        <v>0</v>
      </c>
      <c r="B44" s="3" t="s">
        <v>1</v>
      </c>
      <c r="C44" s="4" t="s">
        <v>2</v>
      </c>
      <c r="D44" s="3" t="s">
        <v>3</v>
      </c>
      <c r="J44" s="13"/>
      <c r="K44" s="13"/>
      <c r="L44" s="13"/>
      <c r="M44" s="13"/>
    </row>
    <row r="45" spans="1:27" x14ac:dyDescent="0.25">
      <c r="A45" s="8" t="s">
        <v>16</v>
      </c>
      <c r="B45" s="2">
        <v>0.85929848144734999</v>
      </c>
      <c r="C45" s="2">
        <v>18</v>
      </c>
      <c r="D45" s="2">
        <v>26136</v>
      </c>
      <c r="J45" s="28"/>
      <c r="K45" s="13"/>
      <c r="L45" s="13"/>
      <c r="M45" s="13"/>
    </row>
    <row r="46" spans="1:27" ht="15.75" thickBot="1" x14ac:dyDescent="0.3"/>
    <row r="47" spans="1:27" ht="15.75" thickBot="1" x14ac:dyDescent="0.3">
      <c r="A47" s="3" t="s">
        <v>5</v>
      </c>
      <c r="B47" s="3" t="s">
        <v>6</v>
      </c>
      <c r="C47" s="3" t="s">
        <v>7</v>
      </c>
      <c r="D47" s="3" t="s">
        <v>8</v>
      </c>
      <c r="E47" s="3" t="s">
        <v>9</v>
      </c>
      <c r="F47" s="4" t="s">
        <v>10</v>
      </c>
      <c r="G47" s="3" t="s">
        <v>11</v>
      </c>
      <c r="H47" s="3" t="s">
        <v>17</v>
      </c>
      <c r="J47" s="3" t="s">
        <v>5</v>
      </c>
      <c r="K47" s="3" t="s">
        <v>6</v>
      </c>
      <c r="L47" s="3" t="s">
        <v>7</v>
      </c>
      <c r="M47" s="3" t="s">
        <v>8</v>
      </c>
      <c r="N47" s="3" t="s">
        <v>9</v>
      </c>
      <c r="O47" s="4" t="s">
        <v>10</v>
      </c>
      <c r="P47" s="3" t="s">
        <v>11</v>
      </c>
      <c r="Q47" s="18"/>
      <c r="R47" s="3" t="s">
        <v>15</v>
      </c>
      <c r="T47" s="3" t="s">
        <v>5</v>
      </c>
      <c r="U47" s="3" t="s">
        <v>6</v>
      </c>
      <c r="V47" s="3" t="s">
        <v>7</v>
      </c>
      <c r="W47" s="3" t="s">
        <v>8</v>
      </c>
      <c r="X47" s="3" t="s">
        <v>9</v>
      </c>
      <c r="Y47" s="4" t="s">
        <v>10</v>
      </c>
      <c r="Z47" s="5" t="s">
        <v>11</v>
      </c>
      <c r="AA47" s="3" t="s">
        <v>29</v>
      </c>
    </row>
    <row r="48" spans="1:27" x14ac:dyDescent="0.25">
      <c r="A48" s="2">
        <v>20</v>
      </c>
      <c r="B48" s="2">
        <v>500</v>
      </c>
      <c r="C48" s="2">
        <f>AVERAGE(raw!K112:K120)</f>
        <v>0.7447741177777778</v>
      </c>
      <c r="D48" s="16">
        <f>AVERAGE(raw!L112:L120)</f>
        <v>20648.777777777777</v>
      </c>
      <c r="E48" s="9">
        <f t="shared" ref="E48:E50" si="20">C48/$B$45</f>
        <v>0.86672341899560401</v>
      </c>
      <c r="F48" s="11">
        <f t="shared" ref="F48:F50" si="21">D48/$C$45</f>
        <v>1147.1543209876543</v>
      </c>
      <c r="G48" s="2">
        <f t="shared" ref="G48:G50" si="22">E48/F48</f>
        <v>7.5554212989355229E-4</v>
      </c>
      <c r="H48" s="14"/>
      <c r="J48" s="2">
        <v>20</v>
      </c>
      <c r="K48" s="2">
        <v>500</v>
      </c>
      <c r="L48" s="2">
        <f>AVERAGE(raw!K24:K32)</f>
        <v>0.77650516888888899</v>
      </c>
      <c r="M48" s="2">
        <f>AVERAGE(raw!L24:L32)</f>
        <v>26822</v>
      </c>
      <c r="N48" s="9">
        <f>L48/$B$45</f>
        <v>0.90365011186915056</v>
      </c>
      <c r="O48" s="11">
        <f>M48/$C$45</f>
        <v>1490.1111111111111</v>
      </c>
      <c r="P48" s="2">
        <f>N48/O48</f>
        <v>6.0643136282323136E-4</v>
      </c>
      <c r="Q48" s="19"/>
      <c r="T48" s="2">
        <v>20</v>
      </c>
      <c r="U48" s="2">
        <v>500</v>
      </c>
      <c r="V48" s="2">
        <f>AVERAGE(raw!K167:K175)</f>
        <v>0.78542242888888891</v>
      </c>
      <c r="W48" s="2">
        <f>AVERAGE(raw!L167:L175)</f>
        <v>24323</v>
      </c>
      <c r="X48" s="9">
        <f>V48/$B$45</f>
        <v>0.91402748386797017</v>
      </c>
      <c r="Y48" s="11">
        <f>W48/$C$45</f>
        <v>1351.2777777777778</v>
      </c>
      <c r="Z48" s="1">
        <f>X48/Y48</f>
        <v>6.7641716521907097E-4</v>
      </c>
      <c r="AA48" s="14"/>
    </row>
    <row r="49" spans="1:27" x14ac:dyDescent="0.25">
      <c r="A49" s="1">
        <v>10</v>
      </c>
      <c r="B49" s="1">
        <v>500</v>
      </c>
      <c r="C49" s="2">
        <f>AVERAGE(raw!E112:E120)</f>
        <v>0.75433771111111114</v>
      </c>
      <c r="D49" s="16">
        <f>AVERAGE(raw!F112:F120)</f>
        <v>10157.777777777777</v>
      </c>
      <c r="E49" s="9">
        <f t="shared" si="20"/>
        <v>0.87785295493662541</v>
      </c>
      <c r="F49" s="11">
        <f t="shared" si="21"/>
        <v>564.32098765432102</v>
      </c>
      <c r="G49" s="1">
        <f t="shared" si="22"/>
        <v>1.555591541235324E-3</v>
      </c>
      <c r="H49" s="14"/>
      <c r="J49" s="1">
        <v>10</v>
      </c>
      <c r="K49" s="1">
        <v>500</v>
      </c>
      <c r="L49" s="2">
        <f>AVERAGE(raw!E24:E32)</f>
        <v>0.77377930111111104</v>
      </c>
      <c r="M49" s="16">
        <f>AVERAGE(raw!F24:F32)</f>
        <v>13724.666666666666</v>
      </c>
      <c r="N49" s="9">
        <f>L49/$B$45</f>
        <v>0.90047791054838633</v>
      </c>
      <c r="O49" s="11">
        <f>M49/$C$45</f>
        <v>762.48148148148141</v>
      </c>
      <c r="P49" s="1">
        <f>N49/O49</f>
        <v>1.1809833188325854E-3</v>
      </c>
      <c r="Q49" s="19"/>
      <c r="T49" s="1">
        <v>10</v>
      </c>
      <c r="U49" s="1">
        <v>500</v>
      </c>
      <c r="V49" s="2">
        <f>AVERAGE(raw!E167:E175)</f>
        <v>0.77127256222222207</v>
      </c>
      <c r="W49" s="16">
        <f>AVERAGE(raw!F167:F175)</f>
        <v>11794.777777777777</v>
      </c>
      <c r="X49" s="9">
        <f>V49/$B$45</f>
        <v>0.89756071827700379</v>
      </c>
      <c r="Y49" s="11">
        <f>W49/$C$45</f>
        <v>655.26543209876536</v>
      </c>
      <c r="Z49" s="1">
        <f>X49/Y49</f>
        <v>1.3697666232784249E-3</v>
      </c>
      <c r="AA49" s="14"/>
    </row>
    <row r="50" spans="1:27" x14ac:dyDescent="0.25">
      <c r="A50" s="1">
        <v>100</v>
      </c>
      <c r="B50" s="1">
        <v>500</v>
      </c>
      <c r="C50" s="2">
        <f>AVERAGE(raw!Q112:Q120)</f>
        <v>0.77120991000000005</v>
      </c>
      <c r="D50" s="16">
        <f>AVERAGE(raw!R112:R120)</f>
        <v>101618.55555555556</v>
      </c>
      <c r="E50" s="9">
        <f t="shared" si="20"/>
        <v>0.89748780738099421</v>
      </c>
      <c r="F50" s="11">
        <f t="shared" si="21"/>
        <v>5645.475308641976</v>
      </c>
      <c r="G50" s="1">
        <f t="shared" si="22"/>
        <v>1.589747113067944E-4</v>
      </c>
      <c r="H50" s="14"/>
      <c r="J50" s="1">
        <v>100</v>
      </c>
      <c r="K50" s="1">
        <v>500</v>
      </c>
      <c r="L50" s="2">
        <f>AVERAGE(raw!Q24:Q32)</f>
        <v>0.77006951555555547</v>
      </c>
      <c r="M50" s="16">
        <f>AVERAGE(raw!R24:R32)</f>
        <v>135720.77777777778</v>
      </c>
      <c r="N50" s="9">
        <f>L50/$B$45</f>
        <v>0.896160684769857</v>
      </c>
      <c r="O50" s="11">
        <f>M50/$C$45</f>
        <v>7540.0432098765432</v>
      </c>
      <c r="P50" s="1">
        <f>N50/O50</f>
        <v>1.1885352110396331E-4</v>
      </c>
      <c r="Q50" s="19"/>
      <c r="T50" s="1">
        <v>100</v>
      </c>
      <c r="U50" s="1">
        <v>500</v>
      </c>
      <c r="V50" s="2">
        <f>AVERAGE(raw!Q167:Q175)</f>
        <v>0.7885217333333332</v>
      </c>
      <c r="W50" s="16">
        <f>AVERAGE(raw!R167:R175)</f>
        <v>112622.33333333333</v>
      </c>
      <c r="X50" s="9">
        <f>V50/$B$45</f>
        <v>0.91763426836876893</v>
      </c>
      <c r="Y50" s="11">
        <f>W50/$C$45</f>
        <v>6256.7962962962956</v>
      </c>
      <c r="Z50" s="1">
        <f>X50/Y50</f>
        <v>1.4666200159208661E-4</v>
      </c>
      <c r="AA50" s="14"/>
    </row>
    <row r="51" spans="1:27" x14ac:dyDescent="0.25">
      <c r="A51" s="1">
        <v>20</v>
      </c>
      <c r="B51" s="1">
        <v>1000</v>
      </c>
      <c r="C51" s="2">
        <f>AVERAGE(raw!W112:W120)</f>
        <v>0.77022154666666665</v>
      </c>
      <c r="D51" s="16">
        <f>AVERAGE(raw!X112:X120)</f>
        <v>40311.444444444445</v>
      </c>
      <c r="E51" s="9">
        <f>C51/$B$45</f>
        <v>0.8963376094524832</v>
      </c>
      <c r="F51" s="11">
        <f>D51/$C$45</f>
        <v>2239.5246913580249</v>
      </c>
      <c r="G51" s="1">
        <f>E51/F51</f>
        <v>4.0023564505062601E-4</v>
      </c>
      <c r="H51" s="14"/>
      <c r="J51" s="1">
        <v>20</v>
      </c>
      <c r="K51" s="1">
        <v>1000</v>
      </c>
      <c r="L51" s="2">
        <f>AVERAGE(raw!W24:W32)</f>
        <v>0.79575649222222222</v>
      </c>
      <c r="M51" s="16">
        <f>AVERAGE(raw!X24:X32)</f>
        <v>53461.222222222219</v>
      </c>
      <c r="N51" s="9">
        <f>L51/$B$45</f>
        <v>0.92605364655352174</v>
      </c>
      <c r="O51" s="11">
        <f>M51/$C$45</f>
        <v>2970.0679012345677</v>
      </c>
      <c r="P51" s="1">
        <f>N51/O51</f>
        <v>3.1179544621474448E-4</v>
      </c>
      <c r="Q51" s="19"/>
      <c r="T51" s="1">
        <v>20</v>
      </c>
      <c r="U51" s="1">
        <v>1000</v>
      </c>
      <c r="V51" s="2">
        <f>AVERAGE(raw!W167:W175)</f>
        <v>0.78930736333333318</v>
      </c>
      <c r="W51" s="16">
        <f>AVERAGE(raw!X167:X175)</f>
        <v>43287.444444444445</v>
      </c>
      <c r="X51" s="9">
        <f>V51/$B$45</f>
        <v>0.91854853741143816</v>
      </c>
      <c r="Y51" s="11">
        <f>W51/$C$45</f>
        <v>2404.858024691358</v>
      </c>
      <c r="Z51" s="1">
        <f>X51/Y51</f>
        <v>3.8195541191223778E-4</v>
      </c>
      <c r="AA51" s="14"/>
    </row>
    <row r="52" spans="1:27" x14ac:dyDescent="0.25">
      <c r="A52" s="21">
        <v>20</v>
      </c>
      <c r="B52" s="21">
        <v>2000</v>
      </c>
      <c r="C52" s="1">
        <f>AVERAGE(raw!AC112:AC120)</f>
        <v>0.74859280444444443</v>
      </c>
      <c r="D52" s="1">
        <f>AVERAGE(raw!AD112:AD120)</f>
        <v>79517</v>
      </c>
      <c r="E52" s="7">
        <f>C52/$B$45</f>
        <v>0.87116737735130212</v>
      </c>
      <c r="F52" s="12">
        <f>D52/$C$45</f>
        <v>4417.6111111111113</v>
      </c>
      <c r="G52" s="1">
        <f>E52/F52</f>
        <v>1.9720327467489263E-4</v>
      </c>
      <c r="H52" s="14"/>
      <c r="J52" s="1">
        <v>20</v>
      </c>
      <c r="K52" s="1">
        <v>2000</v>
      </c>
      <c r="L52" s="2">
        <f>AVERAGE(raw!AC24:AC32)</f>
        <v>0.79601801222222224</v>
      </c>
      <c r="M52" s="16">
        <f>AVERAGE(raw!AD24:AD32)</f>
        <v>105731.88888888889</v>
      </c>
      <c r="N52" s="9">
        <f>L52/$B$45</f>
        <v>0.92635798783381762</v>
      </c>
      <c r="O52" s="11">
        <f>M52/$C$45</f>
        <v>5873.9938271604942</v>
      </c>
      <c r="P52" s="1">
        <f>N52/O52</f>
        <v>1.5770496447416624E-4</v>
      </c>
      <c r="Q52" s="19"/>
      <c r="T52" s="1">
        <v>20</v>
      </c>
      <c r="U52" s="1">
        <v>2000</v>
      </c>
      <c r="V52" s="2">
        <f>AVERAGE(raw!AC167:AC175)</f>
        <v>0.78671130666666655</v>
      </c>
      <c r="W52" s="16">
        <f>AVERAGE(raw!AD167:AD175)</f>
        <v>107854.22222222222</v>
      </c>
      <c r="X52" s="9">
        <f>V52/$B$45</f>
        <v>0.91552740247088293</v>
      </c>
      <c r="Y52" s="11">
        <f>W52/$C$45</f>
        <v>5991.9012345679012</v>
      </c>
      <c r="Z52" s="1">
        <f>X52/Y52</f>
        <v>1.5279414106312536E-4</v>
      </c>
      <c r="AA52" s="14"/>
    </row>
    <row r="53" spans="1:27" x14ac:dyDescent="0.25">
      <c r="H53" s="14"/>
      <c r="J53" s="13"/>
      <c r="K53" s="13"/>
      <c r="L53" s="13"/>
      <c r="M53" s="13"/>
      <c r="N53" s="15"/>
      <c r="O53" s="31"/>
      <c r="P53" s="13"/>
      <c r="Q53" s="14"/>
    </row>
    <row r="54" spans="1:27" ht="15.75" thickBot="1" x14ac:dyDescent="0.3"/>
    <row r="55" spans="1:27" ht="15.75" thickBot="1" x14ac:dyDescent="0.3">
      <c r="A55" s="3" t="s">
        <v>0</v>
      </c>
      <c r="B55" s="3" t="s">
        <v>1</v>
      </c>
      <c r="C55" s="4" t="s">
        <v>2</v>
      </c>
      <c r="D55" s="3" t="s">
        <v>3</v>
      </c>
    </row>
    <row r="56" spans="1:27" x14ac:dyDescent="0.25">
      <c r="A56" s="8" t="s">
        <v>34</v>
      </c>
      <c r="B56" s="2">
        <v>1</v>
      </c>
      <c r="C56" s="10">
        <f>AVERAGE(F56:O56)</f>
        <v>5.2</v>
      </c>
      <c r="D56" s="2">
        <v>5607</v>
      </c>
      <c r="F56">
        <v>6</v>
      </c>
      <c r="G56">
        <v>10</v>
      </c>
      <c r="H56">
        <v>4</v>
      </c>
      <c r="I56">
        <v>1</v>
      </c>
      <c r="J56">
        <v>10</v>
      </c>
      <c r="K56">
        <v>10</v>
      </c>
      <c r="L56">
        <v>1</v>
      </c>
      <c r="M56">
        <v>8</v>
      </c>
      <c r="N56">
        <v>1</v>
      </c>
      <c r="O56">
        <v>1</v>
      </c>
    </row>
    <row r="57" spans="1:27" ht="15.75" thickBot="1" x14ac:dyDescent="0.3">
      <c r="A57" s="28"/>
      <c r="B57" s="13"/>
      <c r="C57" s="13"/>
      <c r="D57" s="13"/>
    </row>
    <row r="58" spans="1:27" ht="15.75" thickBot="1" x14ac:dyDescent="0.3">
      <c r="A58" s="3" t="s">
        <v>0</v>
      </c>
      <c r="B58" s="3" t="s">
        <v>1</v>
      </c>
      <c r="C58" s="4" t="s">
        <v>2</v>
      </c>
      <c r="D58" s="3" t="s">
        <v>3</v>
      </c>
    </row>
    <row r="59" spans="1:27" x14ac:dyDescent="0.25">
      <c r="A59" s="8" t="s">
        <v>33</v>
      </c>
      <c r="B59" s="2">
        <v>1</v>
      </c>
      <c r="C59" s="10">
        <f>AVERAGE(F59:O59)</f>
        <v>7.4</v>
      </c>
      <c r="D59" s="2">
        <v>5607</v>
      </c>
      <c r="F59">
        <v>25</v>
      </c>
      <c r="G59">
        <v>9</v>
      </c>
      <c r="H59">
        <v>7</v>
      </c>
      <c r="I59">
        <v>7</v>
      </c>
      <c r="J59">
        <v>4</v>
      </c>
      <c r="K59">
        <v>4</v>
      </c>
      <c r="L59">
        <v>4</v>
      </c>
      <c r="M59">
        <v>4</v>
      </c>
      <c r="N59">
        <v>5</v>
      </c>
      <c r="O59">
        <v>5</v>
      </c>
    </row>
    <row r="60" spans="1:27" ht="15.75" thickBot="1" x14ac:dyDescent="0.3"/>
    <row r="61" spans="1:27" ht="15.75" thickBot="1" x14ac:dyDescent="0.3">
      <c r="A61" s="3" t="s">
        <v>0</v>
      </c>
      <c r="B61" s="3" t="s">
        <v>1</v>
      </c>
      <c r="C61" s="4" t="s">
        <v>2</v>
      </c>
      <c r="D61" s="3" t="s">
        <v>3</v>
      </c>
    </row>
    <row r="62" spans="1:27" x14ac:dyDescent="0.25">
      <c r="A62" s="8" t="s">
        <v>24</v>
      </c>
      <c r="B62" s="2">
        <v>1</v>
      </c>
      <c r="C62" s="10">
        <f>AVERAGE(F62:O62)</f>
        <v>23.8</v>
      </c>
      <c r="D62" s="2">
        <v>26137</v>
      </c>
      <c r="F62">
        <v>16</v>
      </c>
      <c r="G62">
        <v>20</v>
      </c>
      <c r="H62">
        <v>20</v>
      </c>
      <c r="I62">
        <v>20</v>
      </c>
      <c r="J62">
        <v>23</v>
      </c>
      <c r="K62">
        <v>28</v>
      </c>
      <c r="L62">
        <v>23</v>
      </c>
      <c r="M62">
        <v>28</v>
      </c>
      <c r="N62">
        <v>30</v>
      </c>
      <c r="O62">
        <v>30</v>
      </c>
    </row>
    <row r="63" spans="1:27" ht="15.75" thickBot="1" x14ac:dyDescent="0.3"/>
    <row r="64" spans="1:27" ht="15.75" thickBot="1" x14ac:dyDescent="0.3">
      <c r="A64" s="3" t="s">
        <v>0</v>
      </c>
      <c r="B64" s="3" t="s">
        <v>1</v>
      </c>
      <c r="C64" s="4" t="s">
        <v>2</v>
      </c>
      <c r="D64" s="3" t="s">
        <v>3</v>
      </c>
    </row>
    <row r="65" spans="1:15" x14ac:dyDescent="0.25">
      <c r="A65" s="8" t="s">
        <v>25</v>
      </c>
      <c r="B65" s="2">
        <v>1</v>
      </c>
      <c r="C65" s="10">
        <f>AVERAGE(F65:O65)</f>
        <v>16.100000000000001</v>
      </c>
      <c r="D65" s="2">
        <v>16381</v>
      </c>
      <c r="F65">
        <v>17</v>
      </c>
      <c r="G65">
        <v>15</v>
      </c>
      <c r="H65">
        <v>20</v>
      </c>
      <c r="I65">
        <v>19</v>
      </c>
      <c r="J65">
        <v>16</v>
      </c>
      <c r="K65">
        <v>20</v>
      </c>
      <c r="L65">
        <v>10</v>
      </c>
      <c r="M65">
        <v>16</v>
      </c>
      <c r="N65">
        <v>16</v>
      </c>
      <c r="O65">
        <v>12</v>
      </c>
    </row>
    <row r="66" spans="1:15" ht="15.75" thickBot="1" x14ac:dyDescent="0.3"/>
    <row r="67" spans="1:15" ht="15.75" thickBot="1" x14ac:dyDescent="0.3">
      <c r="A67" s="3" t="s">
        <v>5</v>
      </c>
      <c r="B67" s="3" t="s">
        <v>6</v>
      </c>
      <c r="C67" s="3" t="s">
        <v>7</v>
      </c>
      <c r="D67" s="3" t="s">
        <v>8</v>
      </c>
      <c r="E67" s="3" t="s">
        <v>9</v>
      </c>
      <c r="F67" s="4" t="s">
        <v>10</v>
      </c>
      <c r="G67" s="3" t="s">
        <v>11</v>
      </c>
      <c r="H67" s="3" t="s">
        <v>15</v>
      </c>
    </row>
    <row r="68" spans="1:15" x14ac:dyDescent="0.25">
      <c r="A68" s="2">
        <v>2</v>
      </c>
      <c r="B68" s="2">
        <v>10</v>
      </c>
      <c r="C68" s="2">
        <f>AVERAGE(raw!E68:E76)</f>
        <v>0.66427893888888889</v>
      </c>
      <c r="D68" s="2">
        <f>AVERAGE(raw!F68:F76)</f>
        <v>97</v>
      </c>
      <c r="E68" s="9">
        <f t="shared" ref="E68:E72" si="23">C68/$B$65</f>
        <v>0.66427893888888889</v>
      </c>
      <c r="F68" s="11">
        <f>D68/$C$65</f>
        <v>6.024844720496894</v>
      </c>
      <c r="G68" s="2">
        <f t="shared" ref="G68:G73" si="24">E68/F68</f>
        <v>0.11025660738258879</v>
      </c>
      <c r="H68" s="14" t="str">
        <f>_xlfn.CONCAT(A68,"_",B68)</f>
        <v>2_10</v>
      </c>
    </row>
    <row r="69" spans="1:15" x14ac:dyDescent="0.25">
      <c r="A69" s="1">
        <v>10</v>
      </c>
      <c r="B69" s="1">
        <v>2</v>
      </c>
      <c r="C69" s="2">
        <f>AVERAGE(raw!K68:K76)</f>
        <v>0.91225071777777778</v>
      </c>
      <c r="D69" s="16">
        <f>AVERAGE(raw!L68:L76)</f>
        <v>134.44444444444446</v>
      </c>
      <c r="E69" s="9">
        <f t="shared" si="23"/>
        <v>0.91225071777777778</v>
      </c>
      <c r="F69" s="11">
        <f t="shared" ref="F69:F70" si="25">D69/$C$65</f>
        <v>8.3505866114561762</v>
      </c>
      <c r="G69" s="1">
        <f t="shared" si="24"/>
        <v>0.1092439082694215</v>
      </c>
      <c r="H69" s="14" t="str">
        <f t="shared" ref="H69:H73" si="26">_xlfn.CONCAT(A69,"_",B69)</f>
        <v>10_2</v>
      </c>
    </row>
    <row r="70" spans="1:15" x14ac:dyDescent="0.25">
      <c r="A70" s="1">
        <v>5</v>
      </c>
      <c r="B70" s="1">
        <v>5</v>
      </c>
      <c r="C70" s="2">
        <f>AVERAGE(raw!Q68:Q76)</f>
        <v>0.92842220111111118</v>
      </c>
      <c r="D70" s="16">
        <f>AVERAGE(raw!R68:R76)</f>
        <v>132.22222222222223</v>
      </c>
      <c r="E70" s="9">
        <f t="shared" si="23"/>
        <v>0.92842220111111118</v>
      </c>
      <c r="F70" s="11">
        <f t="shared" si="25"/>
        <v>8.2125603864734291</v>
      </c>
      <c r="G70" s="1">
        <f t="shared" si="24"/>
        <v>0.11304905625294119</v>
      </c>
      <c r="H70" s="14" t="str">
        <f t="shared" si="26"/>
        <v>5_5</v>
      </c>
    </row>
    <row r="71" spans="1:15" x14ac:dyDescent="0.25">
      <c r="A71" s="1">
        <v>3</v>
      </c>
      <c r="B71" s="1">
        <v>3</v>
      </c>
      <c r="C71" s="2">
        <f>AVERAGE(raw!W68:W76)</f>
        <v>0.80008140888888901</v>
      </c>
      <c r="D71" s="16">
        <f>AVERAGE(raw!X68:X76)</f>
        <v>64.111111111111114</v>
      </c>
      <c r="E71" s="9">
        <f t="shared" si="23"/>
        <v>0.80008140888888901</v>
      </c>
      <c r="F71" s="11">
        <f t="shared" ref="F71:F73" si="27">D71/$C$45</f>
        <v>3.5617283950617287</v>
      </c>
      <c r="G71" s="1">
        <f t="shared" si="24"/>
        <v>0.22463290856152515</v>
      </c>
      <c r="H71" s="14" t="str">
        <f t="shared" si="26"/>
        <v>3_3</v>
      </c>
    </row>
    <row r="72" spans="1:15" x14ac:dyDescent="0.25">
      <c r="A72" s="21">
        <v>10</v>
      </c>
      <c r="B72" s="21">
        <v>20</v>
      </c>
      <c r="C72" s="1">
        <f>AVERAGE(raw!AI68:AI76)</f>
        <v>0.95696649888888885</v>
      </c>
      <c r="D72" s="17">
        <f>AVERAGE(raw!AJ68:AJ76)</f>
        <v>672.55555555555554</v>
      </c>
      <c r="E72" s="9">
        <f t="shared" si="23"/>
        <v>0.95696649888888885</v>
      </c>
      <c r="F72" s="12">
        <f>D72/$C$45</f>
        <v>37.364197530864196</v>
      </c>
      <c r="G72" s="1">
        <f>E72/F72</f>
        <v>2.5611857396332396E-2</v>
      </c>
      <c r="H72" s="14" t="str">
        <f t="shared" si="26"/>
        <v>10_20</v>
      </c>
    </row>
    <row r="73" spans="1:15" x14ac:dyDescent="0.25">
      <c r="A73" s="1">
        <v>10</v>
      </c>
      <c r="B73" s="1">
        <v>200</v>
      </c>
      <c r="C73" s="2">
        <f>AVERAGE(raw!AC68:AC76)</f>
        <v>0.98559219333333326</v>
      </c>
      <c r="D73" s="16">
        <f>AVERAGE(raw!AD68:AD76)</f>
        <v>4918.7777777777774</v>
      </c>
      <c r="E73" s="9">
        <f>C73/$B$65</f>
        <v>0.98559219333333326</v>
      </c>
      <c r="F73" s="11">
        <f t="shared" si="27"/>
        <v>273.26543209876542</v>
      </c>
      <c r="G73" s="1">
        <f t="shared" si="24"/>
        <v>3.6067210761480946E-3</v>
      </c>
      <c r="H73" s="14" t="str">
        <f t="shared" si="26"/>
        <v>10_200</v>
      </c>
    </row>
    <row r="74" spans="1:15" ht="15.75" thickBot="1" x14ac:dyDescent="0.3"/>
    <row r="75" spans="1:15" ht="15.75" thickBot="1" x14ac:dyDescent="0.3">
      <c r="A75" s="3" t="s">
        <v>0</v>
      </c>
      <c r="B75" s="3" t="s">
        <v>1</v>
      </c>
      <c r="C75" s="4" t="s">
        <v>2</v>
      </c>
      <c r="D75" s="3" t="s">
        <v>3</v>
      </c>
    </row>
    <row r="76" spans="1:15" x14ac:dyDescent="0.25">
      <c r="A76" s="8" t="s">
        <v>14</v>
      </c>
      <c r="B76" s="2">
        <v>1</v>
      </c>
      <c r="C76" s="10">
        <f>AVERAGE(F76:O76)</f>
        <v>20.3</v>
      </c>
      <c r="D76" s="2">
        <v>12578</v>
      </c>
      <c r="F76">
        <v>61</v>
      </c>
      <c r="G76">
        <v>46</v>
      </c>
      <c r="H76">
        <v>12</v>
      </c>
      <c r="I76">
        <v>16</v>
      </c>
      <c r="J76">
        <v>12</v>
      </c>
      <c r="K76">
        <v>11</v>
      </c>
      <c r="L76">
        <v>11</v>
      </c>
      <c r="M76">
        <v>11</v>
      </c>
      <c r="N76">
        <v>12</v>
      </c>
      <c r="O76">
        <v>11</v>
      </c>
    </row>
    <row r="77" spans="1:15" ht="15.75" thickBot="1" x14ac:dyDescent="0.3"/>
    <row r="78" spans="1:15" ht="15.75" thickBot="1" x14ac:dyDescent="0.3">
      <c r="A78" s="3" t="s">
        <v>5</v>
      </c>
      <c r="B78" s="3" t="s">
        <v>6</v>
      </c>
      <c r="C78" s="3" t="s">
        <v>7</v>
      </c>
      <c r="D78" s="3" t="s">
        <v>8</v>
      </c>
      <c r="E78" s="3" t="s">
        <v>9</v>
      </c>
      <c r="F78" s="4" t="s">
        <v>10</v>
      </c>
      <c r="G78" s="3" t="s">
        <v>11</v>
      </c>
      <c r="H78" s="3" t="s">
        <v>15</v>
      </c>
    </row>
    <row r="79" spans="1:15" x14ac:dyDescent="0.25">
      <c r="A79" s="1">
        <v>1</v>
      </c>
      <c r="B79" s="1">
        <v>10</v>
      </c>
      <c r="C79" s="16">
        <f>AVERAGE(raw!E178:E186)</f>
        <v>0.66666666666666663</v>
      </c>
      <c r="D79" s="16">
        <f>AVERAGE(raw!F178:F186)</f>
        <v>27.666666666666668</v>
      </c>
      <c r="E79" s="38">
        <f>C79/$B$65</f>
        <v>0.66666666666666663</v>
      </c>
      <c r="F79" s="11">
        <f>D79/$C$65</f>
        <v>1.7184265010351967</v>
      </c>
      <c r="G79" s="1">
        <f>E79/F79</f>
        <v>0.38795180722891565</v>
      </c>
      <c r="H79" s="14" t="str">
        <f>_xlfn.CONCAT(A79,"_",B79)</f>
        <v>1_10</v>
      </c>
      <c r="I79" s="39">
        <f>TRUNC(C79,1)</f>
        <v>0.6</v>
      </c>
    </row>
    <row r="80" spans="1:15" x14ac:dyDescent="0.25">
      <c r="A80" s="2">
        <v>2</v>
      </c>
      <c r="B80" s="2">
        <v>10</v>
      </c>
      <c r="C80" s="16">
        <f>AVERAGE(raw!K178:K186)</f>
        <v>0.88888888888888884</v>
      </c>
      <c r="D80" s="16">
        <f>AVERAGE(raw!L178:L186)</f>
        <v>30.333333333333332</v>
      </c>
      <c r="E80" s="38">
        <f>C80/$B$65</f>
        <v>0.88888888888888884</v>
      </c>
      <c r="F80" s="11">
        <f>D80/$C$65</f>
        <v>1.8840579710144925</v>
      </c>
      <c r="G80" s="2">
        <f>E80/F80</f>
        <v>0.47179487179487184</v>
      </c>
      <c r="H80" s="14" t="str">
        <f>_xlfn.CONCAT(A80,"_",B80)</f>
        <v>2_10</v>
      </c>
      <c r="I80" s="39">
        <f t="shared" ref="I80:I85" si="28">TRUNC(C80,1)</f>
        <v>0.8</v>
      </c>
    </row>
    <row r="81" spans="1:9" x14ac:dyDescent="0.25">
      <c r="A81" s="2">
        <v>10</v>
      </c>
      <c r="B81" s="2">
        <v>2</v>
      </c>
      <c r="C81" s="16">
        <f>AVERAGE(raw!AC178:AC186)</f>
        <v>1</v>
      </c>
      <c r="D81" s="16">
        <f>AVERAGE(raw!AD178:AD186)</f>
        <v>75.222222222222229</v>
      </c>
      <c r="E81" s="9">
        <f t="shared" ref="E81:E83" si="29">C81/$B$65</f>
        <v>1</v>
      </c>
      <c r="F81" s="11">
        <f t="shared" ref="F81:F83" si="30">D81/$C$65</f>
        <v>4.6721877156659763</v>
      </c>
      <c r="G81" s="2">
        <f t="shared" ref="G81:G83" si="31">E81/F81</f>
        <v>0.21403249630723784</v>
      </c>
      <c r="H81" s="14" t="str">
        <f t="shared" ref="H81:H83" si="32">_xlfn.CONCAT(A81,"_",B81)</f>
        <v>10_2</v>
      </c>
      <c r="I81" s="39">
        <f t="shared" si="28"/>
        <v>1</v>
      </c>
    </row>
    <row r="82" spans="1:9" x14ac:dyDescent="0.25">
      <c r="A82" s="2">
        <v>5</v>
      </c>
      <c r="B82" s="2">
        <v>5</v>
      </c>
      <c r="C82" s="16">
        <f>AVERAGE(raw!AI178:AI186)</f>
        <v>1</v>
      </c>
      <c r="D82" s="16">
        <f>AVERAGE(raw!AJ178:AJ186)</f>
        <v>53.333333333333336</v>
      </c>
      <c r="E82" s="9">
        <f t="shared" si="29"/>
        <v>1</v>
      </c>
      <c r="F82" s="11">
        <f t="shared" si="30"/>
        <v>3.3126293995859211</v>
      </c>
      <c r="G82" s="2">
        <f t="shared" si="31"/>
        <v>0.301875</v>
      </c>
      <c r="H82" s="14" t="str">
        <f t="shared" si="32"/>
        <v>5_5</v>
      </c>
      <c r="I82" s="39">
        <f t="shared" si="28"/>
        <v>1</v>
      </c>
    </row>
    <row r="83" spans="1:9" x14ac:dyDescent="0.25">
      <c r="A83" s="2">
        <v>3</v>
      </c>
      <c r="B83" s="2">
        <v>3</v>
      </c>
      <c r="C83" s="16">
        <f>AVERAGE(raw!Q178:Q186)</f>
        <v>0.77777777777777779</v>
      </c>
      <c r="D83" s="16">
        <f>AVERAGE(raw!R178:R186)</f>
        <v>29.111111111111111</v>
      </c>
      <c r="E83" s="9">
        <f t="shared" si="29"/>
        <v>0.77777777777777779</v>
      </c>
      <c r="F83" s="11">
        <f t="shared" si="30"/>
        <v>1.808143547273982</v>
      </c>
      <c r="G83" s="2">
        <f t="shared" si="31"/>
        <v>0.43015267175572525</v>
      </c>
      <c r="H83" s="14" t="str">
        <f t="shared" si="32"/>
        <v>3_3</v>
      </c>
      <c r="I83" s="39">
        <f t="shared" si="28"/>
        <v>0.7</v>
      </c>
    </row>
    <row r="84" spans="1:9" x14ac:dyDescent="0.25">
      <c r="A84" s="2">
        <v>1</v>
      </c>
      <c r="B84" s="2">
        <v>2</v>
      </c>
      <c r="C84" s="16">
        <f>AVERAGE(raw!AO178:AO186)</f>
        <v>0.66666666666666663</v>
      </c>
      <c r="D84" s="16">
        <f>AVERAGE(raw!AP178:AP186)</f>
        <v>15.111111111111111</v>
      </c>
      <c r="E84" s="9">
        <f t="shared" ref="E84" si="33">C84/$B$65</f>
        <v>0.66666666666666663</v>
      </c>
      <c r="F84" s="11">
        <f t="shared" ref="F84" si="34">D84/$C$65</f>
        <v>0.93857832988267764</v>
      </c>
      <c r="G84" s="2">
        <f t="shared" ref="G84" si="35">E84/F84</f>
        <v>0.71029411764705885</v>
      </c>
      <c r="H84" s="14" t="str">
        <f t="shared" ref="H84" si="36">_xlfn.CONCAT(A84,"_",B84)</f>
        <v>1_2</v>
      </c>
      <c r="I84" s="39">
        <f t="shared" si="28"/>
        <v>0.6</v>
      </c>
    </row>
    <row r="85" spans="1:9" x14ac:dyDescent="0.25">
      <c r="A85" s="2">
        <v>2</v>
      </c>
      <c r="B85" s="2">
        <v>2</v>
      </c>
      <c r="C85" s="16">
        <f>AVERAGE(raw!AU178:AU186)</f>
        <v>0.88888888888888884</v>
      </c>
      <c r="D85" s="16">
        <f>AVERAGE(raw!AV178:AV186)</f>
        <v>35.444444444444443</v>
      </c>
      <c r="E85" s="9">
        <f t="shared" ref="E85" si="37">C85/$B$65</f>
        <v>0.88888888888888884</v>
      </c>
      <c r="F85" s="11">
        <f t="shared" ref="F85" si="38">D85/$C$65</f>
        <v>2.2015182884748099</v>
      </c>
      <c r="G85" s="2">
        <f t="shared" ref="G85" si="39">E85/F85</f>
        <v>0.40376175548589344</v>
      </c>
      <c r="H85" s="14" t="str">
        <f t="shared" ref="H85" si="40">_xlfn.CONCAT(A85,"_",B85)</f>
        <v>2_2</v>
      </c>
      <c r="I85" s="39">
        <f t="shared" si="28"/>
        <v>0.8</v>
      </c>
    </row>
  </sheetData>
  <conditionalFormatting sqref="G38:I4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:I22 G17:I2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Q2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D3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:P5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8:G7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:AA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8:Z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9:G8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DC92C-8E72-44AB-8C76-05406D28AA4C}">
  <dimension ref="A1:AW186"/>
  <sheetViews>
    <sheetView topLeftCell="A28" workbookViewId="0">
      <selection activeCell="G139" sqref="G139"/>
    </sheetView>
  </sheetViews>
  <sheetFormatPr defaultRowHeight="15" x14ac:dyDescent="0.25"/>
  <cols>
    <col min="1" max="1" width="25.85546875" bestFit="1" customWidth="1"/>
    <col min="7" max="7" width="14.140625" bestFit="1" customWidth="1"/>
    <col min="13" max="13" width="14.140625" bestFit="1" customWidth="1"/>
    <col min="19" max="19" width="14.140625" bestFit="1" customWidth="1"/>
    <col min="25" max="25" width="14.140625" bestFit="1" customWidth="1"/>
    <col min="31" max="31" width="14.140625" bestFit="1" customWidth="1"/>
    <col min="37" max="37" width="14.140625" bestFit="1" customWidth="1"/>
  </cols>
  <sheetData>
    <row r="1" spans="1:31" ht="15.75" thickBot="1" x14ac:dyDescent="0.3">
      <c r="A1" s="3" t="s">
        <v>0</v>
      </c>
      <c r="C1" s="23" t="s">
        <v>20</v>
      </c>
      <c r="D1" s="23" t="s">
        <v>21</v>
      </c>
      <c r="E1" s="3" t="s">
        <v>18</v>
      </c>
      <c r="F1" s="4" t="s">
        <v>19</v>
      </c>
      <c r="G1" s="20" t="s">
        <v>22</v>
      </c>
      <c r="I1" s="23" t="s">
        <v>20</v>
      </c>
      <c r="J1" s="23" t="s">
        <v>21</v>
      </c>
      <c r="K1" s="5" t="s">
        <v>18</v>
      </c>
      <c r="L1" s="6" t="s">
        <v>19</v>
      </c>
      <c r="M1" s="20" t="s">
        <v>22</v>
      </c>
      <c r="O1" s="23" t="s">
        <v>20</v>
      </c>
      <c r="P1" s="23" t="s">
        <v>21</v>
      </c>
      <c r="Q1" s="5" t="s">
        <v>18</v>
      </c>
      <c r="R1" s="6" t="s">
        <v>19</v>
      </c>
      <c r="S1" s="20" t="s">
        <v>22</v>
      </c>
      <c r="U1" s="23" t="s">
        <v>20</v>
      </c>
      <c r="V1" s="23" t="s">
        <v>21</v>
      </c>
      <c r="W1" s="5" t="s">
        <v>18</v>
      </c>
      <c r="X1" s="6" t="s">
        <v>19</v>
      </c>
      <c r="Y1" s="20" t="s">
        <v>22</v>
      </c>
      <c r="AA1" s="23" t="s">
        <v>20</v>
      </c>
      <c r="AB1" s="23" t="s">
        <v>21</v>
      </c>
      <c r="AC1" s="5" t="s">
        <v>18</v>
      </c>
      <c r="AD1" s="6" t="s">
        <v>19</v>
      </c>
      <c r="AE1" s="20" t="s">
        <v>22</v>
      </c>
    </row>
    <row r="2" spans="1:31" x14ac:dyDescent="0.25">
      <c r="A2" s="8" t="s">
        <v>4</v>
      </c>
      <c r="C2" s="1">
        <v>10</v>
      </c>
      <c r="D2" s="1">
        <v>500</v>
      </c>
      <c r="E2" s="2">
        <v>0.39708415000000002</v>
      </c>
      <c r="F2" s="2">
        <v>2096</v>
      </c>
      <c r="G2" s="25">
        <f>E2/Data!$B$2</f>
        <v>0.94130058287336227</v>
      </c>
      <c r="I2" s="1">
        <v>20</v>
      </c>
      <c r="J2" s="24">
        <v>500</v>
      </c>
      <c r="K2" s="1">
        <v>0.41733170000000003</v>
      </c>
      <c r="L2" s="1">
        <v>5069</v>
      </c>
      <c r="M2" s="25">
        <f>K2/Data!$B$2</f>
        <v>0.98929804289980139</v>
      </c>
      <c r="O2" s="1">
        <v>100</v>
      </c>
      <c r="P2" s="24">
        <v>500</v>
      </c>
      <c r="Q2" s="1">
        <v>0.41246268000000003</v>
      </c>
      <c r="R2" s="1">
        <v>25706</v>
      </c>
      <c r="S2" s="25">
        <f>Q2/Data!$B$2</f>
        <v>0.97775587642445339</v>
      </c>
      <c r="U2" s="1">
        <v>20</v>
      </c>
      <c r="V2" s="24">
        <v>1000</v>
      </c>
      <c r="W2">
        <v>0.39631660000000002</v>
      </c>
      <c r="X2">
        <v>10501</v>
      </c>
      <c r="Y2" s="25">
        <f>W2/Data!$B$2</f>
        <v>0.9394810812327542</v>
      </c>
      <c r="AA2" s="1">
        <v>20</v>
      </c>
      <c r="AB2" s="24">
        <v>2000</v>
      </c>
      <c r="AC2">
        <v>0.41800349999999997</v>
      </c>
      <c r="AD2">
        <v>21073</v>
      </c>
      <c r="AE2" s="25">
        <f>AC2/Data!$B$2</f>
        <v>0.9908905661258588</v>
      </c>
    </row>
    <row r="3" spans="1:31" x14ac:dyDescent="0.25">
      <c r="A3" s="1" t="s">
        <v>26</v>
      </c>
      <c r="E3" s="1">
        <v>0.37007006999999997</v>
      </c>
      <c r="F3" s="1">
        <v>2113</v>
      </c>
      <c r="G3" s="26">
        <f>E3/Data!$B$2</f>
        <v>0.87726284868077942</v>
      </c>
      <c r="K3" s="1">
        <v>0.40039989999999998</v>
      </c>
      <c r="L3" s="1">
        <v>5021</v>
      </c>
      <c r="M3" s="26">
        <f>K3/Data!$B$2</f>
        <v>0.94916067350569377</v>
      </c>
      <c r="Q3" s="1">
        <v>0.41508224999999999</v>
      </c>
      <c r="R3" s="1">
        <v>25450</v>
      </c>
      <c r="S3" s="26">
        <f>Q3/Data!$B$2</f>
        <v>0.98396565026679261</v>
      </c>
      <c r="W3">
        <v>0.41687985999999999</v>
      </c>
      <c r="X3">
        <v>10404</v>
      </c>
      <c r="Y3" s="26">
        <f>W3/Data!$B$2</f>
        <v>0.98822694183629745</v>
      </c>
      <c r="AC3">
        <v>0.40833925999999998</v>
      </c>
      <c r="AD3">
        <v>21457</v>
      </c>
      <c r="AE3" s="26">
        <f>AC3/Data!$B$2</f>
        <v>0.9679811784179182</v>
      </c>
    </row>
    <row r="4" spans="1:31" x14ac:dyDescent="0.25">
      <c r="E4" s="1">
        <v>0.40838993000000001</v>
      </c>
      <c r="F4" s="1">
        <v>2101</v>
      </c>
      <c r="G4" s="26">
        <f>E4/Data!$B$2</f>
        <v>0.9681012932614198</v>
      </c>
      <c r="K4" s="1">
        <v>0.38052399999999997</v>
      </c>
      <c r="L4" s="1">
        <v>5034</v>
      </c>
      <c r="M4" s="26">
        <f>K4/Data!$B$2</f>
        <v>0.90204422160215469</v>
      </c>
      <c r="Q4" s="1">
        <v>0.41081076999999999</v>
      </c>
      <c r="R4" s="1">
        <v>25650</v>
      </c>
      <c r="S4" s="26">
        <f>Q4/Data!$B$2</f>
        <v>0.97383997133014433</v>
      </c>
      <c r="W4">
        <v>0.41019921999999998</v>
      </c>
      <c r="X4">
        <v>11155</v>
      </c>
      <c r="Y4" s="26">
        <f>W4/Data!$B$2</f>
        <v>0.97239027264170208</v>
      </c>
      <c r="AC4">
        <v>0.40855269999999999</v>
      </c>
      <c r="AD4">
        <v>21502</v>
      </c>
      <c r="AE4" s="26">
        <f>AC4/Data!$B$2</f>
        <v>0.96848714471349684</v>
      </c>
    </row>
    <row r="5" spans="1:31" x14ac:dyDescent="0.25">
      <c r="E5" s="1">
        <v>0.39231300000000002</v>
      </c>
      <c r="F5" s="1">
        <v>2106</v>
      </c>
      <c r="G5" s="26">
        <f>E5/Data!$B$2</f>
        <v>0.92999042033986346</v>
      </c>
      <c r="K5" s="1">
        <v>0.40108734000000001</v>
      </c>
      <c r="L5" s="1">
        <v>5048</v>
      </c>
      <c r="M5" s="26">
        <f>K5/Data!$B$2</f>
        <v>0.95079027184823772</v>
      </c>
      <c r="Q5" s="1">
        <v>0.41729903000000002</v>
      </c>
      <c r="R5" s="1">
        <v>25701</v>
      </c>
      <c r="S5" s="26">
        <f>Q5/Data!$B$2</f>
        <v>0.98922059762770354</v>
      </c>
      <c r="W5">
        <v>0.40911913</v>
      </c>
      <c r="X5">
        <v>10739</v>
      </c>
      <c r="Y5" s="26">
        <f>W5/Data!$B$2</f>
        <v>0.96982988500962042</v>
      </c>
      <c r="AC5">
        <v>0.40621410000000002</v>
      </c>
      <c r="AD5">
        <v>20689</v>
      </c>
      <c r="AE5" s="26">
        <f>AC5/Data!$B$2</f>
        <v>0.96294341917545256</v>
      </c>
    </row>
    <row r="6" spans="1:31" x14ac:dyDescent="0.25">
      <c r="E6" s="1">
        <v>0.39482212</v>
      </c>
      <c r="F6" s="1">
        <v>2092</v>
      </c>
      <c r="G6" s="26">
        <f>E6/Data!$B$2</f>
        <v>0.93593836895100591</v>
      </c>
      <c r="K6" s="1">
        <v>0.41043164999999998</v>
      </c>
      <c r="L6" s="1">
        <v>5063</v>
      </c>
      <c r="M6" s="26">
        <f>K6/Data!$B$2</f>
        <v>0.97294125533511167</v>
      </c>
      <c r="Q6" s="1">
        <v>0.41159817999999998</v>
      </c>
      <c r="R6" s="1">
        <v>25549</v>
      </c>
      <c r="S6" s="26">
        <f>Q6/Data!$B$2</f>
        <v>0.97570655173120113</v>
      </c>
      <c r="W6">
        <v>0.4106225</v>
      </c>
      <c r="X6">
        <v>10357</v>
      </c>
      <c r="Y6" s="26">
        <f>W6/Data!$B$2</f>
        <v>0.97339367131857868</v>
      </c>
      <c r="AC6">
        <v>0.40237172999999998</v>
      </c>
      <c r="AD6">
        <v>20732</v>
      </c>
      <c r="AE6" s="26">
        <f>AC6/Data!$B$2</f>
        <v>0.95383495911575189</v>
      </c>
    </row>
    <row r="7" spans="1:31" x14ac:dyDescent="0.25">
      <c r="E7" s="1">
        <v>0.39210084000000001</v>
      </c>
      <c r="F7" s="1">
        <v>2108</v>
      </c>
      <c r="G7" s="26">
        <f>E7/Data!$B$2</f>
        <v>0.9294874883249179</v>
      </c>
      <c r="K7" s="1">
        <v>0.41221854000000002</v>
      </c>
      <c r="L7" s="1">
        <v>5293</v>
      </c>
      <c r="M7" s="26">
        <f>K7/Data!$B$2</f>
        <v>0.9771771348043139</v>
      </c>
      <c r="Q7" s="1">
        <v>0.41396862000000001</v>
      </c>
      <c r="R7" s="1">
        <v>26092</v>
      </c>
      <c r="S7" s="26">
        <f>Q7/Data!$B$2</f>
        <v>0.9813257549999953</v>
      </c>
      <c r="W7">
        <v>0.41382210000000003</v>
      </c>
      <c r="X7">
        <v>10273</v>
      </c>
      <c r="Y7" s="26">
        <f>W7/Data!$B$2</f>
        <v>0.98097842468876884</v>
      </c>
      <c r="AC7">
        <v>0.41835593999999998</v>
      </c>
      <c r="AD7">
        <v>20765</v>
      </c>
      <c r="AE7" s="26">
        <f>AC7/Data!$B$2</f>
        <v>0.99172603633394418</v>
      </c>
    </row>
    <row r="8" spans="1:31" x14ac:dyDescent="0.25">
      <c r="E8" s="1">
        <v>0.39142194000000002</v>
      </c>
      <c r="F8" s="1">
        <v>2079</v>
      </c>
      <c r="G8" s="26">
        <f>E8/Data!$B$2</f>
        <v>0.92787813432347332</v>
      </c>
      <c r="K8" s="1">
        <v>0.41124395000000002</v>
      </c>
      <c r="L8" s="1">
        <v>5297</v>
      </c>
      <c r="M8" s="26">
        <f>K8/Data!$B$2</f>
        <v>0.97486683827129295</v>
      </c>
      <c r="Q8" s="1">
        <v>0.40469794999999997</v>
      </c>
      <c r="R8" s="1">
        <v>25387</v>
      </c>
      <c r="S8" s="26">
        <f>Q8/Data!$B$2</f>
        <v>0.95934933747079754</v>
      </c>
      <c r="W8">
        <v>0.41150295999999997</v>
      </c>
      <c r="X8">
        <v>10462</v>
      </c>
      <c r="Y8" s="26">
        <f>W8/Data!$B$2</f>
        <v>0.97548082969847527</v>
      </c>
      <c r="AC8">
        <v>0.41401496999999998</v>
      </c>
      <c r="AD8">
        <v>20020</v>
      </c>
      <c r="AE8" s="26">
        <f>AC8/Data!$B$2</f>
        <v>0.98143562914635996</v>
      </c>
    </row>
    <row r="9" spans="1:31" x14ac:dyDescent="0.25">
      <c r="E9" s="1">
        <v>0.40836792999999999</v>
      </c>
      <c r="F9" s="1">
        <v>2118</v>
      </c>
      <c r="G9" s="26">
        <f>E9/Data!$B$2</f>
        <v>0.96804914156303734</v>
      </c>
      <c r="K9" s="1">
        <v>0.39609485999999999</v>
      </c>
      <c r="L9" s="1">
        <v>5297</v>
      </c>
      <c r="M9" s="26">
        <f>K9/Data!$B$2</f>
        <v>0.93895543952369487</v>
      </c>
      <c r="Q9" s="1">
        <v>0.40889155999999999</v>
      </c>
      <c r="R9" s="1">
        <v>25385</v>
      </c>
      <c r="S9" s="26">
        <f>Q9/Data!$B$2</f>
        <v>0.96929042310048974</v>
      </c>
      <c r="W9">
        <v>0.41382784</v>
      </c>
      <c r="X9">
        <v>10267</v>
      </c>
      <c r="Y9" s="26">
        <f>W9/Data!$B$2</f>
        <v>0.98099203154098313</v>
      </c>
      <c r="AC9">
        <v>0.39716825</v>
      </c>
      <c r="AD9">
        <v>19975</v>
      </c>
      <c r="AE9" s="26">
        <f>AC9/Data!$B$2</f>
        <v>0.9414999445930875</v>
      </c>
    </row>
    <row r="10" spans="1:31" x14ac:dyDescent="0.25">
      <c r="E10" s="1">
        <v>0.38362550000000001</v>
      </c>
      <c r="F10" s="1">
        <v>2077</v>
      </c>
      <c r="G10" s="26">
        <f>E10/Data!$B$2</f>
        <v>0.90939642580819458</v>
      </c>
      <c r="K10" s="1">
        <v>0.40524384000000002</v>
      </c>
      <c r="L10" s="1">
        <v>5156</v>
      </c>
      <c r="M10" s="26">
        <f>K10/Data!$B$2</f>
        <v>0.96064338704488594</v>
      </c>
      <c r="Q10" s="1">
        <v>0.41235870000000002</v>
      </c>
      <c r="R10" s="1">
        <v>25176</v>
      </c>
      <c r="S10" s="26">
        <f>Q10/Data!$B$2</f>
        <v>0.97750938853364433</v>
      </c>
      <c r="W10">
        <v>0.41154160000000001</v>
      </c>
      <c r="X10">
        <v>10407</v>
      </c>
      <c r="Y10" s="26">
        <f>W10/Data!$B$2</f>
        <v>0.97557242704508873</v>
      </c>
      <c r="AC10">
        <v>0.40449792000000001</v>
      </c>
      <c r="AD10">
        <v>19898</v>
      </c>
      <c r="AE10" s="26">
        <f>AC10/Data!$B$2</f>
        <v>0.95887516000591477</v>
      </c>
    </row>
    <row r="11" spans="1:31" ht="15.75" thickBot="1" x14ac:dyDescent="0.3"/>
    <row r="12" spans="1:31" ht="15.75" thickBot="1" x14ac:dyDescent="0.3">
      <c r="A12" s="3" t="s">
        <v>0</v>
      </c>
      <c r="C12" s="23" t="s">
        <v>20</v>
      </c>
      <c r="D12" s="23" t="s">
        <v>21</v>
      </c>
      <c r="E12" s="3" t="s">
        <v>18</v>
      </c>
      <c r="F12" s="4" t="s">
        <v>19</v>
      </c>
      <c r="G12" s="20" t="s">
        <v>22</v>
      </c>
      <c r="I12" s="23" t="s">
        <v>20</v>
      </c>
      <c r="J12" s="23" t="s">
        <v>21</v>
      </c>
      <c r="K12" s="3" t="s">
        <v>18</v>
      </c>
      <c r="L12" s="4" t="s">
        <v>19</v>
      </c>
      <c r="M12" s="20" t="s">
        <v>22</v>
      </c>
      <c r="O12" s="23" t="s">
        <v>20</v>
      </c>
      <c r="P12" s="23" t="s">
        <v>21</v>
      </c>
      <c r="Q12" s="3" t="s">
        <v>18</v>
      </c>
      <c r="R12" s="4" t="s">
        <v>19</v>
      </c>
      <c r="S12" s="20" t="s">
        <v>22</v>
      </c>
      <c r="U12" s="23" t="s">
        <v>20</v>
      </c>
      <c r="V12" s="23" t="s">
        <v>21</v>
      </c>
      <c r="W12" s="3" t="s">
        <v>18</v>
      </c>
      <c r="X12" s="4" t="s">
        <v>19</v>
      </c>
      <c r="Y12" s="20" t="s">
        <v>22</v>
      </c>
      <c r="AA12" s="23" t="s">
        <v>20</v>
      </c>
      <c r="AB12" s="23" t="s">
        <v>21</v>
      </c>
      <c r="AC12" s="3" t="s">
        <v>18</v>
      </c>
      <c r="AD12" s="4" t="s">
        <v>19</v>
      </c>
      <c r="AE12" s="20" t="s">
        <v>22</v>
      </c>
    </row>
    <row r="13" spans="1:31" x14ac:dyDescent="0.25">
      <c r="A13" s="8" t="s">
        <v>12</v>
      </c>
      <c r="C13" s="1">
        <v>10</v>
      </c>
      <c r="D13" s="1">
        <v>500</v>
      </c>
      <c r="E13">
        <v>0.59678805000000001</v>
      </c>
      <c r="F13">
        <v>4656</v>
      </c>
      <c r="G13" s="25">
        <f>E13/Data!$B$14</f>
        <v>0.81661424047870579</v>
      </c>
      <c r="I13" s="1">
        <v>20</v>
      </c>
      <c r="J13" s="1">
        <v>500</v>
      </c>
      <c r="K13">
        <v>0.60359850000000004</v>
      </c>
      <c r="L13">
        <v>9204</v>
      </c>
      <c r="M13" s="25">
        <f>K13/Data!$B$14</f>
        <v>0.82593331188784047</v>
      </c>
      <c r="O13" s="1">
        <v>100</v>
      </c>
      <c r="P13" s="1">
        <v>500</v>
      </c>
      <c r="Q13">
        <v>0.66327970000000003</v>
      </c>
      <c r="R13">
        <v>43973</v>
      </c>
      <c r="S13" s="25">
        <f>Q13/Data!$B$14</f>
        <v>0.90759801313120103</v>
      </c>
      <c r="U13" s="1">
        <v>20</v>
      </c>
      <c r="V13" s="1">
        <v>1000</v>
      </c>
      <c r="W13">
        <v>0.63331090000000001</v>
      </c>
      <c r="X13">
        <v>23261</v>
      </c>
      <c r="Y13" s="25">
        <f>W13/Data!$B$14</f>
        <v>0.86659024018725839</v>
      </c>
      <c r="AA13" s="1">
        <v>20</v>
      </c>
      <c r="AB13" s="1">
        <v>2000</v>
      </c>
      <c r="AC13">
        <v>0.68285200000000001</v>
      </c>
      <c r="AD13">
        <v>47491</v>
      </c>
      <c r="AE13" s="25">
        <f>AC13/Data!$B$14</f>
        <v>0.93437974728107442</v>
      </c>
    </row>
    <row r="14" spans="1:31" x14ac:dyDescent="0.25">
      <c r="A14" s="1" t="s">
        <v>26</v>
      </c>
      <c r="C14" t="str">
        <f>_xlfn.CONCAT(C13,"_",D13)</f>
        <v>10_500</v>
      </c>
      <c r="E14">
        <v>0.60338040000000004</v>
      </c>
      <c r="F14">
        <v>4421</v>
      </c>
      <c r="G14" s="25">
        <f>E14/Data!$B$14</f>
        <v>0.82563487500417898</v>
      </c>
      <c r="I14" t="str">
        <f>_xlfn.CONCAT(I13,"_",J13)</f>
        <v>20_500</v>
      </c>
      <c r="K14">
        <v>0.6615356</v>
      </c>
      <c r="L14">
        <v>11568</v>
      </c>
      <c r="M14" s="25">
        <f>K14/Data!$B$14</f>
        <v>0.90521147590610251</v>
      </c>
      <c r="O14" t="str">
        <f>_xlfn.CONCAT(O13,"_",P13)</f>
        <v>100_500</v>
      </c>
      <c r="Q14">
        <v>0.63980466000000003</v>
      </c>
      <c r="R14">
        <v>43195</v>
      </c>
      <c r="S14" s="25">
        <f>Q14/Data!$B$14</f>
        <v>0.87547596919984672</v>
      </c>
      <c r="U14" t="str">
        <f>_xlfn.CONCAT(U13,"_",V13)</f>
        <v>20_1000</v>
      </c>
      <c r="W14">
        <v>0.67970759999999997</v>
      </c>
      <c r="X14">
        <v>23131</v>
      </c>
      <c r="Y14" s="25">
        <f>W14/Data!$B$14</f>
        <v>0.93007711116468217</v>
      </c>
      <c r="AA14" t="str">
        <f>_xlfn.CONCAT(AA13,"_",AB13)</f>
        <v>20_2000</v>
      </c>
      <c r="AC14">
        <v>0.64859306999999999</v>
      </c>
      <c r="AD14">
        <v>44537</v>
      </c>
      <c r="AE14" s="25">
        <f>AC14/Data!$B$14</f>
        <v>0.88750157989557943</v>
      </c>
    </row>
    <row r="15" spans="1:31" x14ac:dyDescent="0.25">
      <c r="E15">
        <v>0.43478319999999998</v>
      </c>
      <c r="F15">
        <v>4368</v>
      </c>
      <c r="G15" s="25">
        <f>E15/Data!$B$14</f>
        <v>0.59493509067566153</v>
      </c>
      <c r="K15">
        <v>0.64356637000000005</v>
      </c>
      <c r="L15">
        <v>9112</v>
      </c>
      <c r="M15" s="25">
        <f>K15/Data!$B$14</f>
        <v>0.8806233007433506</v>
      </c>
      <c r="Q15">
        <v>0.63464134999999999</v>
      </c>
      <c r="R15">
        <v>43239</v>
      </c>
      <c r="S15" s="25">
        <f>Q15/Data!$B$14</f>
        <v>0.86841075991154726</v>
      </c>
      <c r="W15">
        <v>0.66235460000000002</v>
      </c>
      <c r="X15">
        <v>23376</v>
      </c>
      <c r="Y15" s="25">
        <f>W15/Data!$B$14</f>
        <v>0.90633215361228658</v>
      </c>
      <c r="AC15">
        <v>0.69684380000000001</v>
      </c>
      <c r="AD15">
        <v>47294</v>
      </c>
      <c r="AE15" s="25">
        <f>AC15/Data!$B$14</f>
        <v>0.95352541068691832</v>
      </c>
    </row>
    <row r="16" spans="1:31" x14ac:dyDescent="0.25">
      <c r="E16">
        <v>0.52240120000000001</v>
      </c>
      <c r="F16">
        <v>4958</v>
      </c>
      <c r="G16" s="25">
        <f>E16/Data!$B$14</f>
        <v>0.71482708000464235</v>
      </c>
      <c r="K16">
        <v>0.64115595999999997</v>
      </c>
      <c r="L16">
        <v>9024</v>
      </c>
      <c r="M16" s="25">
        <f>K16/Data!$B$14</f>
        <v>0.87732501899760795</v>
      </c>
      <c r="Q16">
        <v>0.67180070000000003</v>
      </c>
      <c r="R16">
        <v>43578</v>
      </c>
      <c r="S16" s="25">
        <f>Q16/Data!$B$14</f>
        <v>0.91925771366159714</v>
      </c>
      <c r="W16">
        <v>0.65551610000000005</v>
      </c>
      <c r="X16">
        <v>23636</v>
      </c>
      <c r="Y16" s="25">
        <f>W16/Data!$B$14</f>
        <v>0.89697470001797686</v>
      </c>
      <c r="AC16">
        <v>0.67335325000000001</v>
      </c>
      <c r="AD16">
        <v>45261</v>
      </c>
      <c r="AE16" s="25">
        <f>AC16/Data!$B$14</f>
        <v>0.92138214366493787</v>
      </c>
    </row>
    <row r="17" spans="1:31" x14ac:dyDescent="0.25">
      <c r="E17">
        <v>0.61444557</v>
      </c>
      <c r="F17">
        <v>5976</v>
      </c>
      <c r="G17" s="25">
        <f>E17/Data!$B$14</f>
        <v>0.84077588762217248</v>
      </c>
      <c r="K17">
        <v>0.6640028</v>
      </c>
      <c r="L17">
        <v>9188</v>
      </c>
      <c r="M17" s="25">
        <f>K17/Data!$B$14</f>
        <v>0.90858746618290021</v>
      </c>
      <c r="Q17">
        <v>0.66164670000000003</v>
      </c>
      <c r="R17">
        <v>42637</v>
      </c>
      <c r="S17" s="25">
        <f>Q17/Data!$B$14</f>
        <v>0.90536349946307093</v>
      </c>
      <c r="W17">
        <v>0.66690223999999998</v>
      </c>
      <c r="X17">
        <v>22858</v>
      </c>
      <c r="Y17" s="25">
        <f>W17/Data!$B$14</f>
        <v>0.91255491156558433</v>
      </c>
      <c r="AC17">
        <v>0.67321549999999997</v>
      </c>
      <c r="AD17">
        <v>48689</v>
      </c>
      <c r="AE17" s="25">
        <f>AC17/Data!$B$14</f>
        <v>0.92119365361118088</v>
      </c>
    </row>
    <row r="18" spans="1:31" x14ac:dyDescent="0.25">
      <c r="E18">
        <v>0.66616819999999999</v>
      </c>
      <c r="F18">
        <v>4536</v>
      </c>
      <c r="G18" s="25">
        <f>E18/Data!$B$14</f>
        <v>0.91155048877749234</v>
      </c>
      <c r="K18">
        <v>0.66325199999999995</v>
      </c>
      <c r="L18">
        <v>9105</v>
      </c>
      <c r="M18" s="25">
        <f>K18/Data!$B$14</f>
        <v>0.90756010986812241</v>
      </c>
      <c r="Q18">
        <v>0.63182706</v>
      </c>
      <c r="R18">
        <v>42592</v>
      </c>
      <c r="S18" s="25">
        <f>Q18/Data!$B$14</f>
        <v>0.86455982943323628</v>
      </c>
      <c r="W18">
        <v>0.66620915999999997</v>
      </c>
      <c r="X18">
        <v>22961</v>
      </c>
      <c r="Y18" s="25">
        <f>W18/Data!$B$14</f>
        <v>0.91160653634628996</v>
      </c>
      <c r="AC18">
        <v>0.70034224</v>
      </c>
      <c r="AD18">
        <v>47879</v>
      </c>
      <c r="AE18" s="25">
        <f>AC18/Data!$B$14</f>
        <v>0.95831249702931465</v>
      </c>
    </row>
    <row r="19" spans="1:31" x14ac:dyDescent="0.25">
      <c r="E19">
        <v>0.54833710000000002</v>
      </c>
      <c r="F19">
        <v>4386</v>
      </c>
      <c r="G19" s="25">
        <f>E19/Data!$B$14</f>
        <v>0.75031643888110056</v>
      </c>
      <c r="K19">
        <v>0.63505009999999995</v>
      </c>
      <c r="L19">
        <v>9032</v>
      </c>
      <c r="M19" s="25">
        <f>K19/Data!$B$14</f>
        <v>0.86897007250300351</v>
      </c>
      <c r="Q19">
        <v>0.67830869999999999</v>
      </c>
      <c r="R19">
        <v>42838</v>
      </c>
      <c r="S19" s="25">
        <f>Q19/Data!$B$14</f>
        <v>0.92816292796177513</v>
      </c>
      <c r="W19">
        <v>0.65789969999999998</v>
      </c>
      <c r="X19">
        <v>23135</v>
      </c>
      <c r="Y19" s="25">
        <f>W19/Data!$B$14</f>
        <v>0.90023629633111513</v>
      </c>
      <c r="AC19">
        <v>0.63870704</v>
      </c>
      <c r="AD19">
        <v>45006</v>
      </c>
      <c r="AE19" s="25">
        <f>AC19/Data!$B$14</f>
        <v>0.87397404213774443</v>
      </c>
    </row>
    <row r="20" spans="1:31" x14ac:dyDescent="0.25">
      <c r="E20">
        <v>0.63691549999999997</v>
      </c>
      <c r="F20">
        <v>4442</v>
      </c>
      <c r="G20" s="25">
        <f>E20/Data!$B$14</f>
        <v>0.87152259044331581</v>
      </c>
      <c r="K20">
        <v>0.67091840000000003</v>
      </c>
      <c r="L20">
        <v>9126</v>
      </c>
      <c r="M20" s="25">
        <f>K20/Data!$B$14</f>
        <v>0.91805041947335997</v>
      </c>
      <c r="Q20">
        <v>0.64496719999999996</v>
      </c>
      <c r="R20">
        <v>42887</v>
      </c>
      <c r="S20" s="25">
        <f>Q20/Data!$B$14</f>
        <v>0.88254012485953348</v>
      </c>
      <c r="W20">
        <v>0.6270365</v>
      </c>
      <c r="X20">
        <v>23114</v>
      </c>
      <c r="Y20" s="25">
        <f>W20/Data!$B$14</f>
        <v>0.85800467217787957</v>
      </c>
      <c r="AC20">
        <v>0.67448680000000005</v>
      </c>
      <c r="AD20">
        <v>46077</v>
      </c>
      <c r="AE20" s="25">
        <f>AC20/Data!$B$14</f>
        <v>0.92293323550113437</v>
      </c>
    </row>
    <row r="21" spans="1:31" x14ac:dyDescent="0.25">
      <c r="E21">
        <v>0.63675594000000002</v>
      </c>
      <c r="F21">
        <v>5415</v>
      </c>
      <c r="G21" s="25">
        <f>E21/Data!$B$14</f>
        <v>0.87130425670119294</v>
      </c>
      <c r="K21">
        <v>0.65928905999999998</v>
      </c>
      <c r="L21">
        <v>8981</v>
      </c>
      <c r="M21" s="25">
        <f>K21/Data!$B$14</f>
        <v>0.90213742548601616</v>
      </c>
      <c r="Q21">
        <v>0.65685254000000004</v>
      </c>
      <c r="R21">
        <v>43795</v>
      </c>
      <c r="S21" s="25">
        <f>Q21/Data!$B$14</f>
        <v>0.89880341615186288</v>
      </c>
      <c r="W21">
        <v>0.64964909999999998</v>
      </c>
      <c r="X21">
        <v>23164</v>
      </c>
      <c r="Y21" s="25">
        <f>W21/Data!$B$14</f>
        <v>0.88894659732910997</v>
      </c>
      <c r="AC21">
        <v>0.67061139999999997</v>
      </c>
      <c r="AD21">
        <v>46086</v>
      </c>
      <c r="AE21" s="25">
        <f>AC21/Data!$B$14</f>
        <v>0.91763033637714686</v>
      </c>
    </row>
    <row r="22" spans="1:31" ht="15.75" thickBot="1" x14ac:dyDescent="0.3"/>
    <row r="23" spans="1:31" ht="15.75" thickBot="1" x14ac:dyDescent="0.3">
      <c r="A23" s="3" t="s">
        <v>0</v>
      </c>
      <c r="C23" s="23" t="s">
        <v>20</v>
      </c>
      <c r="D23" s="23" t="s">
        <v>21</v>
      </c>
      <c r="E23" s="3" t="s">
        <v>18</v>
      </c>
      <c r="F23" s="4" t="s">
        <v>19</v>
      </c>
      <c r="G23" s="20" t="s">
        <v>22</v>
      </c>
      <c r="I23" s="23" t="s">
        <v>20</v>
      </c>
      <c r="J23" s="23" t="s">
        <v>21</v>
      </c>
      <c r="K23" s="3" t="s">
        <v>18</v>
      </c>
      <c r="L23" s="4" t="s">
        <v>19</v>
      </c>
      <c r="M23" s="20" t="s">
        <v>22</v>
      </c>
      <c r="O23" s="23" t="s">
        <v>20</v>
      </c>
      <c r="P23" s="23" t="s">
        <v>21</v>
      </c>
      <c r="Q23" s="3" t="s">
        <v>18</v>
      </c>
      <c r="R23" s="4" t="s">
        <v>19</v>
      </c>
      <c r="S23" s="20" t="s">
        <v>22</v>
      </c>
      <c r="U23" s="23" t="s">
        <v>20</v>
      </c>
      <c r="V23" s="23" t="s">
        <v>21</v>
      </c>
      <c r="W23" s="3" t="s">
        <v>18</v>
      </c>
      <c r="X23" s="4" t="s">
        <v>19</v>
      </c>
      <c r="Y23" s="20" t="s">
        <v>22</v>
      </c>
      <c r="AA23" s="23" t="s">
        <v>20</v>
      </c>
      <c r="AB23" s="23" t="s">
        <v>21</v>
      </c>
      <c r="AC23" s="3" t="s">
        <v>18</v>
      </c>
      <c r="AD23" s="4" t="s">
        <v>19</v>
      </c>
      <c r="AE23" s="20" t="s">
        <v>22</v>
      </c>
    </row>
    <row r="24" spans="1:31" x14ac:dyDescent="0.25">
      <c r="A24" s="8" t="s">
        <v>16</v>
      </c>
      <c r="C24" s="1">
        <v>10</v>
      </c>
      <c r="D24" s="1">
        <v>500</v>
      </c>
      <c r="E24">
        <v>0.8064713</v>
      </c>
      <c r="F24">
        <v>14316</v>
      </c>
      <c r="G24" s="25">
        <f>E24/Data!$B$45</f>
        <v>0.93852289677229372</v>
      </c>
      <c r="I24" s="1">
        <v>20</v>
      </c>
      <c r="J24" s="1">
        <v>500</v>
      </c>
      <c r="K24">
        <v>0.76026576999999995</v>
      </c>
      <c r="L24">
        <v>27703</v>
      </c>
      <c r="M24" s="25">
        <f>K24/Data!$B$45</f>
        <v>0.88475167408588296</v>
      </c>
      <c r="O24" s="1">
        <v>100</v>
      </c>
      <c r="P24" s="1">
        <v>500</v>
      </c>
      <c r="Q24">
        <v>0.79202689999999998</v>
      </c>
      <c r="R24">
        <v>136082</v>
      </c>
      <c r="S24" s="25">
        <f>Q24/Data!$B$45</f>
        <v>0.92171337096506689</v>
      </c>
      <c r="U24" s="1">
        <v>20</v>
      </c>
      <c r="V24" s="1">
        <v>1000</v>
      </c>
      <c r="W24">
        <v>0.80619649999999998</v>
      </c>
      <c r="X24">
        <v>56546</v>
      </c>
      <c r="Y24" s="25">
        <f>W24/Data!$B$45</f>
        <v>0.93820310102502646</v>
      </c>
      <c r="AA24" s="1">
        <v>20</v>
      </c>
      <c r="AB24" s="1">
        <v>2000</v>
      </c>
      <c r="AC24">
        <v>0.80777127000000004</v>
      </c>
      <c r="AD24">
        <v>107498</v>
      </c>
      <c r="AE24" s="25">
        <f>AC24/Data!$B$45</f>
        <v>0.94003572383770462</v>
      </c>
    </row>
    <row r="25" spans="1:31" x14ac:dyDescent="0.25">
      <c r="A25" s="1" t="s">
        <v>26</v>
      </c>
      <c r="E25">
        <v>0.79810417</v>
      </c>
      <c r="F25">
        <v>13753</v>
      </c>
      <c r="G25" s="25">
        <f>E25/Data!$B$45</f>
        <v>0.92878573305019929</v>
      </c>
      <c r="K25">
        <v>0.77474909999999997</v>
      </c>
      <c r="L25">
        <v>26989</v>
      </c>
      <c r="M25" s="25">
        <f>K25/Data!$B$45</f>
        <v>0.90160650429063927</v>
      </c>
      <c r="Q25">
        <v>0.76778519999999995</v>
      </c>
      <c r="R25">
        <v>139129</v>
      </c>
      <c r="S25" s="25">
        <f>Q25/Data!$B$45</f>
        <v>0.89350233542457724</v>
      </c>
      <c r="W25">
        <v>0.80807779999999996</v>
      </c>
      <c r="X25">
        <v>53422</v>
      </c>
      <c r="Y25" s="25">
        <f>W25/Data!$B$45</f>
        <v>0.94039244505462516</v>
      </c>
      <c r="AC25">
        <v>0.79202689999999998</v>
      </c>
      <c r="AD25">
        <v>103276</v>
      </c>
      <c r="AE25" s="25">
        <f>AC25/Data!$B$45</f>
        <v>0.92171337096506689</v>
      </c>
    </row>
    <row r="26" spans="1:31" x14ac:dyDescent="0.25">
      <c r="E26">
        <v>0.79812103999999995</v>
      </c>
      <c r="F26">
        <v>13161</v>
      </c>
      <c r="G26" s="25">
        <f>E26/Data!$B$45</f>
        <v>0.92880536534370861</v>
      </c>
      <c r="K26">
        <v>0.79202689999999998</v>
      </c>
      <c r="L26">
        <v>25867</v>
      </c>
      <c r="M26" s="25">
        <f>K26/Data!$B$45</f>
        <v>0.92171337096506689</v>
      </c>
      <c r="Q26">
        <v>0.78926799999999997</v>
      </c>
      <c r="R26">
        <v>136750</v>
      </c>
      <c r="S26" s="25">
        <f>Q26/Data!$B$45</f>
        <v>0.9185027287265829</v>
      </c>
      <c r="W26">
        <v>0.77461840000000004</v>
      </c>
      <c r="X26">
        <v>52216</v>
      </c>
      <c r="Y26" s="25">
        <f>W26/Data!$B$45</f>
        <v>0.90145440347489036</v>
      </c>
      <c r="AC26">
        <v>0.79202689999999998</v>
      </c>
      <c r="AD26">
        <v>103746</v>
      </c>
      <c r="AE26" s="25">
        <f>AC26/Data!$B$45</f>
        <v>0.92171337096506689</v>
      </c>
    </row>
    <row r="27" spans="1:31" x14ac:dyDescent="0.25">
      <c r="E27">
        <v>0.77461840000000004</v>
      </c>
      <c r="F27">
        <v>12743</v>
      </c>
      <c r="G27" s="25">
        <f>E27/Data!$B$45</f>
        <v>0.90145440347489036</v>
      </c>
      <c r="K27">
        <v>0.76025695000000004</v>
      </c>
      <c r="L27">
        <v>27699</v>
      </c>
      <c r="M27" s="25">
        <f>K27/Data!$B$45</f>
        <v>0.884741409899235</v>
      </c>
      <c r="Q27">
        <v>0.74779700000000005</v>
      </c>
      <c r="R27">
        <v>135732</v>
      </c>
      <c r="S27" s="25">
        <f>Q27/Data!$B$45</f>
        <v>0.87024126790083045</v>
      </c>
      <c r="W27">
        <v>0.79202689999999998</v>
      </c>
      <c r="X27">
        <v>51472</v>
      </c>
      <c r="Y27" s="25">
        <f>W27/Data!$B$45</f>
        <v>0.92171337096506689</v>
      </c>
      <c r="AC27">
        <v>0.807948</v>
      </c>
      <c r="AD27">
        <v>108999</v>
      </c>
      <c r="AE27" s="25">
        <f>AC27/Data!$B$45</f>
        <v>0.94024139160486075</v>
      </c>
    </row>
    <row r="28" spans="1:31" x14ac:dyDescent="0.25">
      <c r="E28">
        <v>0.72881019999999996</v>
      </c>
      <c r="F28">
        <v>13133</v>
      </c>
      <c r="G28" s="25">
        <f>E28/Data!$B$45</f>
        <v>0.84814556959583642</v>
      </c>
      <c r="K28">
        <v>0.77468369999999998</v>
      </c>
      <c r="L28">
        <v>26492</v>
      </c>
      <c r="M28" s="25">
        <f>K28/Data!$B$45</f>
        <v>0.90153039569576565</v>
      </c>
      <c r="Q28">
        <v>0.77285004000000002</v>
      </c>
      <c r="R28">
        <v>131146</v>
      </c>
      <c r="S28" s="25">
        <f>Q28/Data!$B$45</f>
        <v>0.89939649223894647</v>
      </c>
      <c r="W28">
        <v>0.79202689999999998</v>
      </c>
      <c r="X28">
        <v>51736</v>
      </c>
      <c r="Y28" s="25">
        <f>W28/Data!$B$45</f>
        <v>0.92171337096506689</v>
      </c>
      <c r="AC28">
        <v>0.80743814000000003</v>
      </c>
      <c r="AD28">
        <v>109163</v>
      </c>
      <c r="AE28" s="25">
        <f>AC28/Data!$B$45</f>
        <v>0.93964804713724204</v>
      </c>
    </row>
    <row r="29" spans="1:31" x14ac:dyDescent="0.25">
      <c r="E29">
        <v>0.76072799999999996</v>
      </c>
      <c r="F29">
        <v>13510</v>
      </c>
      <c r="G29" s="25">
        <f>E29/Data!$B$45</f>
        <v>0.8852895896181221</v>
      </c>
      <c r="K29">
        <v>0.77445759999999997</v>
      </c>
      <c r="L29">
        <v>27962</v>
      </c>
      <c r="M29" s="25">
        <f>K29/Data!$B$45</f>
        <v>0.90126727408565976</v>
      </c>
      <c r="Q29">
        <v>0.7674029</v>
      </c>
      <c r="R29">
        <v>134228</v>
      </c>
      <c r="S29" s="25">
        <f>Q29/Data!$B$45</f>
        <v>0.89305743762916157</v>
      </c>
      <c r="W29">
        <v>0.80065112999999999</v>
      </c>
      <c r="X29">
        <v>54283</v>
      </c>
      <c r="Y29" s="25">
        <f>W29/Data!$B$45</f>
        <v>0.93174973223673341</v>
      </c>
      <c r="AC29">
        <v>0.80715035999999996</v>
      </c>
      <c r="AD29">
        <v>105539</v>
      </c>
      <c r="AE29" s="25">
        <f>AC29/Data!$B$45</f>
        <v>0.93931314604499838</v>
      </c>
    </row>
    <row r="30" spans="1:31" x14ac:dyDescent="0.25">
      <c r="E30">
        <v>0.7756016</v>
      </c>
      <c r="F30">
        <v>14567</v>
      </c>
      <c r="G30" s="25">
        <f>E30/Data!$B$45</f>
        <v>0.90259859262595687</v>
      </c>
      <c r="K30">
        <v>0.77008010000000005</v>
      </c>
      <c r="L30">
        <v>26008</v>
      </c>
      <c r="M30" s="25">
        <f>K30/Data!$B$45</f>
        <v>0.89617300231105268</v>
      </c>
      <c r="Q30">
        <v>0.76107860000000005</v>
      </c>
      <c r="R30">
        <v>135247</v>
      </c>
      <c r="S30" s="25">
        <f>Q30/Data!$B$45</f>
        <v>0.88569759685608385</v>
      </c>
      <c r="W30">
        <v>0.79202689999999998</v>
      </c>
      <c r="X30">
        <v>53086</v>
      </c>
      <c r="Y30" s="25">
        <f>W30/Data!$B$45</f>
        <v>0.92171337096506689</v>
      </c>
      <c r="AC30">
        <v>0.79202689999999998</v>
      </c>
      <c r="AD30">
        <v>102946</v>
      </c>
      <c r="AE30" s="25">
        <f>AC30/Data!$B$45</f>
        <v>0.92171337096506689</v>
      </c>
    </row>
    <row r="31" spans="1:31" x14ac:dyDescent="0.25">
      <c r="E31">
        <v>0.76055974000000004</v>
      </c>
      <c r="F31">
        <v>14276</v>
      </c>
      <c r="G31" s="25">
        <f>E31/Data!$B$45</f>
        <v>0.88509377872862005</v>
      </c>
      <c r="K31">
        <v>0.79285939999999999</v>
      </c>
      <c r="L31">
        <v>26560</v>
      </c>
      <c r="M31" s="25">
        <f>K31/Data!$B$45</f>
        <v>0.92268218450072892</v>
      </c>
      <c r="Q31">
        <v>0.77133839999999998</v>
      </c>
      <c r="R31">
        <v>136573</v>
      </c>
      <c r="S31" s="25">
        <f>Q31/Data!$B$45</f>
        <v>0.8976373363313811</v>
      </c>
      <c r="W31">
        <v>0.79202689999999998</v>
      </c>
      <c r="X31">
        <v>53851</v>
      </c>
      <c r="Y31" s="25">
        <f>W31/Data!$B$45</f>
        <v>0.92171337096506689</v>
      </c>
      <c r="AC31">
        <v>0.76080734000000005</v>
      </c>
      <c r="AD31">
        <v>104062</v>
      </c>
      <c r="AE31" s="25">
        <f>AC31/Data!$B$45</f>
        <v>0.88538192074835576</v>
      </c>
    </row>
    <row r="32" spans="1:31" x14ac:dyDescent="0.25">
      <c r="E32">
        <v>0.76099925999999996</v>
      </c>
      <c r="F32">
        <v>14063</v>
      </c>
      <c r="G32" s="25">
        <f>E32/Data!$B$45</f>
        <v>0.88560526572585019</v>
      </c>
      <c r="K32">
        <v>0.78916699999999995</v>
      </c>
      <c r="L32">
        <v>26118</v>
      </c>
      <c r="M32" s="25">
        <f>K32/Data!$B$45</f>
        <v>0.91838519098832239</v>
      </c>
      <c r="Q32">
        <v>0.76107860000000005</v>
      </c>
      <c r="R32">
        <v>136600</v>
      </c>
      <c r="S32" s="25">
        <f>Q32/Data!$B$45</f>
        <v>0.88569759685608385</v>
      </c>
      <c r="W32">
        <v>0.80415700000000001</v>
      </c>
      <c r="X32">
        <v>54539</v>
      </c>
      <c r="Y32" s="25">
        <f>W32/Data!$B$45</f>
        <v>0.93582965333015244</v>
      </c>
      <c r="AC32">
        <v>0.79696630000000002</v>
      </c>
      <c r="AD32">
        <v>106358</v>
      </c>
      <c r="AE32" s="25">
        <f>AC32/Data!$B$45</f>
        <v>0.92746154823599658</v>
      </c>
    </row>
    <row r="33" spans="1:13" ht="15.75" thickBot="1" x14ac:dyDescent="0.3"/>
    <row r="34" spans="1:13" ht="15.75" thickBot="1" x14ac:dyDescent="0.3">
      <c r="A34" s="3" t="s">
        <v>0</v>
      </c>
      <c r="C34" s="23" t="s">
        <v>20</v>
      </c>
      <c r="D34" s="23" t="s">
        <v>21</v>
      </c>
      <c r="E34" s="3" t="s">
        <v>18</v>
      </c>
      <c r="F34" s="4" t="s">
        <v>19</v>
      </c>
      <c r="G34" s="20" t="s">
        <v>32</v>
      </c>
      <c r="I34" s="23" t="s">
        <v>20</v>
      </c>
      <c r="J34" s="23" t="s">
        <v>21</v>
      </c>
      <c r="K34" s="3" t="s">
        <v>18</v>
      </c>
      <c r="L34" s="4" t="s">
        <v>19</v>
      </c>
      <c r="M34" s="20" t="s">
        <v>32</v>
      </c>
    </row>
    <row r="35" spans="1:13" x14ac:dyDescent="0.25">
      <c r="A35" s="8" t="s">
        <v>30</v>
      </c>
      <c r="C35" s="1">
        <v>1</v>
      </c>
      <c r="D35" s="27" t="s">
        <v>23</v>
      </c>
      <c r="E35">
        <v>1</v>
      </c>
      <c r="F35">
        <v>7</v>
      </c>
      <c r="G35" s="29">
        <f>Data!$C$35/raw!F35</f>
        <v>1.7857142857142858</v>
      </c>
      <c r="I35" s="1">
        <v>2</v>
      </c>
      <c r="J35" s="27" t="s">
        <v>23</v>
      </c>
      <c r="K35">
        <v>1</v>
      </c>
      <c r="L35">
        <v>16</v>
      </c>
      <c r="M35" s="29">
        <f>Data!$C$35/raw!L35</f>
        <v>0.78125</v>
      </c>
    </row>
    <row r="36" spans="1:13" x14ac:dyDescent="0.25">
      <c r="A36" s="1" t="s">
        <v>26</v>
      </c>
      <c r="E36">
        <v>1</v>
      </c>
      <c r="F36">
        <v>7</v>
      </c>
      <c r="G36" s="29">
        <f>Data!$C$35/raw!F36</f>
        <v>1.7857142857142858</v>
      </c>
      <c r="K36">
        <v>1</v>
      </c>
      <c r="L36">
        <v>17</v>
      </c>
      <c r="M36" s="29">
        <f>Data!$C$35/raw!L36</f>
        <v>0.73529411764705888</v>
      </c>
    </row>
    <row r="37" spans="1:13" x14ac:dyDescent="0.25">
      <c r="E37">
        <v>1</v>
      </c>
      <c r="F37">
        <v>9</v>
      </c>
      <c r="G37" s="29">
        <f>Data!$C$35/raw!F37</f>
        <v>1.3888888888888888</v>
      </c>
      <c r="K37">
        <v>1</v>
      </c>
      <c r="L37">
        <v>11</v>
      </c>
      <c r="M37" s="29">
        <f>Data!$C$35/raw!L37</f>
        <v>1.1363636363636365</v>
      </c>
    </row>
    <row r="38" spans="1:13" x14ac:dyDescent="0.25">
      <c r="E38">
        <v>1</v>
      </c>
      <c r="F38">
        <v>8</v>
      </c>
      <c r="G38" s="29">
        <f>Data!$C$35/raw!F38</f>
        <v>1.5625</v>
      </c>
      <c r="K38">
        <v>1</v>
      </c>
      <c r="L38">
        <v>11</v>
      </c>
      <c r="M38" s="29">
        <f>Data!$C$35/raw!L38</f>
        <v>1.1363636363636365</v>
      </c>
    </row>
    <row r="39" spans="1:13" x14ac:dyDescent="0.25">
      <c r="E39">
        <v>1</v>
      </c>
      <c r="F39">
        <v>6</v>
      </c>
      <c r="G39" s="29">
        <f>Data!$C$35/raw!F39</f>
        <v>2.0833333333333335</v>
      </c>
      <c r="K39">
        <v>1</v>
      </c>
      <c r="L39">
        <v>9</v>
      </c>
      <c r="M39" s="29">
        <f>Data!$C$35/raw!L39</f>
        <v>1.3888888888888888</v>
      </c>
    </row>
    <row r="40" spans="1:13" x14ac:dyDescent="0.25">
      <c r="E40">
        <v>1</v>
      </c>
      <c r="F40">
        <v>8</v>
      </c>
      <c r="G40" s="29">
        <f>Data!$C$35/raw!F40</f>
        <v>1.5625</v>
      </c>
      <c r="K40">
        <v>1</v>
      </c>
      <c r="L40">
        <v>9</v>
      </c>
      <c r="M40" s="29">
        <f>Data!$C$35/raw!L40</f>
        <v>1.3888888888888888</v>
      </c>
    </row>
    <row r="41" spans="1:13" x14ac:dyDescent="0.25">
      <c r="E41">
        <v>1</v>
      </c>
      <c r="F41">
        <v>5</v>
      </c>
      <c r="G41" s="29">
        <f>Data!$C$35/raw!F41</f>
        <v>2.5</v>
      </c>
      <c r="K41">
        <v>1</v>
      </c>
      <c r="L41">
        <v>12</v>
      </c>
      <c r="M41" s="29">
        <f>Data!$C$35/raw!L41</f>
        <v>1.0416666666666667</v>
      </c>
    </row>
    <row r="42" spans="1:13" x14ac:dyDescent="0.25">
      <c r="E42">
        <v>1</v>
      </c>
      <c r="F42">
        <v>5</v>
      </c>
      <c r="G42" s="29">
        <f>Data!$C$35/raw!F42</f>
        <v>2.5</v>
      </c>
      <c r="K42">
        <v>1</v>
      </c>
      <c r="L42">
        <v>9</v>
      </c>
      <c r="M42" s="29">
        <f>Data!$C$35/raw!L42</f>
        <v>1.3888888888888888</v>
      </c>
    </row>
    <row r="43" spans="1:13" x14ac:dyDescent="0.25">
      <c r="E43">
        <v>1</v>
      </c>
      <c r="F43">
        <v>5</v>
      </c>
      <c r="G43" s="29">
        <f>Data!$C$35/raw!F43</f>
        <v>2.5</v>
      </c>
      <c r="K43">
        <v>1</v>
      </c>
      <c r="L43">
        <v>9</v>
      </c>
      <c r="M43" s="29">
        <f>Data!$C$35/raw!L43</f>
        <v>1.3888888888888888</v>
      </c>
    </row>
    <row r="44" spans="1:13" ht="15.75" thickBot="1" x14ac:dyDescent="0.3"/>
    <row r="45" spans="1:13" ht="15.75" thickBot="1" x14ac:dyDescent="0.3">
      <c r="A45" s="3" t="s">
        <v>0</v>
      </c>
      <c r="C45" s="23" t="s">
        <v>20</v>
      </c>
      <c r="D45" s="23" t="s">
        <v>21</v>
      </c>
      <c r="E45" s="3" t="s">
        <v>18</v>
      </c>
      <c r="F45" s="4" t="s">
        <v>19</v>
      </c>
      <c r="G45" s="20" t="s">
        <v>32</v>
      </c>
      <c r="I45" s="23" t="s">
        <v>20</v>
      </c>
      <c r="J45" s="23" t="s">
        <v>21</v>
      </c>
      <c r="K45" s="3" t="s">
        <v>18</v>
      </c>
      <c r="L45" s="4" t="s">
        <v>19</v>
      </c>
      <c r="M45" s="20" t="s">
        <v>32</v>
      </c>
    </row>
    <row r="46" spans="1:13" x14ac:dyDescent="0.25">
      <c r="A46" s="8" t="s">
        <v>34</v>
      </c>
      <c r="C46" s="1">
        <v>1</v>
      </c>
      <c r="D46" s="27" t="s">
        <v>23</v>
      </c>
      <c r="E46">
        <v>1</v>
      </c>
      <c r="F46">
        <v>4</v>
      </c>
      <c r="G46" s="29">
        <f>Data!$C$56/raw!F46</f>
        <v>1.3</v>
      </c>
      <c r="I46" s="1">
        <v>2</v>
      </c>
      <c r="J46" s="27" t="s">
        <v>23</v>
      </c>
      <c r="K46">
        <v>1</v>
      </c>
      <c r="L46">
        <v>16</v>
      </c>
      <c r="M46" s="29">
        <f>Data!$C$56/raw!L46</f>
        <v>0.32500000000000001</v>
      </c>
    </row>
    <row r="47" spans="1:13" x14ac:dyDescent="0.25">
      <c r="A47" s="1" t="s">
        <v>26</v>
      </c>
      <c r="E47">
        <v>1</v>
      </c>
      <c r="F47">
        <v>5</v>
      </c>
      <c r="G47" s="29">
        <f>Data!$C$56/raw!F47</f>
        <v>1.04</v>
      </c>
      <c r="K47">
        <v>1</v>
      </c>
      <c r="L47">
        <v>15</v>
      </c>
      <c r="M47" s="29">
        <f>Data!$C$56/raw!L47</f>
        <v>0.34666666666666668</v>
      </c>
    </row>
    <row r="48" spans="1:13" x14ac:dyDescent="0.25">
      <c r="E48">
        <v>1</v>
      </c>
      <c r="F48">
        <v>6</v>
      </c>
      <c r="G48" s="29">
        <f>Data!$C$56/raw!F48</f>
        <v>0.8666666666666667</v>
      </c>
      <c r="K48">
        <v>1</v>
      </c>
      <c r="L48">
        <v>9</v>
      </c>
      <c r="M48" s="29">
        <f>Data!$C$56/raw!L48</f>
        <v>0.57777777777777783</v>
      </c>
    </row>
    <row r="49" spans="1:13" x14ac:dyDescent="0.25">
      <c r="E49">
        <v>1</v>
      </c>
      <c r="F49">
        <v>4</v>
      </c>
      <c r="G49" s="29">
        <f>Data!$C$56/raw!F49</f>
        <v>1.3</v>
      </c>
      <c r="K49">
        <v>1</v>
      </c>
      <c r="L49">
        <v>9</v>
      </c>
      <c r="M49" s="29">
        <f>Data!$C$56/raw!L49</f>
        <v>0.57777777777777783</v>
      </c>
    </row>
    <row r="50" spans="1:13" x14ac:dyDescent="0.25">
      <c r="E50">
        <v>1</v>
      </c>
      <c r="F50">
        <v>4</v>
      </c>
      <c r="G50" s="29">
        <f>Data!$C$56/raw!F50</f>
        <v>1.3</v>
      </c>
      <c r="K50">
        <v>1</v>
      </c>
      <c r="L50">
        <v>11</v>
      </c>
      <c r="M50" s="29">
        <f>Data!$C$56/raw!L50</f>
        <v>0.47272727272727272</v>
      </c>
    </row>
    <row r="51" spans="1:13" x14ac:dyDescent="0.25">
      <c r="E51">
        <v>1</v>
      </c>
      <c r="F51">
        <v>4</v>
      </c>
      <c r="G51" s="29">
        <f>Data!$C$56/raw!F51</f>
        <v>1.3</v>
      </c>
      <c r="K51">
        <v>1</v>
      </c>
      <c r="L51">
        <v>10</v>
      </c>
      <c r="M51" s="29">
        <f>Data!$C$56/raw!L51</f>
        <v>0.52</v>
      </c>
    </row>
    <row r="52" spans="1:13" x14ac:dyDescent="0.25">
      <c r="E52">
        <v>1</v>
      </c>
      <c r="F52">
        <v>4</v>
      </c>
      <c r="G52" s="29">
        <f>Data!$C$56/raw!F52</f>
        <v>1.3</v>
      </c>
      <c r="K52">
        <v>1</v>
      </c>
      <c r="L52">
        <v>6</v>
      </c>
      <c r="M52" s="29">
        <f>Data!$C$56/raw!L52</f>
        <v>0.8666666666666667</v>
      </c>
    </row>
    <row r="53" spans="1:13" x14ac:dyDescent="0.25">
      <c r="E53">
        <v>1</v>
      </c>
      <c r="F53">
        <v>4</v>
      </c>
      <c r="G53" s="29">
        <f>Data!$C$56/raw!F53</f>
        <v>1.3</v>
      </c>
      <c r="K53">
        <v>1</v>
      </c>
      <c r="L53">
        <v>4</v>
      </c>
      <c r="M53" s="29">
        <f>Data!$C$56/raw!L53</f>
        <v>1.3</v>
      </c>
    </row>
    <row r="54" spans="1:13" x14ac:dyDescent="0.25">
      <c r="E54">
        <v>1</v>
      </c>
      <c r="F54">
        <v>4</v>
      </c>
      <c r="G54" s="29">
        <f>Data!$C$56/raw!F54</f>
        <v>1.3</v>
      </c>
      <c r="K54">
        <v>1</v>
      </c>
      <c r="L54">
        <v>7</v>
      </c>
      <c r="M54" s="29">
        <f>Data!$C$56/raw!L54</f>
        <v>0.74285714285714288</v>
      </c>
    </row>
    <row r="55" spans="1:13" ht="15.75" thickBot="1" x14ac:dyDescent="0.3"/>
    <row r="56" spans="1:13" ht="15.75" thickBot="1" x14ac:dyDescent="0.3">
      <c r="A56" s="3" t="s">
        <v>0</v>
      </c>
      <c r="C56" s="23" t="s">
        <v>20</v>
      </c>
      <c r="D56" s="23" t="s">
        <v>21</v>
      </c>
      <c r="E56" s="3" t="s">
        <v>18</v>
      </c>
      <c r="F56" s="4" t="s">
        <v>19</v>
      </c>
      <c r="G56" s="20" t="s">
        <v>32</v>
      </c>
      <c r="I56" s="23" t="s">
        <v>20</v>
      </c>
      <c r="J56" s="23" t="s">
        <v>21</v>
      </c>
      <c r="K56" s="3" t="s">
        <v>18</v>
      </c>
      <c r="L56" s="4" t="s">
        <v>19</v>
      </c>
      <c r="M56" s="20" t="s">
        <v>32</v>
      </c>
    </row>
    <row r="57" spans="1:13" x14ac:dyDescent="0.25">
      <c r="A57" s="8" t="s">
        <v>36</v>
      </c>
      <c r="C57" s="1">
        <v>1</v>
      </c>
      <c r="D57" s="27" t="s">
        <v>23</v>
      </c>
      <c r="E57">
        <v>1</v>
      </c>
      <c r="F57">
        <v>31</v>
      </c>
      <c r="G57" s="29">
        <f>Data!$C$62/raw!F57</f>
        <v>0.76774193548387104</v>
      </c>
      <c r="I57" s="1">
        <v>2</v>
      </c>
      <c r="J57" s="27" t="s">
        <v>23</v>
      </c>
      <c r="K57">
        <v>1</v>
      </c>
      <c r="L57">
        <v>36</v>
      </c>
      <c r="M57" s="29">
        <f>Data!$C$62/raw!L57</f>
        <v>0.66111111111111109</v>
      </c>
    </row>
    <row r="58" spans="1:13" x14ac:dyDescent="0.25">
      <c r="A58" s="1" t="s">
        <v>26</v>
      </c>
      <c r="E58">
        <v>1</v>
      </c>
      <c r="F58">
        <v>22</v>
      </c>
      <c r="G58" s="29">
        <f>Data!$C$62/raw!F58</f>
        <v>1.0818181818181818</v>
      </c>
      <c r="K58">
        <v>1</v>
      </c>
      <c r="L58">
        <v>32</v>
      </c>
      <c r="M58" s="29">
        <f>Data!$C$62/raw!L58</f>
        <v>0.74375000000000002</v>
      </c>
    </row>
    <row r="59" spans="1:13" x14ac:dyDescent="0.25">
      <c r="E59">
        <v>1</v>
      </c>
      <c r="F59">
        <v>20</v>
      </c>
      <c r="G59" s="29">
        <f>Data!$C$62/raw!F59</f>
        <v>1.19</v>
      </c>
      <c r="K59">
        <v>1</v>
      </c>
      <c r="L59">
        <v>43</v>
      </c>
      <c r="M59" s="29">
        <f>Data!$C$62/raw!L59</f>
        <v>0.55348837209302326</v>
      </c>
    </row>
    <row r="60" spans="1:13" x14ac:dyDescent="0.25">
      <c r="E60">
        <v>1</v>
      </c>
      <c r="F60">
        <v>19</v>
      </c>
      <c r="G60" s="29">
        <f>Data!$C$62/raw!F60</f>
        <v>1.2526315789473685</v>
      </c>
      <c r="K60">
        <v>1</v>
      </c>
      <c r="L60">
        <v>34</v>
      </c>
      <c r="M60" s="29">
        <f>Data!$C$62/raw!L60</f>
        <v>0.70000000000000007</v>
      </c>
    </row>
    <row r="61" spans="1:13" x14ac:dyDescent="0.25">
      <c r="E61">
        <v>1</v>
      </c>
      <c r="F61">
        <v>19</v>
      </c>
      <c r="G61" s="29">
        <f>Data!$C$62/raw!F61</f>
        <v>1.2526315789473685</v>
      </c>
      <c r="K61">
        <v>1</v>
      </c>
      <c r="L61">
        <v>30</v>
      </c>
      <c r="M61" s="29">
        <f>Data!$C$62/raw!L61</f>
        <v>0.79333333333333333</v>
      </c>
    </row>
    <row r="62" spans="1:13" x14ac:dyDescent="0.25">
      <c r="E62">
        <v>1</v>
      </c>
      <c r="F62">
        <v>18</v>
      </c>
      <c r="G62" s="29">
        <f>Data!$C$62/raw!F62</f>
        <v>1.3222222222222222</v>
      </c>
      <c r="K62">
        <v>1</v>
      </c>
      <c r="L62">
        <v>32</v>
      </c>
      <c r="M62" s="29">
        <f>Data!$C$62/raw!L62</f>
        <v>0.74375000000000002</v>
      </c>
    </row>
    <row r="63" spans="1:13" x14ac:dyDescent="0.25">
      <c r="E63">
        <v>1</v>
      </c>
      <c r="F63">
        <v>19</v>
      </c>
      <c r="G63" s="29">
        <f>Data!$C$62/raw!F63</f>
        <v>1.2526315789473685</v>
      </c>
      <c r="K63">
        <v>1</v>
      </c>
      <c r="L63">
        <v>28</v>
      </c>
      <c r="M63" s="29">
        <f>Data!$C$62/raw!L63</f>
        <v>0.85</v>
      </c>
    </row>
    <row r="64" spans="1:13" x14ac:dyDescent="0.25">
      <c r="E64">
        <v>1</v>
      </c>
      <c r="F64">
        <v>18</v>
      </c>
      <c r="G64" s="29">
        <f>Data!$C$62/raw!F64</f>
        <v>1.3222222222222222</v>
      </c>
      <c r="K64">
        <v>1</v>
      </c>
      <c r="L64">
        <v>28</v>
      </c>
      <c r="M64" s="29">
        <f>Data!$C$62/raw!L64</f>
        <v>0.85</v>
      </c>
    </row>
    <row r="65" spans="1:39" x14ac:dyDescent="0.25">
      <c r="E65">
        <v>1</v>
      </c>
      <c r="F65">
        <v>19</v>
      </c>
      <c r="G65" s="29">
        <f>Data!$C$62/raw!F65</f>
        <v>1.2526315789473685</v>
      </c>
      <c r="K65">
        <v>1</v>
      </c>
      <c r="L65">
        <v>36</v>
      </c>
      <c r="M65" s="29">
        <f>Data!$C$62/raw!L65</f>
        <v>0.66111111111111109</v>
      </c>
    </row>
    <row r="66" spans="1:39" ht="15.75" thickBot="1" x14ac:dyDescent="0.3"/>
    <row r="67" spans="1:39" ht="15.75" thickBot="1" x14ac:dyDescent="0.3">
      <c r="A67" s="3" t="s">
        <v>0</v>
      </c>
      <c r="C67" s="23" t="s">
        <v>20</v>
      </c>
      <c r="D67" s="23" t="s">
        <v>21</v>
      </c>
      <c r="E67" s="3" t="s">
        <v>18</v>
      </c>
      <c r="F67" s="4" t="s">
        <v>19</v>
      </c>
      <c r="G67" s="20" t="s">
        <v>22</v>
      </c>
      <c r="I67" s="23" t="s">
        <v>20</v>
      </c>
      <c r="J67" s="23" t="s">
        <v>21</v>
      </c>
      <c r="K67" s="3" t="s">
        <v>18</v>
      </c>
      <c r="L67" s="4" t="s">
        <v>19</v>
      </c>
      <c r="M67" s="20" t="s">
        <v>22</v>
      </c>
      <c r="O67" s="23" t="s">
        <v>20</v>
      </c>
      <c r="P67" s="23" t="s">
        <v>21</v>
      </c>
      <c r="Q67" s="3" t="s">
        <v>18</v>
      </c>
      <c r="R67" s="4" t="s">
        <v>19</v>
      </c>
      <c r="S67" s="20" t="s">
        <v>22</v>
      </c>
      <c r="U67" s="23" t="s">
        <v>20</v>
      </c>
      <c r="V67" s="23" t="s">
        <v>21</v>
      </c>
      <c r="W67" s="3" t="s">
        <v>18</v>
      </c>
      <c r="X67" s="4" t="s">
        <v>19</v>
      </c>
      <c r="Y67" s="20" t="s">
        <v>22</v>
      </c>
      <c r="AA67" s="23" t="s">
        <v>20</v>
      </c>
      <c r="AB67" s="23" t="s">
        <v>21</v>
      </c>
      <c r="AC67" s="3" t="s">
        <v>18</v>
      </c>
      <c r="AD67" s="4" t="s">
        <v>19</v>
      </c>
      <c r="AE67" s="20" t="s">
        <v>22</v>
      </c>
      <c r="AG67" s="23" t="s">
        <v>20</v>
      </c>
      <c r="AH67" s="23" t="s">
        <v>21</v>
      </c>
      <c r="AI67" s="3" t="s">
        <v>18</v>
      </c>
      <c r="AJ67" s="4" t="s">
        <v>19</v>
      </c>
      <c r="AK67" s="20" t="s">
        <v>22</v>
      </c>
      <c r="AM67" t="str">
        <f>C69</f>
        <v>2_10</v>
      </c>
    </row>
    <row r="68" spans="1:39" x14ac:dyDescent="0.25">
      <c r="A68" s="8" t="s">
        <v>25</v>
      </c>
      <c r="C68" s="1">
        <v>2</v>
      </c>
      <c r="D68" s="1">
        <v>10</v>
      </c>
      <c r="E68">
        <v>0.46617827000000001</v>
      </c>
      <c r="F68">
        <v>104</v>
      </c>
      <c r="G68" s="25">
        <f>E68/Data!$B$65</f>
        <v>0.46617827000000001</v>
      </c>
      <c r="I68" s="1">
        <v>10</v>
      </c>
      <c r="J68" s="1">
        <v>2</v>
      </c>
      <c r="K68">
        <v>0.93308913999999998</v>
      </c>
      <c r="L68">
        <v>151</v>
      </c>
      <c r="M68" s="25">
        <f>K68/Data!$B$65</f>
        <v>0.93308913999999998</v>
      </c>
      <c r="O68" s="1">
        <v>5</v>
      </c>
      <c r="P68" s="1">
        <v>5</v>
      </c>
      <c r="Q68">
        <v>0.92283269999999995</v>
      </c>
      <c r="R68">
        <v>129</v>
      </c>
      <c r="S68" s="25">
        <f>Q68/Data!$B$65</f>
        <v>0.92283269999999995</v>
      </c>
      <c r="U68" s="1">
        <v>3</v>
      </c>
      <c r="V68" s="1">
        <v>3</v>
      </c>
      <c r="W68">
        <v>0.94505494999999995</v>
      </c>
      <c r="X68">
        <v>118</v>
      </c>
      <c r="Y68" s="25">
        <f>W68/Data!$B$65</f>
        <v>0.94505494999999995</v>
      </c>
      <c r="AA68" s="1">
        <v>10</v>
      </c>
      <c r="AB68" s="1">
        <v>200</v>
      </c>
      <c r="AC68">
        <v>0.99169719999999995</v>
      </c>
      <c r="AD68">
        <v>4976</v>
      </c>
      <c r="AE68" s="25">
        <f>AC68/Data!$B$65</f>
        <v>0.99169719999999995</v>
      </c>
      <c r="AG68" s="1">
        <v>10</v>
      </c>
      <c r="AH68" s="1">
        <v>20</v>
      </c>
      <c r="AI68">
        <v>0.96239315999999997</v>
      </c>
      <c r="AJ68">
        <v>836</v>
      </c>
      <c r="AK68" s="25">
        <f>AI68/Data!$B$65</f>
        <v>0.96239315999999997</v>
      </c>
      <c r="AM68" t="str">
        <f>I69</f>
        <v>10_2</v>
      </c>
    </row>
    <row r="69" spans="1:39" x14ac:dyDescent="0.25">
      <c r="A69" s="1" t="s">
        <v>26</v>
      </c>
      <c r="C69" t="str">
        <f>_xlfn.CONCAT(C68,"_",D68)</f>
        <v>2_10</v>
      </c>
      <c r="E69">
        <v>0.64078146000000002</v>
      </c>
      <c r="F69">
        <v>105</v>
      </c>
      <c r="G69" s="25">
        <f>E69/Data!$B$65</f>
        <v>0.64078146000000002</v>
      </c>
      <c r="I69" t="str">
        <f>_xlfn.CONCAT(I68,"_",J68)</f>
        <v>10_2</v>
      </c>
      <c r="K69">
        <v>0.95067155000000003</v>
      </c>
      <c r="L69">
        <v>137</v>
      </c>
      <c r="M69" s="25">
        <f>K69/Data!$B$65</f>
        <v>0.95067155000000003</v>
      </c>
      <c r="O69" t="str">
        <f>_xlfn.CONCAT(O68,"_",P68)</f>
        <v>5_5</v>
      </c>
      <c r="Q69">
        <v>0.99438340000000003</v>
      </c>
      <c r="R69">
        <v>156</v>
      </c>
      <c r="S69" s="25">
        <f>Q69/Data!$B$65</f>
        <v>0.99438340000000003</v>
      </c>
      <c r="U69" t="str">
        <f>_xlfn.CONCAT(U68,"_",V68)</f>
        <v>3_3</v>
      </c>
      <c r="W69">
        <v>0.97704519999999995</v>
      </c>
      <c r="X69">
        <v>80</v>
      </c>
      <c r="Y69" s="25">
        <f>W69/Data!$B$65</f>
        <v>0.97704519999999995</v>
      </c>
      <c r="AA69" t="str">
        <f>_xlfn.CONCAT(AA68,"_",AB68)</f>
        <v>10_200</v>
      </c>
      <c r="AC69">
        <v>0.99755799999999994</v>
      </c>
      <c r="AD69">
        <v>4980</v>
      </c>
      <c r="AE69" s="25">
        <f>AC69/Data!$B$65</f>
        <v>0.99755799999999994</v>
      </c>
      <c r="AG69" t="str">
        <f>_xlfn.CONCAT(AG68,"_",AH68)</f>
        <v>10_20</v>
      </c>
      <c r="AI69">
        <v>0.99291819999999997</v>
      </c>
      <c r="AJ69">
        <v>763</v>
      </c>
      <c r="AK69" s="25">
        <f>AI69/Data!$B$65</f>
        <v>0.99291819999999997</v>
      </c>
      <c r="AM69" t="str">
        <f>O69</f>
        <v>5_5</v>
      </c>
    </row>
    <row r="70" spans="1:39" x14ac:dyDescent="0.25">
      <c r="E70">
        <v>0.87594629999999996</v>
      </c>
      <c r="F70">
        <v>100</v>
      </c>
      <c r="G70" s="25">
        <f>E70/Data!$B$65</f>
        <v>0.87594629999999996</v>
      </c>
      <c r="K70">
        <v>0.91330889999999998</v>
      </c>
      <c r="L70">
        <v>129</v>
      </c>
      <c r="M70" s="25">
        <f>K70/Data!$B$65</f>
        <v>0.91330889999999998</v>
      </c>
      <c r="Q70">
        <v>0.90183150000000001</v>
      </c>
      <c r="R70">
        <v>135</v>
      </c>
      <c r="S70" s="25">
        <f>Q70/Data!$B$65</f>
        <v>0.90183150000000001</v>
      </c>
      <c r="W70">
        <v>0.79023200000000005</v>
      </c>
      <c r="X70">
        <v>61</v>
      </c>
      <c r="Y70" s="25">
        <f>W70/Data!$B$65</f>
        <v>0.79023200000000005</v>
      </c>
      <c r="AC70">
        <v>0.98803419999999997</v>
      </c>
      <c r="AD70">
        <v>4920</v>
      </c>
      <c r="AE70" s="25">
        <f>AC70/Data!$B$65</f>
        <v>0.98803419999999997</v>
      </c>
      <c r="AI70">
        <v>0.98778999999999995</v>
      </c>
      <c r="AJ70">
        <v>593</v>
      </c>
      <c r="AK70" s="25">
        <f>AI70/Data!$B$65</f>
        <v>0.98778999999999995</v>
      </c>
      <c r="AM70" t="str">
        <f>U69</f>
        <v>3_3</v>
      </c>
    </row>
    <row r="71" spans="1:39" x14ac:dyDescent="0.25">
      <c r="E71">
        <v>0.49255189999999999</v>
      </c>
      <c r="F71">
        <v>106</v>
      </c>
      <c r="G71" s="25">
        <f>E71/Data!$B$65</f>
        <v>0.49255189999999999</v>
      </c>
      <c r="K71">
        <v>0.82442002999999997</v>
      </c>
      <c r="L71">
        <v>133</v>
      </c>
      <c r="M71" s="25">
        <f>K71/Data!$B$65</f>
        <v>0.82442002999999997</v>
      </c>
      <c r="Q71">
        <v>0.80683760000000004</v>
      </c>
      <c r="R71">
        <v>123</v>
      </c>
      <c r="S71" s="25">
        <f>Q71/Data!$B$65</f>
        <v>0.80683760000000004</v>
      </c>
      <c r="W71">
        <v>0.85543345999999998</v>
      </c>
      <c r="X71">
        <v>61</v>
      </c>
      <c r="Y71" s="25">
        <f>W71/Data!$B$65</f>
        <v>0.85543345999999998</v>
      </c>
      <c r="AC71">
        <v>0.9931624</v>
      </c>
      <c r="AD71">
        <v>4889</v>
      </c>
      <c r="AE71" s="25">
        <f>AC71/Data!$B$65</f>
        <v>0.9931624</v>
      </c>
      <c r="AI71">
        <v>0.98901099999999997</v>
      </c>
      <c r="AJ71">
        <v>604</v>
      </c>
      <c r="AK71" s="25">
        <f>AI71/Data!$B$65</f>
        <v>0.98901099999999997</v>
      </c>
      <c r="AM71" t="str">
        <f>AG69</f>
        <v>10_20</v>
      </c>
    </row>
    <row r="72" spans="1:39" x14ac:dyDescent="0.25">
      <c r="E72">
        <v>0.3855922</v>
      </c>
      <c r="F72">
        <v>89</v>
      </c>
      <c r="G72" s="25">
        <f>E72/Data!$B$65</f>
        <v>0.3855922</v>
      </c>
      <c r="K72">
        <v>0.95286936</v>
      </c>
      <c r="L72">
        <v>122</v>
      </c>
      <c r="M72" s="25">
        <f>K72/Data!$B$65</f>
        <v>0.95286936</v>
      </c>
      <c r="Q72">
        <v>0.99291819999999997</v>
      </c>
      <c r="R72">
        <v>125</v>
      </c>
      <c r="S72" s="25">
        <f>Q72/Data!$B$65</f>
        <v>0.99291819999999997</v>
      </c>
      <c r="W72">
        <v>0.48424909999999999</v>
      </c>
      <c r="X72">
        <v>65</v>
      </c>
      <c r="Y72" s="25">
        <f>W72/Data!$B$65</f>
        <v>0.48424909999999999</v>
      </c>
      <c r="AC72">
        <v>0.98778999999999995</v>
      </c>
      <c r="AD72">
        <v>4850</v>
      </c>
      <c r="AE72" s="25">
        <f>AC72/Data!$B$65</f>
        <v>0.98778999999999995</v>
      </c>
      <c r="AI72">
        <v>0.83272283999999996</v>
      </c>
      <c r="AJ72">
        <v>607</v>
      </c>
      <c r="AK72" s="25">
        <f>AI72/Data!$B$65</f>
        <v>0.83272283999999996</v>
      </c>
    </row>
    <row r="73" spans="1:39" x14ac:dyDescent="0.25">
      <c r="E73">
        <v>0.98778999999999995</v>
      </c>
      <c r="F73">
        <v>79</v>
      </c>
      <c r="G73" s="25">
        <f>E73/Data!$B$65</f>
        <v>0.98778999999999995</v>
      </c>
      <c r="K73">
        <v>0.85543345999999998</v>
      </c>
      <c r="L73">
        <v>126</v>
      </c>
      <c r="M73" s="25">
        <f>K73/Data!$B$65</f>
        <v>0.85543345999999998</v>
      </c>
      <c r="Q73">
        <v>0.95531136000000005</v>
      </c>
      <c r="R73">
        <v>135</v>
      </c>
      <c r="S73" s="25">
        <f>Q73/Data!$B$65</f>
        <v>0.95531136000000005</v>
      </c>
      <c r="W73">
        <v>0.71233210000000002</v>
      </c>
      <c r="X73">
        <v>48</v>
      </c>
      <c r="Y73" s="25">
        <f>W73/Data!$B$65</f>
        <v>0.71233210000000002</v>
      </c>
      <c r="AC73">
        <v>0.98290599999999995</v>
      </c>
      <c r="AD73">
        <v>4865</v>
      </c>
      <c r="AE73" s="25">
        <f>AC73/Data!$B$65</f>
        <v>0.98290599999999995</v>
      </c>
      <c r="AI73">
        <v>0.96849819999999998</v>
      </c>
      <c r="AJ73">
        <v>587</v>
      </c>
      <c r="AK73" s="25">
        <f>AI73/Data!$B$65</f>
        <v>0.96849819999999998</v>
      </c>
    </row>
    <row r="74" spans="1:39" x14ac:dyDescent="0.25">
      <c r="E74">
        <v>0.91282050000000003</v>
      </c>
      <c r="F74">
        <v>104</v>
      </c>
      <c r="G74" s="25">
        <f>E74/Data!$B$65</f>
        <v>0.91282050000000003</v>
      </c>
      <c r="K74">
        <v>0.95775336</v>
      </c>
      <c r="L74">
        <v>155</v>
      </c>
      <c r="M74" s="25">
        <f>K74/Data!$B$65</f>
        <v>0.95775336</v>
      </c>
      <c r="Q74">
        <v>0.97045179999999998</v>
      </c>
      <c r="R74">
        <v>119</v>
      </c>
      <c r="S74" s="25">
        <f>Q74/Data!$B$65</f>
        <v>0.97045179999999998</v>
      </c>
      <c r="W74">
        <v>0.64713067000000002</v>
      </c>
      <c r="X74">
        <v>46</v>
      </c>
      <c r="Y74" s="25">
        <f>W74/Data!$B$65</f>
        <v>0.64713067000000002</v>
      </c>
      <c r="AC74">
        <v>0.9960928</v>
      </c>
      <c r="AD74">
        <v>4967</v>
      </c>
      <c r="AE74" s="25">
        <f>AC74/Data!$B$65</f>
        <v>0.9960928</v>
      </c>
      <c r="AI74">
        <v>0.99658119999999994</v>
      </c>
      <c r="AJ74">
        <v>602</v>
      </c>
      <c r="AK74" s="25">
        <f>AI74/Data!$B$65</f>
        <v>0.99658119999999994</v>
      </c>
    </row>
    <row r="75" spans="1:39" x14ac:dyDescent="0.25">
      <c r="E75">
        <v>0.90402930000000004</v>
      </c>
      <c r="F75">
        <v>92</v>
      </c>
      <c r="G75" s="25">
        <f>E75/Data!$B$65</f>
        <v>0.90402930000000004</v>
      </c>
      <c r="K75">
        <v>0.97435899999999998</v>
      </c>
      <c r="L75">
        <v>112</v>
      </c>
      <c r="M75" s="25">
        <f>K75/Data!$B$65</f>
        <v>0.97435899999999998</v>
      </c>
      <c r="Q75">
        <v>0.94847375</v>
      </c>
      <c r="R75">
        <v>129</v>
      </c>
      <c r="S75" s="25">
        <f>Q75/Data!$B$65</f>
        <v>0.94847375</v>
      </c>
      <c r="W75">
        <v>0.82783883999999996</v>
      </c>
      <c r="X75">
        <v>45</v>
      </c>
      <c r="Y75" s="25">
        <f>W75/Data!$B$65</f>
        <v>0.82783883999999996</v>
      </c>
      <c r="AC75">
        <v>0.93455434000000004</v>
      </c>
      <c r="AD75">
        <v>4798</v>
      </c>
      <c r="AE75" s="25">
        <f>AC75/Data!$B$65</f>
        <v>0.93455434000000004</v>
      </c>
      <c r="AI75">
        <v>0.94774115000000003</v>
      </c>
      <c r="AJ75">
        <v>735</v>
      </c>
      <c r="AK75" s="25">
        <f>AI75/Data!$B$65</f>
        <v>0.94774115000000003</v>
      </c>
    </row>
    <row r="76" spans="1:39" x14ac:dyDescent="0.25">
      <c r="E76">
        <v>0.31282051999999999</v>
      </c>
      <c r="F76">
        <v>94</v>
      </c>
      <c r="G76" s="25">
        <f>E76/Data!$B$65</f>
        <v>0.31282051999999999</v>
      </c>
      <c r="K76">
        <v>0.84835165999999995</v>
      </c>
      <c r="L76">
        <v>145</v>
      </c>
      <c r="M76" s="25">
        <f>K76/Data!$B$65</f>
        <v>0.84835165999999995</v>
      </c>
      <c r="Q76">
        <v>0.86275950000000001</v>
      </c>
      <c r="R76">
        <v>139</v>
      </c>
      <c r="S76" s="25">
        <f>Q76/Data!$B$65</f>
        <v>0.86275950000000001</v>
      </c>
      <c r="W76">
        <v>0.96141635999999997</v>
      </c>
      <c r="X76">
        <v>53</v>
      </c>
      <c r="Y76" s="25">
        <f>W76/Data!$B$65</f>
        <v>0.96141635999999997</v>
      </c>
      <c r="AC76">
        <v>0.99853479999999994</v>
      </c>
      <c r="AD76">
        <v>5024</v>
      </c>
      <c r="AE76" s="25">
        <f>AC76/Data!$B$65</f>
        <v>0.99853479999999994</v>
      </c>
      <c r="AI76">
        <v>0.93504273999999998</v>
      </c>
      <c r="AJ76">
        <v>726</v>
      </c>
      <c r="AK76" s="25">
        <f>AI76/Data!$B$65</f>
        <v>0.93504273999999998</v>
      </c>
    </row>
    <row r="77" spans="1:39" ht="15.75" thickBot="1" x14ac:dyDescent="0.3"/>
    <row r="78" spans="1:39" ht="15.75" thickBot="1" x14ac:dyDescent="0.3">
      <c r="A78" s="3" t="s">
        <v>0</v>
      </c>
      <c r="C78" s="23" t="s">
        <v>20</v>
      </c>
      <c r="D78" s="23" t="s">
        <v>21</v>
      </c>
      <c r="E78" s="3" t="s">
        <v>18</v>
      </c>
      <c r="F78" s="4" t="s">
        <v>19</v>
      </c>
      <c r="G78" s="20" t="s">
        <v>22</v>
      </c>
      <c r="I78" s="23" t="s">
        <v>20</v>
      </c>
      <c r="J78" s="23" t="s">
        <v>21</v>
      </c>
      <c r="K78" s="5" t="s">
        <v>18</v>
      </c>
      <c r="L78" s="6" t="s">
        <v>19</v>
      </c>
      <c r="M78" s="20" t="s">
        <v>22</v>
      </c>
      <c r="O78" s="23" t="s">
        <v>20</v>
      </c>
      <c r="P78" s="23" t="s">
        <v>21</v>
      </c>
      <c r="Q78" s="5" t="s">
        <v>18</v>
      </c>
      <c r="R78" s="6" t="s">
        <v>19</v>
      </c>
      <c r="S78" s="20" t="s">
        <v>22</v>
      </c>
      <c r="U78" s="23" t="s">
        <v>20</v>
      </c>
      <c r="V78" s="23" t="s">
        <v>21</v>
      </c>
      <c r="W78" s="5" t="s">
        <v>18</v>
      </c>
      <c r="X78" s="6" t="s">
        <v>19</v>
      </c>
      <c r="Y78" s="20" t="s">
        <v>22</v>
      </c>
      <c r="AA78" s="23" t="s">
        <v>20</v>
      </c>
      <c r="AB78" s="23" t="s">
        <v>21</v>
      </c>
      <c r="AC78" s="3" t="s">
        <v>18</v>
      </c>
      <c r="AD78" s="4" t="s">
        <v>19</v>
      </c>
      <c r="AE78" s="20" t="s">
        <v>22</v>
      </c>
    </row>
    <row r="79" spans="1:39" x14ac:dyDescent="0.25">
      <c r="A79" s="8" t="s">
        <v>4</v>
      </c>
      <c r="C79" s="1">
        <v>10</v>
      </c>
      <c r="D79" s="1">
        <v>500</v>
      </c>
      <c r="E79">
        <v>0.41553187000000003</v>
      </c>
      <c r="F79">
        <v>2685</v>
      </c>
      <c r="G79" s="25">
        <f>E79/Data!$B$2</f>
        <v>0.98503148874982338</v>
      </c>
      <c r="I79" s="1">
        <v>20</v>
      </c>
      <c r="J79" s="24">
        <v>500</v>
      </c>
      <c r="K79" s="1">
        <v>0.39519987000000001</v>
      </c>
      <c r="L79" s="1">
        <v>5140</v>
      </c>
      <c r="M79" s="25">
        <f>K79/Data!$B$2</f>
        <v>0.93683383731754843</v>
      </c>
      <c r="O79" s="1">
        <v>100</v>
      </c>
      <c r="P79" s="24">
        <v>500</v>
      </c>
      <c r="Q79" s="1">
        <v>0.41906542000000002</v>
      </c>
      <c r="R79" s="1">
        <v>26949</v>
      </c>
      <c r="S79" s="25">
        <f>Q79/Data!$B$2</f>
        <v>0.99340788119614032</v>
      </c>
      <c r="U79" s="1">
        <v>20</v>
      </c>
      <c r="V79" s="24">
        <v>1000</v>
      </c>
      <c r="W79">
        <v>0.4214658</v>
      </c>
      <c r="X79">
        <v>7718</v>
      </c>
      <c r="Y79" s="25">
        <f>W79/Data!$B$2</f>
        <v>0.99909805818536923</v>
      </c>
      <c r="AA79" s="1">
        <v>20</v>
      </c>
      <c r="AB79" s="1">
        <v>2000</v>
      </c>
      <c r="AC79">
        <v>0.42051998000000002</v>
      </c>
      <c r="AD79">
        <v>17745</v>
      </c>
      <c r="AE79" s="25">
        <f>AC79/Data!$B$2</f>
        <v>0.99685596185064207</v>
      </c>
    </row>
    <row r="80" spans="1:39" x14ac:dyDescent="0.25">
      <c r="A80" s="1" t="s">
        <v>27</v>
      </c>
      <c r="E80">
        <v>0.37329040000000002</v>
      </c>
      <c r="F80">
        <v>2781</v>
      </c>
      <c r="G80" s="26">
        <f>E80/Data!$B$2</f>
        <v>0.88489674317403644</v>
      </c>
      <c r="K80" s="1">
        <v>0.41594632999999998</v>
      </c>
      <c r="L80" s="1">
        <v>5034</v>
      </c>
      <c r="M80" s="26">
        <f>K80/Data!$B$2</f>
        <v>0.98601397933671198</v>
      </c>
      <c r="Q80" s="1">
        <v>0.42016905999999998</v>
      </c>
      <c r="R80" s="1">
        <v>27357</v>
      </c>
      <c r="S80" s="26">
        <f>Q80/Data!$B$2</f>
        <v>0.99602409485080856</v>
      </c>
      <c r="W80">
        <v>0.39991838000000002</v>
      </c>
      <c r="X80">
        <v>7754</v>
      </c>
      <c r="Y80" s="26">
        <f>W80/Data!$B$2</f>
        <v>0.94801921506000875</v>
      </c>
      <c r="AC80">
        <v>0.42071969999999997</v>
      </c>
      <c r="AD80">
        <v>15542</v>
      </c>
      <c r="AE80" s="25">
        <f>AC80/Data!$B$2</f>
        <v>0.99732940445068397</v>
      </c>
    </row>
    <row r="81" spans="1:31" x14ac:dyDescent="0.25">
      <c r="E81">
        <v>0.41452201999999999</v>
      </c>
      <c r="F81">
        <v>2704</v>
      </c>
      <c r="G81" s="26">
        <f>E81/Data!$B$2</f>
        <v>0.98263760726748595</v>
      </c>
      <c r="K81" s="1">
        <v>0.41758763999999998</v>
      </c>
      <c r="L81" s="1">
        <v>5096</v>
      </c>
      <c r="M81" s="26">
        <f>K81/Data!$B$2</f>
        <v>0.98990475679452761</v>
      </c>
      <c r="Q81" s="1">
        <v>0.41578253999999998</v>
      </c>
      <c r="R81" s="1">
        <v>27344</v>
      </c>
      <c r="S81" s="26">
        <f>Q81/Data!$B$2</f>
        <v>0.9856257099422554</v>
      </c>
      <c r="W81">
        <v>0.4175143</v>
      </c>
      <c r="X81">
        <v>8125</v>
      </c>
      <c r="Y81" s="26">
        <f>W81/Data!$B$2</f>
        <v>0.98973090199637481</v>
      </c>
      <c r="AC81">
        <v>0.41963952999999998</v>
      </c>
      <c r="AD81">
        <v>15104</v>
      </c>
      <c r="AE81" s="25">
        <f>AC81/Data!$B$2</f>
        <v>0.99476882717606263</v>
      </c>
    </row>
    <row r="82" spans="1:31" x14ac:dyDescent="0.25">
      <c r="E82">
        <v>0.41703170000000001</v>
      </c>
      <c r="F82">
        <v>2710</v>
      </c>
      <c r="G82" s="26">
        <f>E82/Data!$B$2</f>
        <v>0.98858688337640555</v>
      </c>
      <c r="K82" s="1">
        <v>0.41439740000000003</v>
      </c>
      <c r="L82" s="1">
        <v>5064</v>
      </c>
      <c r="M82" s="26">
        <f>K82/Data!$B$2</f>
        <v>0.98234219160146752</v>
      </c>
      <c r="Q82" s="1">
        <v>0.41845631999999999</v>
      </c>
      <c r="R82" s="1">
        <v>28026</v>
      </c>
      <c r="S82" s="26">
        <f>Q82/Data!$B$2</f>
        <v>0.99196399031047244</v>
      </c>
      <c r="W82">
        <v>0.40190179999999998</v>
      </c>
      <c r="X82">
        <v>8046</v>
      </c>
      <c r="Y82" s="26">
        <f>W82/Data!$B$2</f>
        <v>0.95272097513298737</v>
      </c>
      <c r="AC82">
        <v>0.39712145999999998</v>
      </c>
      <c r="AD82">
        <v>14756</v>
      </c>
      <c r="AE82" s="25">
        <f>AC82/Data!$B$2</f>
        <v>0.9413890274127551</v>
      </c>
    </row>
    <row r="83" spans="1:31" x14ac:dyDescent="0.25">
      <c r="E83">
        <v>0.41506955000000001</v>
      </c>
      <c r="F83">
        <v>2754</v>
      </c>
      <c r="G83" s="26">
        <f>E83/Data!$B$2</f>
        <v>0.98393554451363563</v>
      </c>
      <c r="K83" s="1">
        <v>0.41742342999999998</v>
      </c>
      <c r="L83" s="1">
        <v>5158</v>
      </c>
      <c r="M83" s="26">
        <f>K83/Data!$B$2</f>
        <v>0.98951549177673825</v>
      </c>
      <c r="Q83" s="1">
        <v>0.42126590000000003</v>
      </c>
      <c r="R83" s="1">
        <v>27228</v>
      </c>
      <c r="S83" s="26">
        <f>Q83/Data!$B$2</f>
        <v>0.99862418888961335</v>
      </c>
      <c r="W83">
        <v>0.42067215000000002</v>
      </c>
      <c r="X83">
        <v>8114</v>
      </c>
      <c r="Y83" s="26">
        <f>W83/Data!$B$2</f>
        <v>0.9972166856662259</v>
      </c>
      <c r="AC83">
        <v>0.39887666999999999</v>
      </c>
      <c r="AD83">
        <v>15061</v>
      </c>
      <c r="AE83" s="25">
        <f>AC83/Data!$B$2</f>
        <v>0.94554980843628667</v>
      </c>
    </row>
    <row r="84" spans="1:31" x14ac:dyDescent="0.25">
      <c r="E84">
        <v>0.41120141999999998</v>
      </c>
      <c r="F84">
        <v>2771</v>
      </c>
      <c r="G84" s="26">
        <f>E84/Data!$B$2</f>
        <v>0.9747660195561928</v>
      </c>
      <c r="K84" s="1">
        <v>0.41133639999999999</v>
      </c>
      <c r="L84" s="1">
        <v>5031</v>
      </c>
      <c r="M84" s="26">
        <f>K84/Data!$B$2</f>
        <v>0.97508599393108608</v>
      </c>
      <c r="Q84" s="1">
        <v>0.40962242999999998</v>
      </c>
      <c r="R84" s="1">
        <v>27187</v>
      </c>
      <c r="S84" s="26">
        <f>Q84/Data!$B$2</f>
        <v>0.97102297363670398</v>
      </c>
      <c r="W84">
        <v>0.39720063999999999</v>
      </c>
      <c r="X84">
        <v>7773</v>
      </c>
      <c r="Y84" s="26">
        <f>W84/Data!$B$2</f>
        <v>0.94157672611629672</v>
      </c>
      <c r="AC84">
        <v>0.42072636000000002</v>
      </c>
      <c r="AD84">
        <v>15409</v>
      </c>
      <c r="AE84" s="25">
        <f>AC84/Data!$B$2</f>
        <v>0.99734519219210349</v>
      </c>
    </row>
    <row r="85" spans="1:31" x14ac:dyDescent="0.25">
      <c r="E85">
        <v>0.41955506999999997</v>
      </c>
      <c r="F85">
        <v>2621</v>
      </c>
      <c r="G85" s="26">
        <f>E85/Data!$B$2</f>
        <v>0.99456861206490932</v>
      </c>
      <c r="K85" s="1">
        <v>0.40364093000000001</v>
      </c>
      <c r="L85" s="1">
        <v>4903</v>
      </c>
      <c r="M85" s="26">
        <f>K85/Data!$B$2</f>
        <v>0.95684363800606498</v>
      </c>
      <c r="Q85" s="1">
        <v>0.40999580000000002</v>
      </c>
      <c r="R85" s="1">
        <v>27244</v>
      </c>
      <c r="S85" s="26">
        <f>Q85/Data!$B$2</f>
        <v>0.97190805907420497</v>
      </c>
      <c r="W85">
        <v>0.40444540000000001</v>
      </c>
      <c r="X85">
        <v>7885</v>
      </c>
      <c r="Y85" s="26">
        <f>W85/Data!$B$2</f>
        <v>0.95875065967868556</v>
      </c>
      <c r="AC85">
        <v>0.38852843999999997</v>
      </c>
      <c r="AD85">
        <v>14998</v>
      </c>
      <c r="AE85" s="25">
        <f>AC85/Data!$B$2</f>
        <v>0.92101900072032117</v>
      </c>
    </row>
    <row r="86" spans="1:31" x14ac:dyDescent="0.25">
      <c r="E86">
        <v>0.37075069999999999</v>
      </c>
      <c r="F86">
        <v>2626</v>
      </c>
      <c r="G86" s="26">
        <f>E86/Data!$B$2</f>
        <v>0.87887630370214231</v>
      </c>
      <c r="K86" s="1">
        <v>0.41890486999999998</v>
      </c>
      <c r="L86" s="1">
        <v>5237</v>
      </c>
      <c r="M86" s="26">
        <f>K86/Data!$B$2</f>
        <v>0.99302729232453624</v>
      </c>
      <c r="Q86" s="1">
        <v>0.41965743999999999</v>
      </c>
      <c r="R86" s="1">
        <v>27424</v>
      </c>
      <c r="S86" s="26">
        <f>Q86/Data!$B$2</f>
        <v>0.99481128339960945</v>
      </c>
      <c r="W86">
        <v>0.4185411</v>
      </c>
      <c r="X86">
        <v>8199</v>
      </c>
      <c r="Y86" s="26">
        <f>W86/Data!$B$2</f>
        <v>0.99216496399178411</v>
      </c>
      <c r="AC86">
        <v>0.42043461999999998</v>
      </c>
      <c r="AD86">
        <v>15051</v>
      </c>
      <c r="AE86" s="25">
        <f>AC86/Data!$B$2</f>
        <v>0.9966536132609185</v>
      </c>
    </row>
    <row r="87" spans="1:31" x14ac:dyDescent="0.25">
      <c r="E87">
        <v>0.41288691999999999</v>
      </c>
      <c r="F87">
        <v>2680</v>
      </c>
      <c r="G87" s="26">
        <f>E87/Data!$B$2</f>
        <v>0.97876155081180471</v>
      </c>
      <c r="K87" s="1">
        <v>0.41960283999999998</v>
      </c>
      <c r="L87" s="1">
        <v>5112</v>
      </c>
      <c r="M87" s="26">
        <f>K87/Data!$B$2</f>
        <v>0.99468185236635132</v>
      </c>
      <c r="Q87" s="1">
        <v>0.42053264000000001</v>
      </c>
      <c r="R87" s="1">
        <v>27100</v>
      </c>
      <c r="S87" s="26">
        <f>Q87/Data!$B$2</f>
        <v>0.99688597278252933</v>
      </c>
      <c r="W87">
        <v>0.39690638</v>
      </c>
      <c r="X87">
        <v>8187</v>
      </c>
      <c r="Y87" s="26">
        <f>W87/Data!$B$2</f>
        <v>0.94087917344511529</v>
      </c>
      <c r="AC87">
        <v>0.41884339999999998</v>
      </c>
      <c r="AD87">
        <v>14909</v>
      </c>
      <c r="AE87" s="25">
        <f>AC87/Data!$B$2</f>
        <v>0.99288157573819247</v>
      </c>
    </row>
    <row r="88" spans="1:31" ht="15.75" thickBot="1" x14ac:dyDescent="0.3"/>
    <row r="89" spans="1:31" ht="15.75" thickBot="1" x14ac:dyDescent="0.3">
      <c r="A89" s="3" t="s">
        <v>0</v>
      </c>
      <c r="C89" s="23" t="s">
        <v>20</v>
      </c>
      <c r="D89" s="23" t="s">
        <v>21</v>
      </c>
      <c r="E89" s="3" t="s">
        <v>18</v>
      </c>
      <c r="F89" s="4" t="s">
        <v>19</v>
      </c>
      <c r="G89" s="20" t="s">
        <v>22</v>
      </c>
      <c r="I89" s="23" t="s">
        <v>20</v>
      </c>
      <c r="J89" s="23" t="s">
        <v>21</v>
      </c>
      <c r="K89" s="3" t="s">
        <v>18</v>
      </c>
      <c r="L89" s="4" t="s">
        <v>19</v>
      </c>
      <c r="M89" s="20" t="s">
        <v>22</v>
      </c>
      <c r="O89" s="23" t="s">
        <v>20</v>
      </c>
      <c r="P89" s="23" t="s">
        <v>21</v>
      </c>
      <c r="Q89" s="5" t="s">
        <v>18</v>
      </c>
      <c r="R89" s="6" t="s">
        <v>19</v>
      </c>
      <c r="S89" s="20" t="s">
        <v>22</v>
      </c>
      <c r="U89" s="23" t="s">
        <v>20</v>
      </c>
      <c r="V89" s="23" t="s">
        <v>21</v>
      </c>
      <c r="W89" s="5" t="s">
        <v>18</v>
      </c>
      <c r="X89" s="6" t="s">
        <v>19</v>
      </c>
      <c r="Y89" s="20" t="s">
        <v>22</v>
      </c>
      <c r="AA89" s="23" t="s">
        <v>20</v>
      </c>
      <c r="AB89" s="23" t="s">
        <v>21</v>
      </c>
      <c r="AC89" s="3" t="s">
        <v>18</v>
      </c>
      <c r="AD89" s="4" t="s">
        <v>19</v>
      </c>
      <c r="AE89" s="20" t="s">
        <v>22</v>
      </c>
    </row>
    <row r="90" spans="1:31" x14ac:dyDescent="0.25">
      <c r="A90" s="8" t="s">
        <v>12</v>
      </c>
      <c r="C90" s="1">
        <v>10</v>
      </c>
      <c r="D90" s="1">
        <v>500</v>
      </c>
      <c r="E90">
        <v>0.61179477000000004</v>
      </c>
      <c r="F90">
        <v>4485</v>
      </c>
      <c r="G90" s="25">
        <f>E90/Data!$B$14</f>
        <v>0.83714866849695557</v>
      </c>
      <c r="I90" s="1">
        <v>20</v>
      </c>
      <c r="J90" s="1">
        <v>500</v>
      </c>
      <c r="K90">
        <v>0.63288699999999998</v>
      </c>
      <c r="L90">
        <v>8809</v>
      </c>
      <c r="M90" s="25">
        <f>K90/Data!$B$14</f>
        <v>0.86601019711076088</v>
      </c>
      <c r="O90" s="1">
        <v>100</v>
      </c>
      <c r="P90" s="24">
        <v>500</v>
      </c>
      <c r="Q90">
        <v>0.60660504999999998</v>
      </c>
      <c r="R90">
        <v>46337</v>
      </c>
      <c r="S90" s="25">
        <f>Q90/Data!$B$14</f>
        <v>0.83004732111559087</v>
      </c>
      <c r="U90" s="1">
        <v>20</v>
      </c>
      <c r="V90" s="24">
        <v>1000</v>
      </c>
      <c r="W90">
        <v>0.60583989999999999</v>
      </c>
      <c r="X90">
        <v>17946</v>
      </c>
      <c r="Y90" s="26">
        <f>W90/Data!$B$14</f>
        <v>0.8290003289948501</v>
      </c>
      <c r="AA90" s="1">
        <v>20</v>
      </c>
      <c r="AB90" s="1">
        <v>2000</v>
      </c>
      <c r="AC90">
        <v>0.65727440000000004</v>
      </c>
      <c r="AD90">
        <v>44150</v>
      </c>
      <c r="AE90" s="25">
        <f>AC90/Data!$B$14</f>
        <v>0.89938066779671122</v>
      </c>
    </row>
    <row r="91" spans="1:31" x14ac:dyDescent="0.25">
      <c r="A91" s="1" t="s">
        <v>28</v>
      </c>
      <c r="C91" t="str">
        <f>_xlfn.CONCAT(C90,"_",D90)</f>
        <v>10_500</v>
      </c>
      <c r="E91">
        <v>0.6019466</v>
      </c>
      <c r="F91">
        <v>4474</v>
      </c>
      <c r="G91" s="25">
        <f>E91/Data!$B$14</f>
        <v>0.82367293642649064</v>
      </c>
      <c r="I91" t="str">
        <f>_xlfn.CONCAT(I90,"_",J90)</f>
        <v>20_500</v>
      </c>
      <c r="K91">
        <v>0.59794910000000001</v>
      </c>
      <c r="L91">
        <v>8856</v>
      </c>
      <c r="M91" s="25">
        <f>K91/Data!$B$14</f>
        <v>0.81820296190821129</v>
      </c>
      <c r="O91" t="str">
        <f>_xlfn.CONCAT(O90,"_",P90)</f>
        <v>100_500</v>
      </c>
      <c r="Q91">
        <v>0.64662869999999995</v>
      </c>
      <c r="R91">
        <v>45824</v>
      </c>
      <c r="S91" s="25">
        <f>Q91/Data!$B$14</f>
        <v>0.88481363646982014</v>
      </c>
      <c r="U91" t="str">
        <f>_xlfn.CONCAT(U90,"_",V90)</f>
        <v>20_1000</v>
      </c>
      <c r="W91">
        <v>0.65199269999999998</v>
      </c>
      <c r="X91">
        <v>17981</v>
      </c>
      <c r="Y91" s="26">
        <f>W91/Data!$B$14</f>
        <v>0.89215345968834436</v>
      </c>
      <c r="AA91" t="str">
        <f>_xlfn.CONCAT(AA90,"_",AB90)</f>
        <v>20_2000</v>
      </c>
      <c r="AC91">
        <v>0.63957006000000005</v>
      </c>
      <c r="AD91">
        <v>46364</v>
      </c>
      <c r="AE91" s="25">
        <f>AC91/Data!$B$14</f>
        <v>0.87515495456019998</v>
      </c>
    </row>
    <row r="92" spans="1:31" x14ac:dyDescent="0.25">
      <c r="E92">
        <v>0.63974993999999996</v>
      </c>
      <c r="F92">
        <v>4514</v>
      </c>
      <c r="G92" s="25">
        <f>E92/Data!$B$14</f>
        <v>0.87540109315090597</v>
      </c>
      <c r="K92">
        <v>0.58384970000000003</v>
      </c>
      <c r="L92">
        <v>8777</v>
      </c>
      <c r="M92" s="25">
        <f>K92/Data!$B$14</f>
        <v>0.79891006416636567</v>
      </c>
      <c r="Q92">
        <v>0.62671924000000001</v>
      </c>
      <c r="R92">
        <v>46381</v>
      </c>
      <c r="S92" s="25">
        <f>Q92/Data!$B$14</f>
        <v>0.85757054982249015</v>
      </c>
      <c r="W92">
        <v>0.63603615999999996</v>
      </c>
      <c r="X92">
        <v>17856</v>
      </c>
      <c r="Y92" s="26">
        <f>W92/Data!$B$14</f>
        <v>0.87031934656766763</v>
      </c>
      <c r="AC92">
        <v>0.6486364</v>
      </c>
      <c r="AD92">
        <v>47150</v>
      </c>
      <c r="AE92" s="25">
        <f>AC92/Data!$B$14</f>
        <v>0.88756087045114596</v>
      </c>
    </row>
    <row r="93" spans="1:31" x14ac:dyDescent="0.25">
      <c r="E93">
        <v>0.61836860000000005</v>
      </c>
      <c r="F93">
        <v>4535</v>
      </c>
      <c r="G93" s="25">
        <f>E93/Data!$B$14</f>
        <v>0.84614396120177116</v>
      </c>
      <c r="K93">
        <v>0.60142446000000005</v>
      </c>
      <c r="L93">
        <v>8809</v>
      </c>
      <c r="M93" s="25">
        <f>K93/Data!$B$14</f>
        <v>0.82295846675920503</v>
      </c>
      <c r="Q93">
        <v>0.65017736000000004</v>
      </c>
      <c r="R93">
        <v>45676</v>
      </c>
      <c r="S93" s="25">
        <f>Q93/Data!$B$14</f>
        <v>0.88966944129134307</v>
      </c>
      <c r="W93">
        <v>0.66476106999999995</v>
      </c>
      <c r="X93">
        <v>18206</v>
      </c>
      <c r="Y93" s="26">
        <f>W93/Data!$B$14</f>
        <v>0.90962504406356948</v>
      </c>
      <c r="AC93">
        <v>0.67028814999999997</v>
      </c>
      <c r="AD93">
        <v>48660</v>
      </c>
      <c r="AE93" s="25">
        <f>AC93/Data!$B$14</f>
        <v>0.91718801761216029</v>
      </c>
    </row>
    <row r="94" spans="1:31" x14ac:dyDescent="0.25">
      <c r="E94">
        <v>0.62079035999999999</v>
      </c>
      <c r="F94">
        <v>4479</v>
      </c>
      <c r="G94" s="25">
        <f>E94/Data!$B$14</f>
        <v>0.84945777370693387</v>
      </c>
      <c r="K94">
        <v>0.61764660000000005</v>
      </c>
      <c r="L94">
        <v>8823</v>
      </c>
      <c r="M94" s="25">
        <f>K94/Data!$B$14</f>
        <v>0.84515601333380419</v>
      </c>
      <c r="Q94">
        <v>0.63675123</v>
      </c>
      <c r="R94">
        <v>44635</v>
      </c>
      <c r="S94" s="25">
        <f>Q94/Data!$B$14</f>
        <v>0.87129781177812071</v>
      </c>
      <c r="W94">
        <v>0.61883259999999995</v>
      </c>
      <c r="X94">
        <v>18051</v>
      </c>
      <c r="Y94" s="26">
        <f>W94/Data!$B$14</f>
        <v>0.84677887506705718</v>
      </c>
      <c r="AC94">
        <v>0.66244270000000005</v>
      </c>
      <c r="AD94">
        <v>47746</v>
      </c>
      <c r="AE94" s="25">
        <f>AC94/Data!$B$14</f>
        <v>0.90645270514576015</v>
      </c>
    </row>
    <row r="95" spans="1:31" x14ac:dyDescent="0.25">
      <c r="E95">
        <v>0.62463844000000002</v>
      </c>
      <c r="F95">
        <v>4504</v>
      </c>
      <c r="G95" s="25">
        <f>E95/Data!$B$14</f>
        <v>0.85472328954040488</v>
      </c>
      <c r="K95">
        <v>0.60779654999999999</v>
      </c>
      <c r="L95">
        <v>8809</v>
      </c>
      <c r="M95" s="25">
        <f>K95/Data!$B$14</f>
        <v>0.8316777087675058</v>
      </c>
      <c r="Q95">
        <v>0.64137935999999995</v>
      </c>
      <c r="R95">
        <v>47527</v>
      </c>
      <c r="S95" s="25">
        <f>Q95/Data!$B$14</f>
        <v>0.87763070813016175</v>
      </c>
      <c r="W95">
        <v>0.61554145999999998</v>
      </c>
      <c r="X95">
        <v>17957</v>
      </c>
      <c r="Y95" s="26">
        <f>W95/Data!$B$14</f>
        <v>0.84227544744076832</v>
      </c>
      <c r="AC95">
        <v>0.68565849999999995</v>
      </c>
      <c r="AD95">
        <v>47932</v>
      </c>
      <c r="AE95" s="25">
        <f>AC95/Data!$B$14</f>
        <v>0.93822001832186253</v>
      </c>
    </row>
    <row r="96" spans="1:31" x14ac:dyDescent="0.25">
      <c r="E96">
        <v>0.56324510000000005</v>
      </c>
      <c r="F96">
        <v>4541</v>
      </c>
      <c r="G96" s="25">
        <f>E96/Data!$B$14</f>
        <v>0.77071578350111525</v>
      </c>
      <c r="K96">
        <v>0.60958820000000002</v>
      </c>
      <c r="L96">
        <v>8798</v>
      </c>
      <c r="M96" s="25">
        <f>K96/Data!$B$14</f>
        <v>0.83412931098030774</v>
      </c>
      <c r="Q96">
        <v>0.63835483999999998</v>
      </c>
      <c r="R96">
        <v>48024</v>
      </c>
      <c r="S96" s="25">
        <f>Q96/Data!$B$14</f>
        <v>0.8734921096736199</v>
      </c>
      <c r="W96">
        <v>0.63500820000000002</v>
      </c>
      <c r="X96">
        <v>17898</v>
      </c>
      <c r="Y96" s="26">
        <f>W96/Data!$B$14</f>
        <v>0.86891273868628927</v>
      </c>
      <c r="AC96">
        <v>0.67212400000000005</v>
      </c>
      <c r="AD96">
        <v>46581</v>
      </c>
      <c r="AE96" s="25">
        <f>AC96/Data!$B$14</f>
        <v>0.91970010084402609</v>
      </c>
    </row>
    <row r="97" spans="1:31" x14ac:dyDescent="0.25">
      <c r="E97">
        <v>0.62955236000000003</v>
      </c>
      <c r="F97">
        <v>4570</v>
      </c>
      <c r="G97" s="25">
        <f>E97/Data!$B$14</f>
        <v>0.86144724630960146</v>
      </c>
      <c r="K97">
        <v>0.63573265000000001</v>
      </c>
      <c r="L97">
        <v>8807</v>
      </c>
      <c r="M97" s="25">
        <f>K97/Data!$B$14</f>
        <v>0.86990403900893276</v>
      </c>
      <c r="Q97">
        <v>0.62007230000000002</v>
      </c>
      <c r="R97">
        <v>47379</v>
      </c>
      <c r="S97" s="25">
        <f>Q97/Data!$B$14</f>
        <v>0.84847521713342655</v>
      </c>
      <c r="W97">
        <v>0.63357280000000005</v>
      </c>
      <c r="X97">
        <v>18002</v>
      </c>
      <c r="Y97" s="26">
        <f>W97/Data!$B$14</f>
        <v>0.86694861075044483</v>
      </c>
      <c r="AC97">
        <v>0.65672814999999995</v>
      </c>
      <c r="AD97">
        <v>45366</v>
      </c>
      <c r="AE97" s="25">
        <f>AC97/Data!$B$14</f>
        <v>0.89863320723870987</v>
      </c>
    </row>
    <row r="98" spans="1:31" x14ac:dyDescent="0.25">
      <c r="E98">
        <v>0.60793536999999997</v>
      </c>
      <c r="F98">
        <v>4556</v>
      </c>
      <c r="G98" s="25">
        <f>E98/Data!$B$14</f>
        <v>0.83186766295452963</v>
      </c>
      <c r="K98">
        <v>0.64810520000000005</v>
      </c>
      <c r="L98">
        <v>8847</v>
      </c>
      <c r="M98" s="25">
        <f>K98/Data!$B$14</f>
        <v>0.88683400354330111</v>
      </c>
      <c r="Q98">
        <v>0.61285339999999999</v>
      </c>
      <c r="R98">
        <v>46897</v>
      </c>
      <c r="S98" s="25">
        <f>Q98/Data!$B$14</f>
        <v>0.83859724363748978</v>
      </c>
      <c r="W98">
        <v>0.63573944999999998</v>
      </c>
      <c r="X98">
        <v>17670</v>
      </c>
      <c r="Y98" s="26">
        <f>W98/Data!$B$14</f>
        <v>0.86991334378109642</v>
      </c>
      <c r="AC98">
        <v>0.67921007</v>
      </c>
      <c r="AD98">
        <v>46844</v>
      </c>
      <c r="AE98" s="25">
        <f>AC98/Data!$B$14</f>
        <v>0.92939631656253607</v>
      </c>
    </row>
    <row r="99" spans="1:31" ht="15.75" thickBot="1" x14ac:dyDescent="0.3"/>
    <row r="100" spans="1:31" ht="15.75" thickBot="1" x14ac:dyDescent="0.3">
      <c r="A100" s="3" t="s">
        <v>0</v>
      </c>
      <c r="C100" s="23" t="s">
        <v>20</v>
      </c>
      <c r="D100" s="23" t="s">
        <v>21</v>
      </c>
      <c r="E100" s="3" t="s">
        <v>18</v>
      </c>
      <c r="F100" s="4" t="s">
        <v>19</v>
      </c>
      <c r="G100" s="20" t="s">
        <v>22</v>
      </c>
      <c r="I100" s="23" t="s">
        <v>20</v>
      </c>
      <c r="J100" s="23" t="s">
        <v>21</v>
      </c>
      <c r="K100" s="3" t="s">
        <v>18</v>
      </c>
      <c r="L100" s="4" t="s">
        <v>19</v>
      </c>
      <c r="M100" s="20" t="s">
        <v>22</v>
      </c>
      <c r="O100" s="23" t="s">
        <v>20</v>
      </c>
      <c r="P100" s="23" t="s">
        <v>21</v>
      </c>
      <c r="Q100" s="5" t="s">
        <v>18</v>
      </c>
      <c r="R100" s="6" t="s">
        <v>19</v>
      </c>
      <c r="S100" s="20" t="s">
        <v>22</v>
      </c>
      <c r="U100" s="23" t="s">
        <v>20</v>
      </c>
      <c r="V100" s="23" t="s">
        <v>21</v>
      </c>
      <c r="W100" s="5" t="s">
        <v>18</v>
      </c>
      <c r="X100" s="6" t="s">
        <v>19</v>
      </c>
      <c r="Y100" s="20" t="s">
        <v>22</v>
      </c>
      <c r="AA100" s="23" t="s">
        <v>20</v>
      </c>
      <c r="AB100" s="23" t="s">
        <v>21</v>
      </c>
      <c r="AC100" s="3" t="s">
        <v>18</v>
      </c>
      <c r="AD100" s="4" t="s">
        <v>19</v>
      </c>
      <c r="AE100" s="20" t="s">
        <v>22</v>
      </c>
    </row>
    <row r="101" spans="1:31" x14ac:dyDescent="0.25">
      <c r="A101" s="8" t="s">
        <v>12</v>
      </c>
      <c r="C101" s="1">
        <v>10</v>
      </c>
      <c r="D101" s="1">
        <v>500</v>
      </c>
      <c r="E101">
        <v>0.66624479999999997</v>
      </c>
      <c r="F101">
        <v>5463</v>
      </c>
      <c r="G101" s="25">
        <f>E101/Data!$B$14</f>
        <v>0.91165530429921848</v>
      </c>
      <c r="I101" s="1">
        <v>20</v>
      </c>
      <c r="J101" s="1">
        <v>500</v>
      </c>
      <c r="K101">
        <v>0.60409455999999995</v>
      </c>
      <c r="L101">
        <v>10841</v>
      </c>
      <c r="M101" s="25">
        <f>K101/Data!$B$14</f>
        <v>0.82661209501718058</v>
      </c>
      <c r="O101" s="1">
        <v>100</v>
      </c>
      <c r="P101" s="24">
        <v>500</v>
      </c>
      <c r="Q101">
        <v>0.68844890000000003</v>
      </c>
      <c r="R101">
        <v>58254</v>
      </c>
      <c r="S101" s="25">
        <f>Q101/Data!$B$14</f>
        <v>0.94203825894620463</v>
      </c>
      <c r="U101" s="1">
        <v>20</v>
      </c>
      <c r="V101" s="24">
        <v>1000</v>
      </c>
      <c r="W101">
        <v>0.6813304</v>
      </c>
      <c r="X101">
        <v>20565</v>
      </c>
      <c r="Y101" s="26">
        <f>W101/Data!$B$14</f>
        <v>0.9322976676745669</v>
      </c>
      <c r="AA101" s="1">
        <v>20</v>
      </c>
      <c r="AB101" s="1">
        <v>2000</v>
      </c>
      <c r="AC101">
        <v>0.71297955999999996</v>
      </c>
      <c r="AD101">
        <v>45392</v>
      </c>
      <c r="AE101" s="25">
        <f>AC101/Data!$B$14</f>
        <v>0.97560475928806178</v>
      </c>
    </row>
    <row r="102" spans="1:31" x14ac:dyDescent="0.25">
      <c r="A102" s="1" t="s">
        <v>27</v>
      </c>
      <c r="C102" t="str">
        <f>_xlfn.CONCAT(C101,"_",D101)</f>
        <v>10_500</v>
      </c>
      <c r="E102">
        <v>0.67301860000000002</v>
      </c>
      <c r="F102">
        <v>5346</v>
      </c>
      <c r="G102" s="25">
        <f>E102/Data!$B$14</f>
        <v>0.92092422572308863</v>
      </c>
      <c r="I102" t="str">
        <f>_xlfn.CONCAT(I101,"_",J101)</f>
        <v>20_500</v>
      </c>
      <c r="K102">
        <v>0.70052709999999996</v>
      </c>
      <c r="L102">
        <v>10896</v>
      </c>
      <c r="M102" s="25">
        <f>K102/Data!$B$14</f>
        <v>0.95856544999728188</v>
      </c>
      <c r="O102" t="str">
        <f>_xlfn.CONCAT(O101,"_",P101)</f>
        <v>100_500</v>
      </c>
      <c r="Q102">
        <v>0.68702686000000002</v>
      </c>
      <c r="R102">
        <v>55367</v>
      </c>
      <c r="S102" s="25">
        <f>Q102/Data!$B$14</f>
        <v>0.94009241215096406</v>
      </c>
      <c r="U102" t="str">
        <f>_xlfn.CONCAT(U101,"_",V101)</f>
        <v>20_1000</v>
      </c>
      <c r="W102">
        <v>0.67464109999999999</v>
      </c>
      <c r="X102">
        <v>20441</v>
      </c>
      <c r="Y102" s="26">
        <f>W102/Data!$B$14</f>
        <v>0.92314437172831898</v>
      </c>
      <c r="AA102" t="str">
        <f>_xlfn.CONCAT(AA101,"_",AB101)</f>
        <v>20_2000</v>
      </c>
      <c r="AC102">
        <v>0.68199799999999999</v>
      </c>
      <c r="AD102">
        <v>46161</v>
      </c>
      <c r="AE102" s="25">
        <f>AC102/Data!$B$14</f>
        <v>0.9332111773652243</v>
      </c>
    </row>
    <row r="103" spans="1:31" x14ac:dyDescent="0.25">
      <c r="E103">
        <v>0.63207155000000004</v>
      </c>
      <c r="F103">
        <v>5390</v>
      </c>
      <c r="G103" s="25">
        <f>E103/Data!$B$14</f>
        <v>0.86489437704298588</v>
      </c>
      <c r="K103">
        <v>0.69742965999999995</v>
      </c>
      <c r="L103">
        <v>11036</v>
      </c>
      <c r="M103" s="25">
        <f>K103/Data!$B$14</f>
        <v>0.95432707154277296</v>
      </c>
      <c r="Q103">
        <v>0.68433739999999998</v>
      </c>
      <c r="R103">
        <v>57742</v>
      </c>
      <c r="S103" s="25">
        <f>Q103/Data!$B$14</f>
        <v>0.93641229265929882</v>
      </c>
      <c r="W103">
        <v>0.68651956000000003</v>
      </c>
      <c r="X103">
        <v>20832</v>
      </c>
      <c r="Y103" s="26">
        <f>W103/Data!$B$14</f>
        <v>0.93939824878057676</v>
      </c>
      <c r="AC103">
        <v>0.68708100000000005</v>
      </c>
      <c r="AD103">
        <v>44846</v>
      </c>
      <c r="AE103" s="25">
        <f>AC103/Data!$B$14</f>
        <v>0.94016649455757317</v>
      </c>
    </row>
    <row r="104" spans="1:31" x14ac:dyDescent="0.25">
      <c r="E104">
        <v>0.62520949999999997</v>
      </c>
      <c r="F104">
        <v>5521</v>
      </c>
      <c r="G104" s="25">
        <f>E104/Data!$B$14</f>
        <v>0.85550469883331504</v>
      </c>
      <c r="K104">
        <v>0.68316100000000002</v>
      </c>
      <c r="L104">
        <v>11056</v>
      </c>
      <c r="M104" s="25">
        <f>K104/Data!$B$14</f>
        <v>0.93480256707498266</v>
      </c>
      <c r="Q104">
        <v>0.68094529999999998</v>
      </c>
      <c r="R104">
        <v>57292</v>
      </c>
      <c r="S104" s="25">
        <f>Q104/Data!$B$14</f>
        <v>0.93177071653335619</v>
      </c>
      <c r="W104">
        <v>0.68406177000000001</v>
      </c>
      <c r="X104">
        <v>20358</v>
      </c>
      <c r="Y104" s="26">
        <f>W104/Data!$B$14</f>
        <v>0.93603513466643495</v>
      </c>
      <c r="AC104">
        <v>0.67591595999999998</v>
      </c>
      <c r="AD104">
        <v>43659</v>
      </c>
      <c r="AE104" s="25">
        <f>AC104/Data!$B$14</f>
        <v>0.92488882494016977</v>
      </c>
    </row>
    <row r="105" spans="1:31" x14ac:dyDescent="0.25">
      <c r="E105">
        <v>0.63754593999999998</v>
      </c>
      <c r="F105">
        <v>5552</v>
      </c>
      <c r="G105" s="25">
        <f>E105/Data!$B$14</f>
        <v>0.87238525229079655</v>
      </c>
      <c r="K105">
        <v>0.6697668</v>
      </c>
      <c r="L105">
        <v>10547</v>
      </c>
      <c r="M105" s="25">
        <f>K105/Data!$B$14</f>
        <v>0.91647462894046428</v>
      </c>
      <c r="Q105">
        <v>0.6944785</v>
      </c>
      <c r="R105">
        <v>55360</v>
      </c>
      <c r="S105" s="25">
        <f>Q105/Data!$B$14</f>
        <v>0.95028885515769101</v>
      </c>
      <c r="W105">
        <v>0.68560606000000002</v>
      </c>
      <c r="X105">
        <v>20109</v>
      </c>
      <c r="Y105" s="26">
        <f>W105/Data!$B$14</f>
        <v>0.93814826210829461</v>
      </c>
      <c r="AC105">
        <v>0.65990289999999996</v>
      </c>
      <c r="AD105">
        <v>45977</v>
      </c>
      <c r="AE105" s="25">
        <f>AC105/Data!$B$14</f>
        <v>0.90297737274262657</v>
      </c>
    </row>
    <row r="106" spans="1:31" x14ac:dyDescent="0.25">
      <c r="E106">
        <v>0.63805920000000005</v>
      </c>
      <c r="F106">
        <v>5444</v>
      </c>
      <c r="G106" s="25">
        <f>E106/Data!$B$14</f>
        <v>0.87308757102031564</v>
      </c>
      <c r="K106">
        <v>0.67546919999999999</v>
      </c>
      <c r="L106">
        <v>10828</v>
      </c>
      <c r="M106" s="25">
        <f>K106/Data!$B$14</f>
        <v>0.9242775014090161</v>
      </c>
      <c r="Q106">
        <v>0.69385379999999997</v>
      </c>
      <c r="R106">
        <v>55774</v>
      </c>
      <c r="S106" s="25">
        <f>Q106/Data!$B$14</f>
        <v>0.94943404763259553</v>
      </c>
      <c r="W106">
        <v>0.54210895000000003</v>
      </c>
      <c r="X106">
        <v>19306</v>
      </c>
      <c r="Y106" s="26">
        <f>W106/Data!$B$14</f>
        <v>0.7417941570059231</v>
      </c>
      <c r="AC106">
        <v>0.49768015999999998</v>
      </c>
      <c r="AD106">
        <v>43287</v>
      </c>
      <c r="AE106" s="25">
        <f>AC106/Data!$B$14</f>
        <v>0.6810000734091789</v>
      </c>
    </row>
    <row r="107" spans="1:31" x14ac:dyDescent="0.25">
      <c r="E107">
        <v>0.63354690000000002</v>
      </c>
      <c r="F107">
        <v>5632</v>
      </c>
      <c r="G107" s="25">
        <f>E107/Data!$B$14</f>
        <v>0.86691317051529193</v>
      </c>
      <c r="K107">
        <v>0.65598829999999997</v>
      </c>
      <c r="L107">
        <v>10254</v>
      </c>
      <c r="M107" s="25">
        <f>K107/Data!$B$14</f>
        <v>0.89762083434381323</v>
      </c>
      <c r="Q107">
        <v>0.68089365999999996</v>
      </c>
      <c r="R107">
        <v>56834</v>
      </c>
      <c r="S107" s="25">
        <f>Q107/Data!$B$14</f>
        <v>0.93170005499886621</v>
      </c>
      <c r="W107">
        <v>0.72026383999999999</v>
      </c>
      <c r="X107">
        <v>20142</v>
      </c>
      <c r="Y107" s="26">
        <f>W107/Data!$B$14</f>
        <v>0.98557219543165464</v>
      </c>
      <c r="AC107">
        <v>0.6868126</v>
      </c>
      <c r="AD107">
        <v>43597</v>
      </c>
      <c r="AE107" s="25">
        <f>AC107/Data!$B$14</f>
        <v>0.93979922972687735</v>
      </c>
    </row>
    <row r="108" spans="1:31" x14ac:dyDescent="0.25">
      <c r="E108">
        <v>0.49874538000000002</v>
      </c>
      <c r="F108">
        <v>5388</v>
      </c>
      <c r="G108" s="25">
        <f>E108/Data!$B$14</f>
        <v>0.68245766596861901</v>
      </c>
      <c r="K108">
        <v>0.69240089999999999</v>
      </c>
      <c r="L108">
        <v>10341</v>
      </c>
      <c r="M108" s="25">
        <f>K108/Data!$B$14</f>
        <v>0.94744597359191807</v>
      </c>
      <c r="Q108">
        <v>0.68191610000000003</v>
      </c>
      <c r="R108">
        <v>58093</v>
      </c>
      <c r="S108" s="25">
        <f>Q108/Data!$B$14</f>
        <v>0.93309910959460596</v>
      </c>
      <c r="W108">
        <v>0.68404615000000002</v>
      </c>
      <c r="X108">
        <v>20185</v>
      </c>
      <c r="Y108" s="26">
        <f>W108/Data!$B$14</f>
        <v>0.9360137610574355</v>
      </c>
      <c r="AC108">
        <v>0.49245783999999998</v>
      </c>
      <c r="AD108">
        <v>43694</v>
      </c>
      <c r="AE108" s="25">
        <f>AC108/Data!$B$14</f>
        <v>0.67385411785538263</v>
      </c>
    </row>
    <row r="109" spans="1:31" x14ac:dyDescent="0.25">
      <c r="E109">
        <v>0.64943284000000001</v>
      </c>
      <c r="F109">
        <v>5534</v>
      </c>
      <c r="G109" s="25">
        <f>E109/Data!$B$14</f>
        <v>0.88865067820732813</v>
      </c>
      <c r="K109">
        <v>0.673512</v>
      </c>
      <c r="L109">
        <v>10254</v>
      </c>
      <c r="M109" s="25">
        <f>K109/Data!$B$14</f>
        <v>0.92159936904449424</v>
      </c>
      <c r="Q109">
        <v>0.67675010000000002</v>
      </c>
      <c r="R109">
        <v>56568</v>
      </c>
      <c r="S109" s="25">
        <f>Q109/Data!$B$14</f>
        <v>0.92603021944790653</v>
      </c>
      <c r="W109">
        <v>0.68829850000000004</v>
      </c>
      <c r="X109">
        <v>20082</v>
      </c>
      <c r="Y109" s="26">
        <f>W109/Data!$B$14</f>
        <v>0.94183245927952564</v>
      </c>
      <c r="AC109">
        <v>0.67758090000000004</v>
      </c>
      <c r="AD109">
        <v>43644</v>
      </c>
      <c r="AE109" s="25">
        <f>AC109/Data!$B$14</f>
        <v>0.9271670436704923</v>
      </c>
    </row>
    <row r="110" spans="1:31" ht="15.75" thickBot="1" x14ac:dyDescent="0.3"/>
    <row r="111" spans="1:31" ht="15.75" thickBot="1" x14ac:dyDescent="0.3">
      <c r="A111" s="3" t="s">
        <v>0</v>
      </c>
      <c r="C111" s="23" t="s">
        <v>20</v>
      </c>
      <c r="D111" s="23" t="s">
        <v>21</v>
      </c>
      <c r="E111" s="3" t="s">
        <v>18</v>
      </c>
      <c r="F111" s="4" t="s">
        <v>19</v>
      </c>
      <c r="G111" s="20" t="s">
        <v>22</v>
      </c>
      <c r="I111" s="23" t="s">
        <v>20</v>
      </c>
      <c r="J111" s="23" t="s">
        <v>21</v>
      </c>
      <c r="K111" s="3" t="s">
        <v>18</v>
      </c>
      <c r="L111" s="4" t="s">
        <v>19</v>
      </c>
      <c r="M111" s="20" t="s">
        <v>22</v>
      </c>
      <c r="O111" s="23" t="s">
        <v>20</v>
      </c>
      <c r="P111" s="23" t="s">
        <v>21</v>
      </c>
      <c r="Q111" s="3" t="s">
        <v>18</v>
      </c>
      <c r="R111" s="4" t="s">
        <v>19</v>
      </c>
      <c r="S111" s="20" t="s">
        <v>22</v>
      </c>
      <c r="U111" s="23" t="s">
        <v>20</v>
      </c>
      <c r="V111" s="23" t="s">
        <v>21</v>
      </c>
      <c r="W111" s="3" t="s">
        <v>18</v>
      </c>
      <c r="X111" s="4" t="s">
        <v>19</v>
      </c>
      <c r="Y111" s="20" t="s">
        <v>22</v>
      </c>
      <c r="AA111" s="23" t="s">
        <v>20</v>
      </c>
      <c r="AB111" s="23" t="s">
        <v>21</v>
      </c>
      <c r="AC111" s="3" t="s">
        <v>18</v>
      </c>
      <c r="AD111" s="4" t="s">
        <v>19</v>
      </c>
      <c r="AE111" s="20" t="s">
        <v>22</v>
      </c>
    </row>
    <row r="112" spans="1:31" x14ac:dyDescent="0.25">
      <c r="A112" s="8" t="s">
        <v>16</v>
      </c>
      <c r="C112" s="1">
        <v>10</v>
      </c>
      <c r="D112" s="1">
        <v>500</v>
      </c>
      <c r="E112">
        <v>0.7919157</v>
      </c>
      <c r="F112">
        <v>10435</v>
      </c>
      <c r="G112" s="25">
        <f>E112/Data!$B$45</f>
        <v>0.92158396307898216</v>
      </c>
      <c r="I112" s="1">
        <v>20</v>
      </c>
      <c r="J112" s="1">
        <v>500</v>
      </c>
      <c r="K112">
        <v>0.74385489999999999</v>
      </c>
      <c r="L112">
        <v>20822</v>
      </c>
      <c r="M112" s="25">
        <f>K112/Data!$B$45</f>
        <v>0.86565368851472435</v>
      </c>
      <c r="O112" s="1">
        <v>100</v>
      </c>
      <c r="P112" s="1">
        <v>500</v>
      </c>
      <c r="Q112">
        <v>0.7767522</v>
      </c>
      <c r="R112">
        <v>102400</v>
      </c>
      <c r="S112" s="25">
        <f>Q112/Data!$B$45</f>
        <v>0.90393759185014033</v>
      </c>
      <c r="U112" s="1">
        <v>20</v>
      </c>
      <c r="V112" s="1">
        <v>1000</v>
      </c>
      <c r="W112">
        <v>0.77089399999999997</v>
      </c>
      <c r="X112">
        <v>41303</v>
      </c>
      <c r="Y112" s="25">
        <f>W112/Data!$B$45</f>
        <v>0.89712017028303492</v>
      </c>
      <c r="AA112" s="1">
        <v>20</v>
      </c>
      <c r="AB112" s="1">
        <v>2000</v>
      </c>
      <c r="AC112">
        <v>0.79202689999999998</v>
      </c>
      <c r="AD112">
        <v>79233</v>
      </c>
      <c r="AE112" s="25">
        <f>AC112/Data!$B$45</f>
        <v>0.92171337096506689</v>
      </c>
    </row>
    <row r="113" spans="1:31" x14ac:dyDescent="0.25">
      <c r="A113" s="1" t="s">
        <v>27</v>
      </c>
      <c r="E113">
        <v>0.71067780000000003</v>
      </c>
      <c r="F113">
        <v>10033</v>
      </c>
      <c r="G113" s="25">
        <f>E113/Data!$B$45</f>
        <v>0.82704417073212755</v>
      </c>
      <c r="K113">
        <v>0.80797553</v>
      </c>
      <c r="L113">
        <v>20579</v>
      </c>
      <c r="M113" s="25">
        <f>K113/Data!$B$45</f>
        <v>0.94027342936658664</v>
      </c>
      <c r="Q113">
        <v>0.76338740000000005</v>
      </c>
      <c r="R113">
        <v>99754</v>
      </c>
      <c r="S113" s="25">
        <f>Q113/Data!$B$45</f>
        <v>0.88838443972831982</v>
      </c>
      <c r="W113">
        <v>0.78707534000000001</v>
      </c>
      <c r="X113">
        <v>39968</v>
      </c>
      <c r="Y113" s="25">
        <f>W113/Data!$B$45</f>
        <v>0.91595104261594673</v>
      </c>
      <c r="AC113">
        <v>0.77183765000000004</v>
      </c>
      <c r="AD113">
        <v>81893</v>
      </c>
      <c r="AE113" s="25">
        <f>AC113/Data!$B$45</f>
        <v>0.89821833351778269</v>
      </c>
    </row>
    <row r="114" spans="1:31" x14ac:dyDescent="0.25">
      <c r="E114">
        <v>0.79699993000000002</v>
      </c>
      <c r="F114">
        <v>10292</v>
      </c>
      <c r="G114" s="25">
        <f>E114/Data!$B$45</f>
        <v>0.9275006848116174</v>
      </c>
      <c r="K114">
        <v>0.74209630000000004</v>
      </c>
      <c r="L114">
        <v>21088</v>
      </c>
      <c r="M114" s="25">
        <f>K114/Data!$B$45</f>
        <v>0.86360713538101253</v>
      </c>
      <c r="Q114">
        <v>0.80492920000000001</v>
      </c>
      <c r="R114">
        <v>104311</v>
      </c>
      <c r="S114" s="25">
        <f>Q114/Data!$B$45</f>
        <v>0.93672829334485308</v>
      </c>
      <c r="W114">
        <v>0.73931729999999996</v>
      </c>
      <c r="X114">
        <v>38877</v>
      </c>
      <c r="Y114" s="25">
        <f>W114/Data!$B$45</f>
        <v>0.86037310196887462</v>
      </c>
      <c r="AC114">
        <v>0.74391030000000002</v>
      </c>
      <c r="AD114">
        <v>79208</v>
      </c>
      <c r="AE114" s="25">
        <f>AC114/Data!$B$45</f>
        <v>0.86571815970977029</v>
      </c>
    </row>
    <row r="115" spans="1:31" x14ac:dyDescent="0.25">
      <c r="E115">
        <v>0.73348519999999995</v>
      </c>
      <c r="F115">
        <v>10043</v>
      </c>
      <c r="G115" s="25">
        <f>E115/Data!$B$45</f>
        <v>0.85358605401531973</v>
      </c>
      <c r="K115">
        <v>0.76080734000000005</v>
      </c>
      <c r="L115">
        <v>20423</v>
      </c>
      <c r="M115" s="25">
        <f>K115/Data!$B$45</f>
        <v>0.88538192074835576</v>
      </c>
      <c r="Q115">
        <v>0.76338740000000005</v>
      </c>
      <c r="R115">
        <v>100234</v>
      </c>
      <c r="S115" s="25">
        <f>Q115/Data!$B$45</f>
        <v>0.88838443972831982</v>
      </c>
      <c r="W115">
        <v>0.79816940000000003</v>
      </c>
      <c r="X115">
        <v>40317</v>
      </c>
      <c r="Y115" s="25">
        <f>W115/Data!$B$45</f>
        <v>0.92886164380927583</v>
      </c>
      <c r="AC115">
        <v>0.57645270000000004</v>
      </c>
      <c r="AD115">
        <v>77236</v>
      </c>
      <c r="AE115" s="25">
        <f>AC115/Data!$B$45</f>
        <v>0.67084105516986159</v>
      </c>
    </row>
    <row r="116" spans="1:31" x14ac:dyDescent="0.25">
      <c r="E116">
        <v>0.7380314</v>
      </c>
      <c r="F116">
        <v>10320</v>
      </c>
      <c r="G116" s="25">
        <f>E116/Data!$B$45</f>
        <v>0.85887664872502145</v>
      </c>
      <c r="K116">
        <v>0.58668730000000002</v>
      </c>
      <c r="L116">
        <v>21208</v>
      </c>
      <c r="M116" s="25">
        <f>K116/Data!$B$45</f>
        <v>0.68275146839759304</v>
      </c>
      <c r="Q116">
        <v>0.76107860000000005</v>
      </c>
      <c r="R116">
        <v>101384</v>
      </c>
      <c r="S116" s="25">
        <f>Q116/Data!$B$45</f>
        <v>0.88569759685608385</v>
      </c>
      <c r="W116">
        <v>0.73694146000000005</v>
      </c>
      <c r="X116">
        <v>40358</v>
      </c>
      <c r="Y116" s="25">
        <f>W116/Data!$B$45</f>
        <v>0.85760824196819341</v>
      </c>
      <c r="AC116">
        <v>0.75810920000000004</v>
      </c>
      <c r="AD116">
        <v>77579</v>
      </c>
      <c r="AE116" s="25">
        <f>AC116/Data!$B$45</f>
        <v>0.88224198735122528</v>
      </c>
    </row>
    <row r="117" spans="1:31" x14ac:dyDescent="0.25">
      <c r="E117">
        <v>0.73876333000000005</v>
      </c>
      <c r="F117">
        <v>9923</v>
      </c>
      <c r="G117" s="25">
        <f>E117/Data!$B$45</f>
        <v>0.85972842493061563</v>
      </c>
      <c r="K117">
        <v>0.79985994000000005</v>
      </c>
      <c r="L117">
        <v>21120</v>
      </c>
      <c r="M117" s="25">
        <f>K117/Data!$B$45</f>
        <v>0.93082899279975995</v>
      </c>
      <c r="Q117">
        <v>0.76107860000000005</v>
      </c>
      <c r="R117">
        <v>100905</v>
      </c>
      <c r="S117" s="25">
        <f>Q117/Data!$B$45</f>
        <v>0.88569759685608385</v>
      </c>
      <c r="W117">
        <v>0.75945956000000003</v>
      </c>
      <c r="X117">
        <v>40014</v>
      </c>
      <c r="Y117" s="25">
        <f>W117/Data!$B$45</f>
        <v>0.88381345527436828</v>
      </c>
      <c r="AC117">
        <v>0.80809039999999999</v>
      </c>
      <c r="AD117">
        <v>81397</v>
      </c>
      <c r="AE117" s="25">
        <f>AC117/Data!$B$45</f>
        <v>0.94040710817840822</v>
      </c>
    </row>
    <row r="118" spans="1:31" x14ac:dyDescent="0.25">
      <c r="E118">
        <v>0.76939385999999998</v>
      </c>
      <c r="F118">
        <v>10214</v>
      </c>
      <c r="G118" s="25">
        <f>E118/Data!$B$45</f>
        <v>0.89537439738527158</v>
      </c>
      <c r="K118">
        <v>0.74520699999999995</v>
      </c>
      <c r="L118">
        <v>19692</v>
      </c>
      <c r="M118" s="25">
        <f>K118/Data!$B$45</f>
        <v>0.86722718134543741</v>
      </c>
      <c r="Q118">
        <v>0.77377874000000002</v>
      </c>
      <c r="R118">
        <v>102823</v>
      </c>
      <c r="S118" s="25">
        <f>Q118/Data!$B$45</f>
        <v>0.90047725756095165</v>
      </c>
      <c r="W118">
        <v>0.79668516</v>
      </c>
      <c r="X118">
        <v>41137</v>
      </c>
      <c r="Y118" s="25">
        <f>W118/Data!$B$45</f>
        <v>0.92713437437723856</v>
      </c>
      <c r="AC118">
        <v>0.74267030000000001</v>
      </c>
      <c r="AD118">
        <v>78007</v>
      </c>
      <c r="AE118" s="25">
        <f>AC118/Data!$B$45</f>
        <v>0.86427512213112656</v>
      </c>
    </row>
    <row r="119" spans="1:31" x14ac:dyDescent="0.25">
      <c r="E119">
        <v>0.73262185000000002</v>
      </c>
      <c r="F119">
        <v>9862</v>
      </c>
      <c r="G119" s="25">
        <f>E119/Data!$B$45</f>
        <v>0.85258133910118916</v>
      </c>
      <c r="K119">
        <v>0.77809510000000004</v>
      </c>
      <c r="L119">
        <v>20659</v>
      </c>
      <c r="M119" s="25">
        <f>K119/Data!$B$45</f>
        <v>0.90550037827301177</v>
      </c>
      <c r="Q119">
        <v>0.74291795000000005</v>
      </c>
      <c r="R119">
        <v>99745</v>
      </c>
      <c r="S119" s="25">
        <f>Q119/Data!$B$45</f>
        <v>0.86456332233786137</v>
      </c>
      <c r="W119">
        <v>0.75810920000000004</v>
      </c>
      <c r="X119">
        <v>39077</v>
      </c>
      <c r="Y119" s="25">
        <f>W119/Data!$B$45</f>
        <v>0.88224198735122528</v>
      </c>
      <c r="AC119">
        <v>0.74553155999999998</v>
      </c>
      <c r="AD119">
        <v>81040</v>
      </c>
      <c r="AE119" s="25">
        <f>AC119/Data!$B$45</f>
        <v>0.86760488479424758</v>
      </c>
    </row>
    <row r="120" spans="1:31" x14ac:dyDescent="0.25">
      <c r="E120">
        <v>0.77715033</v>
      </c>
      <c r="F120">
        <v>10298</v>
      </c>
      <c r="G120" s="25">
        <f>E120/Data!$B$45</f>
        <v>0.90440091164948333</v>
      </c>
      <c r="K120">
        <v>0.73838364999999995</v>
      </c>
      <c r="L120">
        <v>20248</v>
      </c>
      <c r="M120" s="25">
        <f>K120/Data!$B$45</f>
        <v>0.85928657613395465</v>
      </c>
      <c r="Q120">
        <v>0.79357909999999998</v>
      </c>
      <c r="R120">
        <v>103011</v>
      </c>
      <c r="S120" s="25">
        <f>Q120/Data!$B$45</f>
        <v>0.92351972816633365</v>
      </c>
      <c r="W120">
        <v>0.78534250000000005</v>
      </c>
      <c r="X120">
        <v>41752</v>
      </c>
      <c r="Y120" s="25">
        <f>W120/Data!$B$45</f>
        <v>0.91393446742419115</v>
      </c>
      <c r="AC120">
        <v>0.79870622999999996</v>
      </c>
      <c r="AD120">
        <v>80060</v>
      </c>
      <c r="AE120" s="25">
        <f>AC120/Data!$B$45</f>
        <v>0.92948637434422998</v>
      </c>
    </row>
    <row r="121" spans="1:31" ht="15.75" thickBot="1" x14ac:dyDescent="0.3"/>
    <row r="122" spans="1:31" ht="15.75" thickBot="1" x14ac:dyDescent="0.3">
      <c r="A122" s="3" t="s">
        <v>0</v>
      </c>
      <c r="C122" s="23" t="s">
        <v>20</v>
      </c>
      <c r="D122" s="23" t="s">
        <v>21</v>
      </c>
      <c r="E122" s="3" t="s">
        <v>18</v>
      </c>
      <c r="F122" s="4" t="s">
        <v>19</v>
      </c>
      <c r="G122" s="20" t="s">
        <v>32</v>
      </c>
      <c r="I122" s="23" t="s">
        <v>20</v>
      </c>
      <c r="J122" s="23" t="s">
        <v>21</v>
      </c>
      <c r="K122" s="3" t="s">
        <v>18</v>
      </c>
      <c r="L122" s="4" t="s">
        <v>19</v>
      </c>
      <c r="M122" s="20" t="s">
        <v>32</v>
      </c>
    </row>
    <row r="123" spans="1:31" x14ac:dyDescent="0.25">
      <c r="A123" s="8" t="s">
        <v>31</v>
      </c>
      <c r="C123" s="1">
        <v>1</v>
      </c>
      <c r="D123" s="27" t="s">
        <v>23</v>
      </c>
      <c r="E123">
        <v>1</v>
      </c>
      <c r="F123">
        <v>7</v>
      </c>
      <c r="G123" s="29">
        <f>Data!$C$35/raw!F123</f>
        <v>1.7857142857142858</v>
      </c>
      <c r="I123" s="1">
        <v>2</v>
      </c>
      <c r="J123" s="27" t="s">
        <v>23</v>
      </c>
      <c r="K123">
        <v>1</v>
      </c>
      <c r="L123">
        <v>18</v>
      </c>
      <c r="M123" s="29">
        <f>Data!$C$35/raw!L123</f>
        <v>0.69444444444444442</v>
      </c>
    </row>
    <row r="124" spans="1:31" x14ac:dyDescent="0.25">
      <c r="A124" s="1" t="s">
        <v>26</v>
      </c>
      <c r="E124">
        <v>1</v>
      </c>
      <c r="F124">
        <v>10</v>
      </c>
      <c r="G124" s="29">
        <f>Data!$C$35/raw!F124</f>
        <v>1.25</v>
      </c>
      <c r="K124">
        <v>1</v>
      </c>
      <c r="L124">
        <v>17</v>
      </c>
      <c r="M124" s="29">
        <f>Data!$C$35/raw!L124</f>
        <v>0.73529411764705888</v>
      </c>
    </row>
    <row r="125" spans="1:31" x14ac:dyDescent="0.25">
      <c r="E125">
        <v>1</v>
      </c>
      <c r="F125">
        <v>5</v>
      </c>
      <c r="G125" s="29">
        <f>Data!$C$35/raw!F125</f>
        <v>2.5</v>
      </c>
      <c r="K125">
        <v>1</v>
      </c>
      <c r="L125">
        <v>14</v>
      </c>
      <c r="M125" s="29">
        <f>Data!$C$35/raw!L125</f>
        <v>0.8928571428571429</v>
      </c>
    </row>
    <row r="126" spans="1:31" x14ac:dyDescent="0.25">
      <c r="E126">
        <v>1</v>
      </c>
      <c r="F126">
        <v>8</v>
      </c>
      <c r="G126" s="29">
        <f>Data!$C$35/raw!F126</f>
        <v>1.5625</v>
      </c>
      <c r="K126">
        <v>1</v>
      </c>
      <c r="L126">
        <v>13</v>
      </c>
      <c r="M126" s="29">
        <f>Data!$C$35/raw!L126</f>
        <v>0.96153846153846156</v>
      </c>
    </row>
    <row r="127" spans="1:31" x14ac:dyDescent="0.25">
      <c r="E127">
        <v>1</v>
      </c>
      <c r="F127">
        <v>7</v>
      </c>
      <c r="G127" s="29">
        <f>Data!$C$35/raw!F127</f>
        <v>1.7857142857142858</v>
      </c>
      <c r="K127">
        <v>1</v>
      </c>
      <c r="L127">
        <v>11</v>
      </c>
      <c r="M127" s="29">
        <f>Data!$C$35/raw!L127</f>
        <v>1.1363636363636365</v>
      </c>
    </row>
    <row r="128" spans="1:31" x14ac:dyDescent="0.25">
      <c r="E128">
        <v>1</v>
      </c>
      <c r="F128">
        <v>7</v>
      </c>
      <c r="G128" s="29">
        <f>Data!$C$35/raw!F128</f>
        <v>1.7857142857142858</v>
      </c>
      <c r="K128">
        <v>1</v>
      </c>
      <c r="L128">
        <v>9</v>
      </c>
      <c r="M128" s="29">
        <f>Data!$C$35/raw!L128</f>
        <v>1.3888888888888888</v>
      </c>
    </row>
    <row r="129" spans="1:13" x14ac:dyDescent="0.25">
      <c r="E129">
        <v>1</v>
      </c>
      <c r="F129">
        <v>8</v>
      </c>
      <c r="G129" s="29">
        <f>Data!$C$35/raw!F129</f>
        <v>1.5625</v>
      </c>
      <c r="K129">
        <v>1</v>
      </c>
      <c r="L129">
        <v>9</v>
      </c>
      <c r="M129" s="29">
        <f>Data!$C$35/raw!L129</f>
        <v>1.3888888888888888</v>
      </c>
    </row>
    <row r="130" spans="1:13" x14ac:dyDescent="0.25">
      <c r="E130">
        <v>1</v>
      </c>
      <c r="F130">
        <v>7</v>
      </c>
      <c r="G130" s="29">
        <f>Data!$C$35/raw!F130</f>
        <v>1.7857142857142858</v>
      </c>
      <c r="K130">
        <v>1</v>
      </c>
      <c r="L130">
        <v>9</v>
      </c>
      <c r="M130" s="29">
        <f>Data!$C$35/raw!L130</f>
        <v>1.3888888888888888</v>
      </c>
    </row>
    <row r="131" spans="1:13" x14ac:dyDescent="0.25">
      <c r="E131">
        <v>1</v>
      </c>
      <c r="F131">
        <v>8</v>
      </c>
      <c r="G131" s="29">
        <f>Data!$C$35/raw!F131</f>
        <v>1.5625</v>
      </c>
      <c r="K131">
        <v>1</v>
      </c>
      <c r="L131">
        <v>8</v>
      </c>
      <c r="M131" s="29">
        <f>Data!$C$35/raw!L131</f>
        <v>1.5625</v>
      </c>
    </row>
    <row r="132" spans="1:13" ht="15.75" thickBot="1" x14ac:dyDescent="0.3"/>
    <row r="133" spans="1:13" ht="15.75" thickBot="1" x14ac:dyDescent="0.3">
      <c r="A133" s="3" t="s">
        <v>0</v>
      </c>
      <c r="C133" s="23" t="s">
        <v>20</v>
      </c>
      <c r="D133" s="23" t="s">
        <v>21</v>
      </c>
      <c r="E133" s="3" t="s">
        <v>18</v>
      </c>
      <c r="F133" s="4" t="s">
        <v>19</v>
      </c>
      <c r="G133" s="20" t="s">
        <v>32</v>
      </c>
      <c r="I133" s="23" t="s">
        <v>20</v>
      </c>
      <c r="J133" s="23" t="s">
        <v>21</v>
      </c>
      <c r="K133" s="3" t="s">
        <v>18</v>
      </c>
      <c r="L133" s="4" t="s">
        <v>19</v>
      </c>
      <c r="M133" s="20" t="s">
        <v>32</v>
      </c>
    </row>
    <row r="134" spans="1:13" x14ac:dyDescent="0.25">
      <c r="A134" s="8" t="s">
        <v>33</v>
      </c>
      <c r="C134" s="1">
        <v>1</v>
      </c>
      <c r="D134" s="27" t="s">
        <v>23</v>
      </c>
      <c r="E134">
        <v>1</v>
      </c>
      <c r="F134">
        <v>7</v>
      </c>
      <c r="G134" s="29">
        <f>Data!$C$59/raw!F134</f>
        <v>1.0571428571428572</v>
      </c>
      <c r="I134" s="1">
        <v>2</v>
      </c>
      <c r="J134" s="27" t="s">
        <v>23</v>
      </c>
      <c r="K134">
        <v>1</v>
      </c>
      <c r="L134">
        <v>17</v>
      </c>
      <c r="M134" s="29">
        <f>Data!$C$59/raw!L134</f>
        <v>0.43529411764705883</v>
      </c>
    </row>
    <row r="135" spans="1:13" x14ac:dyDescent="0.25">
      <c r="A135" s="1" t="s">
        <v>26</v>
      </c>
      <c r="E135">
        <v>1</v>
      </c>
      <c r="F135">
        <v>5</v>
      </c>
      <c r="G135" s="29">
        <f>Data!$C$59/raw!F135</f>
        <v>1.48</v>
      </c>
      <c r="K135">
        <v>1</v>
      </c>
      <c r="L135">
        <v>13</v>
      </c>
      <c r="M135" s="29">
        <f>Data!$C$59/raw!L135</f>
        <v>0.56923076923076921</v>
      </c>
    </row>
    <row r="136" spans="1:13" x14ac:dyDescent="0.25">
      <c r="E136">
        <v>1</v>
      </c>
      <c r="F136">
        <v>6</v>
      </c>
      <c r="G136" s="29">
        <f>Data!$C$59/raw!F136</f>
        <v>1.2333333333333334</v>
      </c>
      <c r="K136">
        <v>1</v>
      </c>
      <c r="L136">
        <v>13</v>
      </c>
      <c r="M136" s="29">
        <f>Data!$C$59/raw!L136</f>
        <v>0.56923076923076921</v>
      </c>
    </row>
    <row r="137" spans="1:13" x14ac:dyDescent="0.25">
      <c r="E137">
        <v>1</v>
      </c>
      <c r="F137">
        <v>4</v>
      </c>
      <c r="G137" s="29">
        <f>Data!$C$59/raw!F137</f>
        <v>1.85</v>
      </c>
      <c r="K137">
        <v>1</v>
      </c>
      <c r="L137">
        <v>4</v>
      </c>
      <c r="M137" s="29">
        <f>Data!$C$59/raw!L137</f>
        <v>1.85</v>
      </c>
    </row>
    <row r="138" spans="1:13" x14ac:dyDescent="0.25">
      <c r="E138">
        <v>1</v>
      </c>
      <c r="F138">
        <v>4</v>
      </c>
      <c r="G138" s="29">
        <f>Data!$C$59/raw!F138</f>
        <v>1.85</v>
      </c>
      <c r="K138">
        <v>1</v>
      </c>
      <c r="L138">
        <v>6</v>
      </c>
      <c r="M138" s="29">
        <f>Data!$C$59/raw!L138</f>
        <v>1.2333333333333334</v>
      </c>
    </row>
    <row r="139" spans="1:13" x14ac:dyDescent="0.25">
      <c r="E139">
        <v>1</v>
      </c>
      <c r="F139">
        <v>4</v>
      </c>
      <c r="G139" s="29">
        <f>Data!$C$59/raw!F139</f>
        <v>1.85</v>
      </c>
      <c r="K139">
        <v>1</v>
      </c>
      <c r="L139">
        <v>6</v>
      </c>
      <c r="M139" s="29">
        <f>Data!$C$59/raw!L139</f>
        <v>1.2333333333333334</v>
      </c>
    </row>
    <row r="140" spans="1:13" x14ac:dyDescent="0.25">
      <c r="E140">
        <v>1</v>
      </c>
      <c r="F140">
        <v>3</v>
      </c>
      <c r="G140" s="29">
        <f>Data!$C$59/raw!F140</f>
        <v>2.4666666666666668</v>
      </c>
      <c r="K140">
        <v>1</v>
      </c>
      <c r="L140">
        <v>5</v>
      </c>
      <c r="M140" s="29">
        <f>Data!$C$59/raw!L140</f>
        <v>1.48</v>
      </c>
    </row>
    <row r="141" spans="1:13" x14ac:dyDescent="0.25">
      <c r="E141">
        <v>1</v>
      </c>
      <c r="F141">
        <v>3</v>
      </c>
      <c r="G141" s="29">
        <f>Data!$C$59/raw!F141</f>
        <v>2.4666666666666668</v>
      </c>
      <c r="K141">
        <v>1</v>
      </c>
      <c r="L141">
        <v>8</v>
      </c>
      <c r="M141" s="29">
        <f>Data!$C$59/raw!L141</f>
        <v>0.92500000000000004</v>
      </c>
    </row>
    <row r="142" spans="1:13" x14ac:dyDescent="0.25">
      <c r="E142">
        <v>1</v>
      </c>
      <c r="F142">
        <v>3</v>
      </c>
      <c r="G142" s="29">
        <f>Data!$C$59/raw!F142</f>
        <v>2.4666666666666668</v>
      </c>
      <c r="K142">
        <v>1</v>
      </c>
      <c r="L142">
        <v>5</v>
      </c>
      <c r="M142" s="29">
        <f>Data!$C$59/raw!L142</f>
        <v>1.48</v>
      </c>
    </row>
    <row r="143" spans="1:13" ht="15.75" thickBot="1" x14ac:dyDescent="0.3"/>
    <row r="144" spans="1:13" ht="15.75" thickBot="1" x14ac:dyDescent="0.3">
      <c r="A144" s="3" t="s">
        <v>0</v>
      </c>
      <c r="C144" s="23" t="s">
        <v>20</v>
      </c>
      <c r="D144" s="23" t="s">
        <v>21</v>
      </c>
      <c r="E144" s="3" t="s">
        <v>18</v>
      </c>
      <c r="F144" s="4" t="s">
        <v>19</v>
      </c>
      <c r="G144" s="20" t="s">
        <v>32</v>
      </c>
      <c r="I144" s="23" t="s">
        <v>20</v>
      </c>
      <c r="J144" s="23" t="s">
        <v>21</v>
      </c>
      <c r="K144" s="3" t="s">
        <v>18</v>
      </c>
      <c r="L144" s="4" t="s">
        <v>19</v>
      </c>
      <c r="M144" s="20" t="s">
        <v>32</v>
      </c>
    </row>
    <row r="145" spans="1:31" x14ac:dyDescent="0.25">
      <c r="A145" s="8" t="s">
        <v>35</v>
      </c>
      <c r="C145" s="1">
        <v>1</v>
      </c>
      <c r="D145" s="27" t="s">
        <v>23</v>
      </c>
      <c r="E145">
        <v>1</v>
      </c>
      <c r="F145">
        <v>24</v>
      </c>
      <c r="G145" s="29">
        <f>Data!$C$62/raw!F145</f>
        <v>0.9916666666666667</v>
      </c>
      <c r="I145" s="1">
        <v>2</v>
      </c>
      <c r="J145" s="27" t="s">
        <v>23</v>
      </c>
      <c r="K145">
        <v>1</v>
      </c>
      <c r="L145">
        <v>35</v>
      </c>
      <c r="M145" s="29">
        <f>Data!$C$62/raw!L145</f>
        <v>0.68</v>
      </c>
    </row>
    <row r="146" spans="1:31" x14ac:dyDescent="0.25">
      <c r="A146" s="1" t="s">
        <v>26</v>
      </c>
      <c r="E146">
        <v>1</v>
      </c>
      <c r="F146">
        <v>25</v>
      </c>
      <c r="G146" s="29">
        <f>Data!$C$62/raw!F146</f>
        <v>0.95200000000000007</v>
      </c>
      <c r="K146">
        <v>1</v>
      </c>
      <c r="L146">
        <v>23</v>
      </c>
      <c r="M146" s="29">
        <f>Data!$C$62/raw!L146</f>
        <v>1.0347826086956522</v>
      </c>
    </row>
    <row r="147" spans="1:31" x14ac:dyDescent="0.25">
      <c r="E147">
        <v>1</v>
      </c>
      <c r="F147">
        <v>24</v>
      </c>
      <c r="G147" s="29">
        <f>Data!$C$62/raw!F147</f>
        <v>0.9916666666666667</v>
      </c>
      <c r="K147">
        <v>1</v>
      </c>
      <c r="L147">
        <v>24</v>
      </c>
      <c r="M147" s="29">
        <f>Data!$C$62/raw!L147</f>
        <v>0.9916666666666667</v>
      </c>
    </row>
    <row r="148" spans="1:31" x14ac:dyDescent="0.25">
      <c r="E148">
        <v>1</v>
      </c>
      <c r="F148">
        <v>17</v>
      </c>
      <c r="G148" s="29">
        <f>Data!$C$62/raw!F148</f>
        <v>1.4000000000000001</v>
      </c>
      <c r="K148">
        <v>1</v>
      </c>
      <c r="L148">
        <v>29</v>
      </c>
      <c r="M148" s="29">
        <f>Data!$C$62/raw!L148</f>
        <v>0.82068965517241377</v>
      </c>
    </row>
    <row r="149" spans="1:31" x14ac:dyDescent="0.25">
      <c r="E149">
        <v>1</v>
      </c>
      <c r="F149">
        <v>18</v>
      </c>
      <c r="G149" s="29">
        <f>Data!$C$62/raw!F149</f>
        <v>1.3222222222222222</v>
      </c>
      <c r="K149">
        <v>1</v>
      </c>
      <c r="L149">
        <v>24</v>
      </c>
      <c r="M149" s="29">
        <f>Data!$C$62/raw!L149</f>
        <v>0.9916666666666667</v>
      </c>
    </row>
    <row r="150" spans="1:31" x14ac:dyDescent="0.25">
      <c r="E150">
        <v>1</v>
      </c>
      <c r="F150">
        <v>17</v>
      </c>
      <c r="G150" s="29">
        <f>Data!$C$62/raw!F150</f>
        <v>1.4000000000000001</v>
      </c>
      <c r="K150">
        <v>1</v>
      </c>
      <c r="L150">
        <v>29</v>
      </c>
      <c r="M150" s="29">
        <f>Data!$C$62/raw!L150</f>
        <v>0.82068965517241377</v>
      </c>
    </row>
    <row r="151" spans="1:31" x14ac:dyDescent="0.25">
      <c r="E151">
        <v>1</v>
      </c>
      <c r="F151">
        <v>17</v>
      </c>
      <c r="G151" s="29">
        <f>Data!$C$62/raw!F151</f>
        <v>1.4000000000000001</v>
      </c>
      <c r="K151">
        <v>1</v>
      </c>
      <c r="L151">
        <v>30</v>
      </c>
      <c r="M151" s="29">
        <f>Data!$C$62/raw!L151</f>
        <v>0.79333333333333333</v>
      </c>
    </row>
    <row r="152" spans="1:31" x14ac:dyDescent="0.25">
      <c r="E152">
        <v>1</v>
      </c>
      <c r="F152">
        <v>16</v>
      </c>
      <c r="G152" s="29">
        <f>Data!$C$62/raw!F152</f>
        <v>1.4875</v>
      </c>
      <c r="K152">
        <v>1</v>
      </c>
      <c r="L152">
        <v>29</v>
      </c>
      <c r="M152" s="29">
        <f>Data!$C$62/raw!L152</f>
        <v>0.82068965517241377</v>
      </c>
    </row>
    <row r="153" spans="1:31" x14ac:dyDescent="0.25">
      <c r="E153">
        <v>1</v>
      </c>
      <c r="F153">
        <v>19</v>
      </c>
      <c r="G153" s="29">
        <f>Data!$C$62/raw!F153</f>
        <v>1.2526315789473685</v>
      </c>
      <c r="K153">
        <v>1</v>
      </c>
      <c r="L153">
        <v>27</v>
      </c>
      <c r="M153" s="29">
        <f>Data!$C$62/raw!L153</f>
        <v>0.88148148148148153</v>
      </c>
    </row>
    <row r="154" spans="1:31" ht="15.75" thickBot="1" x14ac:dyDescent="0.3"/>
    <row r="155" spans="1:31" ht="15.75" thickBot="1" x14ac:dyDescent="0.3">
      <c r="A155" s="3" t="s">
        <v>0</v>
      </c>
      <c r="C155" s="23" t="s">
        <v>20</v>
      </c>
      <c r="D155" s="23" t="s">
        <v>21</v>
      </c>
      <c r="E155" s="3" t="s">
        <v>18</v>
      </c>
      <c r="F155" s="4" t="s">
        <v>19</v>
      </c>
      <c r="G155" s="20" t="s">
        <v>22</v>
      </c>
      <c r="I155" s="23" t="s">
        <v>20</v>
      </c>
      <c r="J155" s="23" t="s">
        <v>21</v>
      </c>
      <c r="K155" s="5" t="s">
        <v>18</v>
      </c>
      <c r="L155" s="6" t="s">
        <v>19</v>
      </c>
      <c r="M155" s="20" t="s">
        <v>22</v>
      </c>
      <c r="O155" s="23" t="s">
        <v>20</v>
      </c>
      <c r="P155" s="23" t="s">
        <v>21</v>
      </c>
      <c r="Q155" s="5" t="s">
        <v>18</v>
      </c>
      <c r="R155" s="6" t="s">
        <v>19</v>
      </c>
      <c r="S155" s="20" t="s">
        <v>22</v>
      </c>
      <c r="U155" s="23" t="s">
        <v>20</v>
      </c>
      <c r="V155" s="23" t="s">
        <v>21</v>
      </c>
      <c r="W155" s="5" t="s">
        <v>18</v>
      </c>
      <c r="X155" s="6" t="s">
        <v>19</v>
      </c>
      <c r="Y155" s="20" t="s">
        <v>22</v>
      </c>
      <c r="AA155" s="23" t="s">
        <v>20</v>
      </c>
      <c r="AB155" s="23" t="s">
        <v>21</v>
      </c>
      <c r="AC155" s="3" t="s">
        <v>18</v>
      </c>
      <c r="AD155" s="4" t="s">
        <v>19</v>
      </c>
      <c r="AE155" s="20" t="s">
        <v>22</v>
      </c>
    </row>
    <row r="156" spans="1:31" x14ac:dyDescent="0.25">
      <c r="A156" s="8" t="s">
        <v>4</v>
      </c>
      <c r="C156" s="1">
        <v>10</v>
      </c>
      <c r="D156" s="1">
        <v>500</v>
      </c>
      <c r="E156">
        <v>0.401092</v>
      </c>
      <c r="F156">
        <v>2226</v>
      </c>
      <c r="G156" s="25">
        <f>E156/Data!$B$2</f>
        <v>0.95080131852616778</v>
      </c>
      <c r="I156" s="1">
        <v>20</v>
      </c>
      <c r="J156" s="24">
        <v>500</v>
      </c>
      <c r="K156">
        <v>0.40624569999999999</v>
      </c>
      <c r="L156">
        <v>4467</v>
      </c>
      <c r="M156" s="25">
        <f>K156/Data!$B$2</f>
        <v>0.96301832797858344</v>
      </c>
      <c r="O156" s="1">
        <v>100</v>
      </c>
      <c r="P156" s="24">
        <v>500</v>
      </c>
      <c r="Q156">
        <v>0.39732551999999999</v>
      </c>
      <c r="R156">
        <v>27313</v>
      </c>
      <c r="S156" s="25">
        <f>Q156/Data!$B$2</f>
        <v>0.94187275812056892</v>
      </c>
      <c r="U156" s="1">
        <v>20</v>
      </c>
      <c r="V156" s="24">
        <v>1000</v>
      </c>
      <c r="W156">
        <v>0.40864476999999999</v>
      </c>
      <c r="X156">
        <v>10588</v>
      </c>
      <c r="Y156" s="25">
        <f>W156/Data!$B$2</f>
        <v>0.96870539957122703</v>
      </c>
      <c r="AA156" s="1">
        <v>20</v>
      </c>
      <c r="AB156" s="1">
        <v>2000</v>
      </c>
      <c r="AC156">
        <v>0.41075953999999998</v>
      </c>
      <c r="AD156">
        <v>22339</v>
      </c>
      <c r="AE156" s="25">
        <f>AC156/Data!$B$2</f>
        <v>0.97371852898886579</v>
      </c>
    </row>
    <row r="157" spans="1:31" x14ac:dyDescent="0.25">
      <c r="A157" s="1" t="s">
        <v>28</v>
      </c>
      <c r="E157">
        <v>0.40759695000000001</v>
      </c>
      <c r="F157">
        <v>2197</v>
      </c>
      <c r="G157" s="26">
        <f>E157/Data!$B$2</f>
        <v>0.9662215089985452</v>
      </c>
      <c r="K157">
        <v>0.39910983999999999</v>
      </c>
      <c r="L157">
        <v>4486</v>
      </c>
      <c r="M157" s="26">
        <f>K157/Data!$B$2</f>
        <v>0.94610254532318738</v>
      </c>
      <c r="Q157">
        <v>0.40437895000000001</v>
      </c>
      <c r="R157">
        <v>29364</v>
      </c>
      <c r="S157" s="26">
        <f>Q157/Data!$B$2</f>
        <v>0.95859313784425348</v>
      </c>
      <c r="W157">
        <v>0.40667868000000001</v>
      </c>
      <c r="X157">
        <v>10522</v>
      </c>
      <c r="Y157" s="26">
        <f>W157/Data!$B$2</f>
        <v>0.96404472081338322</v>
      </c>
      <c r="AC157">
        <v>0.41171053000000002</v>
      </c>
      <c r="AD157">
        <v>22947</v>
      </c>
      <c r="AE157" s="25">
        <f>AC157/Data!$B$2</f>
        <v>0.97597288097271295</v>
      </c>
    </row>
    <row r="158" spans="1:31" x14ac:dyDescent="0.25">
      <c r="E158">
        <v>0.40925387000000002</v>
      </c>
      <c r="F158">
        <v>2187</v>
      </c>
      <c r="G158" s="26">
        <f>E158/Data!$B$2</f>
        <v>0.97014929045689491</v>
      </c>
      <c r="K158">
        <v>0.39588708</v>
      </c>
      <c r="L158">
        <v>4484</v>
      </c>
      <c r="M158" s="26">
        <f>K158/Data!$B$2</f>
        <v>0.93846289043779108</v>
      </c>
      <c r="Q158">
        <v>0.39486599999999999</v>
      </c>
      <c r="R158">
        <v>29689</v>
      </c>
      <c r="S158" s="26">
        <f>Q158/Data!$B$2</f>
        <v>0.93604238788396121</v>
      </c>
      <c r="W158">
        <v>0.40038222000000001</v>
      </c>
      <c r="X158">
        <v>10789</v>
      </c>
      <c r="Y158" s="26">
        <f>W158/Data!$B$2</f>
        <v>0.94911876250444838</v>
      </c>
      <c r="AC158">
        <v>0.41545883</v>
      </c>
      <c r="AD158">
        <v>23095</v>
      </c>
      <c r="AE158" s="25">
        <f>AC158/Data!$B$2</f>
        <v>0.98485834511119397</v>
      </c>
    </row>
    <row r="159" spans="1:31" x14ac:dyDescent="0.25">
      <c r="E159">
        <v>0.37838889999999997</v>
      </c>
      <c r="F159">
        <v>2195</v>
      </c>
      <c r="G159" s="26">
        <f>E159/Data!$B$2</f>
        <v>0.89698289927414721</v>
      </c>
      <c r="K159">
        <v>0.41276773999999999</v>
      </c>
      <c r="L159">
        <v>4514</v>
      </c>
      <c r="M159" s="26">
        <f>K159/Data!$B$2</f>
        <v>0.97847903083847698</v>
      </c>
      <c r="Q159">
        <v>0.40251175</v>
      </c>
      <c r="R159">
        <v>28768</v>
      </c>
      <c r="S159" s="26">
        <f>Q159/Data!$B$2</f>
        <v>0.95416688097063818</v>
      </c>
      <c r="W159">
        <v>0.39261737000000002</v>
      </c>
      <c r="X159">
        <v>10927</v>
      </c>
      <c r="Y159" s="26">
        <f>W159/Data!$B$2</f>
        <v>0.93071193908698324</v>
      </c>
      <c r="AC159">
        <v>0.39974976000000001</v>
      </c>
      <c r="AD159">
        <v>23352</v>
      </c>
      <c r="AE159" s="25">
        <f>AC159/Data!$B$2</f>
        <v>0.94761949599722539</v>
      </c>
    </row>
    <row r="160" spans="1:31" x14ac:dyDescent="0.25">
      <c r="E160">
        <v>0.40029743000000001</v>
      </c>
      <c r="F160">
        <v>2206</v>
      </c>
      <c r="G160" s="26">
        <f>E160/Data!$B$2</f>
        <v>0.94891776511781922</v>
      </c>
      <c r="K160">
        <v>0.38716446999999998</v>
      </c>
      <c r="L160">
        <v>4471</v>
      </c>
      <c r="M160" s="26">
        <f>K160/Data!$B$2</f>
        <v>0.91778566653656746</v>
      </c>
      <c r="Q160">
        <v>0.3995417</v>
      </c>
      <c r="R160">
        <v>29022</v>
      </c>
      <c r="S160" s="26">
        <f>Q160/Data!$B$2</f>
        <v>0.94712628316243297</v>
      </c>
      <c r="W160">
        <v>0.38859632999999999</v>
      </c>
      <c r="X160">
        <v>10842</v>
      </c>
      <c r="Y160" s="26">
        <f>W160/Data!$B$2</f>
        <v>0.92117993612046567</v>
      </c>
      <c r="AC160">
        <v>0.40936085999999999</v>
      </c>
      <c r="AD160">
        <v>22129</v>
      </c>
      <c r="AE160" s="25">
        <f>AC160/Data!$B$2</f>
        <v>0.97040291364825526</v>
      </c>
    </row>
    <row r="161" spans="1:31" x14ac:dyDescent="0.25">
      <c r="E161">
        <v>0.38195792000000001</v>
      </c>
      <c r="F161">
        <v>2176</v>
      </c>
      <c r="G161" s="26">
        <f>E161/Data!$B$2</f>
        <v>0.90544337448144696</v>
      </c>
      <c r="K161">
        <v>0.40758052</v>
      </c>
      <c r="L161">
        <v>4535</v>
      </c>
      <c r="M161" s="26">
        <f>K161/Data!$B$2</f>
        <v>0.96618256116198054</v>
      </c>
      <c r="Q161">
        <v>0.40064477999999998</v>
      </c>
      <c r="R161">
        <v>29104</v>
      </c>
      <c r="S161" s="26">
        <f>Q161/Data!$B$2</f>
        <v>0.94974116931932429</v>
      </c>
      <c r="W161">
        <v>0.40859427999999998</v>
      </c>
      <c r="X161">
        <v>10564</v>
      </c>
      <c r="Y161" s="26">
        <f>W161/Data!$B$2</f>
        <v>0.96858571142343941</v>
      </c>
      <c r="AC161">
        <v>0.40880719999999998</v>
      </c>
      <c r="AD161">
        <v>23233</v>
      </c>
      <c r="AE161" s="25">
        <f>AC161/Data!$B$2</f>
        <v>0.96909044504251085</v>
      </c>
    </row>
    <row r="162" spans="1:31" x14ac:dyDescent="0.25">
      <c r="E162">
        <v>0.36526262999999998</v>
      </c>
      <c r="F162">
        <v>2193</v>
      </c>
      <c r="G162" s="26">
        <f>E162/Data!$B$2</f>
        <v>0.8658666595502672</v>
      </c>
      <c r="K162">
        <v>0.38746074000000003</v>
      </c>
      <c r="L162">
        <v>4449</v>
      </c>
      <c r="M162" s="26">
        <f>K162/Data!$B$2</f>
        <v>0.91848798397655573</v>
      </c>
      <c r="Q162">
        <v>0.39859032999999999</v>
      </c>
      <c r="R162">
        <v>28849</v>
      </c>
      <c r="S162" s="26">
        <f>Q162/Data!$B$2</f>
        <v>0.94487103037652287</v>
      </c>
      <c r="W162">
        <v>0.41040855999999998</v>
      </c>
      <c r="X162">
        <v>10781</v>
      </c>
      <c r="Y162" s="26">
        <f>W162/Data!$B$2</f>
        <v>0.97288651975712759</v>
      </c>
      <c r="AC162">
        <v>0.38331853999999999</v>
      </c>
      <c r="AD162">
        <v>23063</v>
      </c>
      <c r="AE162" s="25">
        <f>AC162/Data!$B$2</f>
        <v>0.90866876738385605</v>
      </c>
    </row>
    <row r="163" spans="1:31" x14ac:dyDescent="0.25">
      <c r="E163">
        <v>0.38271066999999998</v>
      </c>
      <c r="F163">
        <v>2178</v>
      </c>
      <c r="G163" s="26">
        <f>E163/Data!$B$2</f>
        <v>0.90722779225223404</v>
      </c>
      <c r="K163">
        <v>0.39964706</v>
      </c>
      <c r="L163">
        <v>4527</v>
      </c>
      <c r="M163" s="26">
        <f>K163/Data!$B$2</f>
        <v>0.94737604238704964</v>
      </c>
      <c r="Q163">
        <v>0.40255010000000002</v>
      </c>
      <c r="R163">
        <v>29704</v>
      </c>
      <c r="S163" s="26">
        <f>Q163/Data!$B$2</f>
        <v>0.95425779086304574</v>
      </c>
      <c r="W163">
        <v>0.41110289999999999</v>
      </c>
      <c r="X163">
        <v>11344</v>
      </c>
      <c r="Y163" s="26">
        <f>W163/Data!$B$2</f>
        <v>0.97453247476870963</v>
      </c>
      <c r="AC163">
        <v>0.40434444000000003</v>
      </c>
      <c r="AD163">
        <v>22991</v>
      </c>
      <c r="AE163" s="25">
        <f>AC163/Data!$B$2</f>
        <v>0.95851133079374551</v>
      </c>
    </row>
    <row r="164" spans="1:31" x14ac:dyDescent="0.25">
      <c r="E164">
        <v>0.40259758000000001</v>
      </c>
      <c r="F164">
        <v>2196</v>
      </c>
      <c r="G164" s="26">
        <f>E164/Data!$B$2</f>
        <v>0.95437034371028173</v>
      </c>
      <c r="K164">
        <v>0.40707359999999998</v>
      </c>
      <c r="L164">
        <v>4497</v>
      </c>
      <c r="M164" s="26">
        <f>K164/Data!$B$2</f>
        <v>0.96498089120998121</v>
      </c>
      <c r="Q164">
        <v>0.41243930000000001</v>
      </c>
      <c r="R164">
        <v>29185</v>
      </c>
      <c r="S164" s="26">
        <f>Q164/Data!$B$2</f>
        <v>0.9777004533922633</v>
      </c>
      <c r="W164">
        <v>0.40723777</v>
      </c>
      <c r="X164">
        <v>11162</v>
      </c>
      <c r="Y164" s="26">
        <f>W164/Data!$B$2</f>
        <v>0.96537006140650095</v>
      </c>
      <c r="AC164">
        <v>0.41884458000000002</v>
      </c>
      <c r="AD164">
        <v>23406</v>
      </c>
      <c r="AE164" s="25">
        <f>AC164/Data!$B$2</f>
        <v>0.99288437296565124</v>
      </c>
    </row>
    <row r="165" spans="1:31" ht="15.75" thickBot="1" x14ac:dyDescent="0.3"/>
    <row r="166" spans="1:31" ht="15.75" thickBot="1" x14ac:dyDescent="0.3">
      <c r="A166" s="3" t="s">
        <v>0</v>
      </c>
      <c r="C166" s="23" t="s">
        <v>20</v>
      </c>
      <c r="D166" s="23" t="s">
        <v>21</v>
      </c>
      <c r="E166" s="3" t="s">
        <v>18</v>
      </c>
      <c r="F166" s="4" t="s">
        <v>19</v>
      </c>
      <c r="G166" s="20" t="s">
        <v>22</v>
      </c>
      <c r="I166" s="23" t="s">
        <v>20</v>
      </c>
      <c r="J166" s="23" t="s">
        <v>21</v>
      </c>
      <c r="K166" s="3" t="s">
        <v>18</v>
      </c>
      <c r="L166" s="4" t="s">
        <v>19</v>
      </c>
      <c r="M166" s="20" t="s">
        <v>22</v>
      </c>
      <c r="O166" s="23" t="s">
        <v>20</v>
      </c>
      <c r="P166" s="23" t="s">
        <v>21</v>
      </c>
      <c r="Q166" s="3" t="s">
        <v>18</v>
      </c>
      <c r="R166" s="4" t="s">
        <v>19</v>
      </c>
      <c r="S166" s="20" t="s">
        <v>22</v>
      </c>
      <c r="U166" s="23" t="s">
        <v>20</v>
      </c>
      <c r="V166" s="23" t="s">
        <v>21</v>
      </c>
      <c r="W166" s="3" t="s">
        <v>18</v>
      </c>
      <c r="X166" s="4" t="s">
        <v>19</v>
      </c>
      <c r="Y166" s="20" t="s">
        <v>22</v>
      </c>
      <c r="AA166" s="23" t="s">
        <v>20</v>
      </c>
      <c r="AB166" s="23" t="s">
        <v>21</v>
      </c>
      <c r="AC166" s="3" t="s">
        <v>18</v>
      </c>
      <c r="AD166" s="4" t="s">
        <v>19</v>
      </c>
      <c r="AE166" s="20" t="s">
        <v>22</v>
      </c>
    </row>
    <row r="167" spans="1:31" x14ac:dyDescent="0.25">
      <c r="A167" s="8" t="s">
        <v>16</v>
      </c>
      <c r="C167" s="1">
        <v>10</v>
      </c>
      <c r="D167" s="1">
        <v>500</v>
      </c>
      <c r="E167">
        <v>0.76048039999999995</v>
      </c>
      <c r="F167">
        <v>13995</v>
      </c>
      <c r="G167" s="25">
        <f>E167/Data!$B$45</f>
        <v>0.88500144759838639</v>
      </c>
      <c r="I167" s="1">
        <v>20</v>
      </c>
      <c r="J167" s="1">
        <v>500</v>
      </c>
      <c r="K167">
        <v>0.79202689999999998</v>
      </c>
      <c r="L167">
        <v>24558</v>
      </c>
      <c r="M167" s="25">
        <f>K167/Data!$B$45</f>
        <v>0.92171337096506689</v>
      </c>
      <c r="O167" s="1">
        <v>100</v>
      </c>
      <c r="P167" s="1">
        <v>500</v>
      </c>
      <c r="Q167">
        <v>0.79202689999999998</v>
      </c>
      <c r="R167">
        <v>112295</v>
      </c>
      <c r="S167" s="25">
        <f>Q167/Data!$B$45</f>
        <v>0.92171337096506689</v>
      </c>
      <c r="U167" s="1">
        <v>20</v>
      </c>
      <c r="V167" s="1">
        <v>1000</v>
      </c>
      <c r="W167">
        <v>0.79202689999999998</v>
      </c>
      <c r="X167">
        <v>45827</v>
      </c>
      <c r="Y167" s="25">
        <f>W167/Data!$B$45</f>
        <v>0.92171337096506689</v>
      </c>
      <c r="AA167" s="1">
        <v>20</v>
      </c>
      <c r="AB167" s="1">
        <v>2000</v>
      </c>
      <c r="AC167">
        <v>0.8044384</v>
      </c>
      <c r="AD167">
        <v>109548</v>
      </c>
      <c r="AE167" s="25">
        <f>AC167/Data!$B$45</f>
        <v>0.93615712976130594</v>
      </c>
    </row>
    <row r="168" spans="1:31" x14ac:dyDescent="0.25">
      <c r="A168" s="1" t="s">
        <v>28</v>
      </c>
      <c r="E168">
        <v>0.76026576999999995</v>
      </c>
      <c r="F168">
        <v>11270</v>
      </c>
      <c r="G168" s="25">
        <f>E168/Data!$B$45</f>
        <v>0.88475167408588296</v>
      </c>
      <c r="K168">
        <v>0.79202689999999998</v>
      </c>
      <c r="L168">
        <v>25513</v>
      </c>
      <c r="M168" s="25">
        <f>K168/Data!$B$45</f>
        <v>0.92171337096506689</v>
      </c>
      <c r="Q168">
        <v>0.79202689999999998</v>
      </c>
      <c r="R168">
        <v>111917</v>
      </c>
      <c r="S168" s="25">
        <f>Q168/Data!$B$45</f>
        <v>0.92171337096506689</v>
      </c>
      <c r="W168">
        <v>0.76026576999999995</v>
      </c>
      <c r="X168">
        <v>46053</v>
      </c>
      <c r="Y168" s="25">
        <f>W168/Data!$B$45</f>
        <v>0.88475167408588296</v>
      </c>
      <c r="AC168">
        <v>0.79316319999999996</v>
      </c>
      <c r="AD168">
        <v>109661</v>
      </c>
      <c r="AE168" s="25">
        <f>AC168/Data!$B$45</f>
        <v>0.92303572870749662</v>
      </c>
    </row>
    <row r="169" spans="1:31" x14ac:dyDescent="0.25">
      <c r="E169">
        <v>0.79202689999999998</v>
      </c>
      <c r="F169">
        <v>11660</v>
      </c>
      <c r="G169" s="25">
        <f>E169/Data!$B$45</f>
        <v>0.92171337096506689</v>
      </c>
      <c r="K169">
        <v>0.76083100000000004</v>
      </c>
      <c r="L169">
        <v>24191</v>
      </c>
      <c r="M169" s="25">
        <f>K169/Data!$B$45</f>
        <v>0.88540945483634825</v>
      </c>
      <c r="Q169">
        <v>0.76048039999999995</v>
      </c>
      <c r="R169">
        <v>106976</v>
      </c>
      <c r="S169" s="25">
        <f>Q169/Data!$B$45</f>
        <v>0.88500144759838639</v>
      </c>
      <c r="W169">
        <v>0.79202689999999998</v>
      </c>
      <c r="X169">
        <v>45390</v>
      </c>
      <c r="Y169" s="25">
        <f>W169/Data!$B$45</f>
        <v>0.92171337096506689</v>
      </c>
      <c r="AC169">
        <v>0.79202689999999998</v>
      </c>
      <c r="AD169">
        <v>105812</v>
      </c>
      <c r="AE169" s="25">
        <f>AC169/Data!$B$45</f>
        <v>0.92171337096506689</v>
      </c>
    </row>
    <row r="170" spans="1:31" x14ac:dyDescent="0.25">
      <c r="E170">
        <v>0.74291795000000005</v>
      </c>
      <c r="F170">
        <v>11453</v>
      </c>
      <c r="G170" s="25">
        <f>E170/Data!$B$45</f>
        <v>0.86456332233786137</v>
      </c>
      <c r="K170">
        <v>0.79202689999999998</v>
      </c>
      <c r="L170">
        <v>23189</v>
      </c>
      <c r="M170" s="25">
        <f>K170/Data!$B$45</f>
        <v>0.92171337096506689</v>
      </c>
      <c r="Q170">
        <v>0.79202689999999998</v>
      </c>
      <c r="R170">
        <v>113017</v>
      </c>
      <c r="S170" s="25">
        <f>Q170/Data!$B$45</f>
        <v>0.92171337096506689</v>
      </c>
      <c r="W170">
        <v>0.79202689999999998</v>
      </c>
      <c r="X170">
        <v>42840</v>
      </c>
      <c r="Y170" s="25">
        <f>W170/Data!$B$45</f>
        <v>0.92171337096506689</v>
      </c>
      <c r="AC170">
        <v>0.76107860000000005</v>
      </c>
      <c r="AD170">
        <v>108116</v>
      </c>
      <c r="AE170" s="25">
        <f>AC170/Data!$B$45</f>
        <v>0.88569759685608385</v>
      </c>
    </row>
    <row r="171" spans="1:31" x14ac:dyDescent="0.25">
      <c r="E171">
        <v>0.77372300000000005</v>
      </c>
      <c r="F171">
        <v>11443</v>
      </c>
      <c r="G171" s="25">
        <f>E171/Data!$B$45</f>
        <v>0.90041239069431167</v>
      </c>
      <c r="K171">
        <v>0.79202689999999998</v>
      </c>
      <c r="L171">
        <v>24379</v>
      </c>
      <c r="M171" s="25">
        <f>K171/Data!$B$45</f>
        <v>0.92171337096506689</v>
      </c>
      <c r="Q171">
        <v>0.79202689999999998</v>
      </c>
      <c r="R171">
        <v>115692</v>
      </c>
      <c r="S171" s="25">
        <f>Q171/Data!$B$45</f>
        <v>0.92171337096506689</v>
      </c>
      <c r="W171">
        <v>0.79931220000000003</v>
      </c>
      <c r="X171">
        <v>44060</v>
      </c>
      <c r="Y171" s="25">
        <f>W171/Data!$B$45</f>
        <v>0.93019156586159357</v>
      </c>
      <c r="AC171">
        <v>0.79202689999999998</v>
      </c>
      <c r="AD171">
        <v>104130</v>
      </c>
      <c r="AE171" s="25">
        <f>AC171/Data!$B$45</f>
        <v>0.92171337096506689</v>
      </c>
    </row>
    <row r="172" spans="1:31" x14ac:dyDescent="0.25">
      <c r="E172">
        <v>0.77943814</v>
      </c>
      <c r="F172">
        <v>11432</v>
      </c>
      <c r="G172" s="25">
        <f>E172/Data!$B$45</f>
        <v>0.90706332761948083</v>
      </c>
      <c r="K172">
        <v>0.78343636000000005</v>
      </c>
      <c r="L172">
        <v>24633</v>
      </c>
      <c r="M172" s="25">
        <f>K172/Data!$B$45</f>
        <v>0.91171621609342024</v>
      </c>
      <c r="Q172">
        <v>0.79202689999999998</v>
      </c>
      <c r="R172">
        <v>113634</v>
      </c>
      <c r="S172" s="25">
        <f>Q172/Data!$B$45</f>
        <v>0.92171337096506689</v>
      </c>
      <c r="W172">
        <v>0.79202689999999998</v>
      </c>
      <c r="X172">
        <v>41515</v>
      </c>
      <c r="Y172" s="25">
        <f>W172/Data!$B$45</f>
        <v>0.92171337096506689</v>
      </c>
      <c r="AC172">
        <v>0.79202689999999998</v>
      </c>
      <c r="AD172">
        <v>107360</v>
      </c>
      <c r="AE172" s="25">
        <f>AC172/Data!$B$45</f>
        <v>0.92171337096506689</v>
      </c>
    </row>
    <row r="173" spans="1:31" x14ac:dyDescent="0.25">
      <c r="E173">
        <v>0.75810920000000004</v>
      </c>
      <c r="F173">
        <v>11486</v>
      </c>
      <c r="G173" s="25">
        <f>E173/Data!$B$45</f>
        <v>0.88224198735122528</v>
      </c>
      <c r="K173">
        <v>0.77237310000000003</v>
      </c>
      <c r="L173">
        <v>23979</v>
      </c>
      <c r="M173" s="25">
        <f>K173/Data!$B$45</f>
        <v>0.8988414580915608</v>
      </c>
      <c r="Q173">
        <v>0.79202689999999998</v>
      </c>
      <c r="R173">
        <v>114121</v>
      </c>
      <c r="S173" s="25">
        <f>Q173/Data!$B$45</f>
        <v>0.92171337096506689</v>
      </c>
      <c r="W173">
        <v>0.79202689999999998</v>
      </c>
      <c r="X173">
        <v>42036</v>
      </c>
      <c r="Y173" s="25">
        <f>W173/Data!$B$45</f>
        <v>0.92171337096506689</v>
      </c>
      <c r="AC173">
        <v>0.76072799999999996</v>
      </c>
      <c r="AD173">
        <v>108404</v>
      </c>
      <c r="AE173" s="25">
        <f>AC173/Data!$B$45</f>
        <v>0.8852895896181221</v>
      </c>
    </row>
    <row r="174" spans="1:31" x14ac:dyDescent="0.25">
      <c r="E174">
        <v>0.78865989999999997</v>
      </c>
      <c r="F174">
        <v>11740</v>
      </c>
      <c r="G174" s="25">
        <f>E174/Data!$B$45</f>
        <v>0.91779505844305609</v>
      </c>
      <c r="K174">
        <v>0.79202689999999998</v>
      </c>
      <c r="L174">
        <v>24716</v>
      </c>
      <c r="M174" s="25">
        <f>K174/Data!$B$45</f>
        <v>0.92171337096506689</v>
      </c>
      <c r="Q174">
        <v>0.79202689999999998</v>
      </c>
      <c r="R174">
        <v>114215</v>
      </c>
      <c r="S174" s="25">
        <f>Q174/Data!$B$45</f>
        <v>0.92171337096506689</v>
      </c>
      <c r="W174">
        <v>0.79202689999999998</v>
      </c>
      <c r="X174">
        <v>40986</v>
      </c>
      <c r="Y174" s="25">
        <f>W174/Data!$B$45</f>
        <v>0.92171337096506689</v>
      </c>
      <c r="AC174">
        <v>0.79202689999999998</v>
      </c>
      <c r="AD174">
        <v>105548</v>
      </c>
      <c r="AE174" s="25">
        <f>AC174/Data!$B$45</f>
        <v>0.92171337096506689</v>
      </c>
    </row>
    <row r="175" spans="1:31" x14ac:dyDescent="0.25">
      <c r="E175">
        <v>0.78583179999999997</v>
      </c>
      <c r="F175">
        <v>11674</v>
      </c>
      <c r="G175" s="25">
        <f>E175/Data!$B$45</f>
        <v>0.91450388539776395</v>
      </c>
      <c r="K175">
        <v>0.79202689999999998</v>
      </c>
      <c r="L175">
        <v>23749</v>
      </c>
      <c r="M175" s="25">
        <f>K175/Data!$B$45</f>
        <v>0.92171337096506689</v>
      </c>
      <c r="Q175">
        <v>0.79202689999999998</v>
      </c>
      <c r="R175">
        <v>111734</v>
      </c>
      <c r="S175" s="25">
        <f>Q175/Data!$B$45</f>
        <v>0.92171337096506689</v>
      </c>
      <c r="W175">
        <v>0.79202689999999998</v>
      </c>
      <c r="X175">
        <v>40880</v>
      </c>
      <c r="Y175" s="25">
        <f>W175/Data!$B$45</f>
        <v>0.92171337096506689</v>
      </c>
      <c r="AC175">
        <v>0.79288596</v>
      </c>
      <c r="AD175">
        <v>112109</v>
      </c>
      <c r="AE175" s="25">
        <f>AC175/Data!$B$45</f>
        <v>0.92271309343467156</v>
      </c>
    </row>
    <row r="176" spans="1:31" ht="15.75" thickBot="1" x14ac:dyDescent="0.3"/>
    <row r="177" spans="1:49" ht="15.75" thickBot="1" x14ac:dyDescent="0.3">
      <c r="A177" s="3" t="s">
        <v>0</v>
      </c>
      <c r="C177" s="23" t="s">
        <v>20</v>
      </c>
      <c r="D177" s="23" t="s">
        <v>21</v>
      </c>
      <c r="E177" s="3" t="s">
        <v>18</v>
      </c>
      <c r="F177" s="4" t="s">
        <v>19</v>
      </c>
      <c r="G177" s="20" t="s">
        <v>22</v>
      </c>
      <c r="I177" s="23" t="s">
        <v>20</v>
      </c>
      <c r="J177" s="23" t="s">
        <v>21</v>
      </c>
      <c r="K177" s="3" t="s">
        <v>18</v>
      </c>
      <c r="L177" s="4" t="s">
        <v>19</v>
      </c>
      <c r="M177" s="20" t="s">
        <v>22</v>
      </c>
      <c r="O177" s="23" t="s">
        <v>20</v>
      </c>
      <c r="P177" s="23" t="s">
        <v>21</v>
      </c>
      <c r="Q177" s="3" t="s">
        <v>18</v>
      </c>
      <c r="R177" s="4" t="s">
        <v>19</v>
      </c>
      <c r="S177" s="20" t="s">
        <v>22</v>
      </c>
      <c r="U177" s="23" t="s">
        <v>20</v>
      </c>
      <c r="V177" s="23" t="s">
        <v>21</v>
      </c>
      <c r="W177" s="3" t="s">
        <v>18</v>
      </c>
      <c r="X177" s="4" t="s">
        <v>19</v>
      </c>
      <c r="Y177" s="20" t="s">
        <v>22</v>
      </c>
      <c r="AA177" s="23" t="s">
        <v>20</v>
      </c>
      <c r="AB177" s="23" t="s">
        <v>21</v>
      </c>
      <c r="AC177" s="3" t="s">
        <v>18</v>
      </c>
      <c r="AD177" s="4" t="s">
        <v>19</v>
      </c>
      <c r="AE177" s="20" t="s">
        <v>22</v>
      </c>
      <c r="AG177" s="23" t="s">
        <v>20</v>
      </c>
      <c r="AH177" s="23" t="s">
        <v>21</v>
      </c>
      <c r="AI177" s="3" t="s">
        <v>18</v>
      </c>
      <c r="AJ177" s="4" t="s">
        <v>19</v>
      </c>
      <c r="AK177" s="20" t="s">
        <v>22</v>
      </c>
      <c r="AM177" s="23" t="s">
        <v>20</v>
      </c>
      <c r="AN177" s="23" t="s">
        <v>21</v>
      </c>
      <c r="AO177" s="3" t="s">
        <v>18</v>
      </c>
      <c r="AP177" s="4" t="s">
        <v>19</v>
      </c>
      <c r="AQ177" s="20" t="s">
        <v>22</v>
      </c>
      <c r="AS177" s="23" t="s">
        <v>20</v>
      </c>
      <c r="AT177" s="23" t="s">
        <v>21</v>
      </c>
      <c r="AU177" s="3" t="s">
        <v>18</v>
      </c>
      <c r="AV177" s="4" t="s">
        <v>19</v>
      </c>
      <c r="AW177" s="20" t="s">
        <v>22</v>
      </c>
    </row>
    <row r="178" spans="1:49" x14ac:dyDescent="0.25">
      <c r="A178" s="8" t="s">
        <v>37</v>
      </c>
      <c r="C178" s="1">
        <v>1</v>
      </c>
      <c r="D178" s="1">
        <v>10</v>
      </c>
      <c r="E178">
        <v>1</v>
      </c>
      <c r="F178">
        <v>21</v>
      </c>
      <c r="G178" s="25">
        <f>E178/1</f>
        <v>1</v>
      </c>
      <c r="I178" s="1">
        <v>2</v>
      </c>
      <c r="J178" s="1">
        <v>10</v>
      </c>
      <c r="K178">
        <v>1</v>
      </c>
      <c r="L178">
        <v>24</v>
      </c>
      <c r="M178" s="25">
        <f>K178/1</f>
        <v>1</v>
      </c>
      <c r="O178" s="1">
        <v>3</v>
      </c>
      <c r="P178" s="1">
        <v>3</v>
      </c>
      <c r="Q178">
        <v>0</v>
      </c>
      <c r="R178">
        <v>49</v>
      </c>
      <c r="S178" s="25">
        <f>Q178/1</f>
        <v>0</v>
      </c>
      <c r="U178" s="1">
        <v>10</v>
      </c>
      <c r="V178" s="1">
        <v>20</v>
      </c>
      <c r="W178">
        <v>1</v>
      </c>
      <c r="X178">
        <v>63</v>
      </c>
      <c r="Y178" s="25">
        <f>W178/1</f>
        <v>1</v>
      </c>
      <c r="AA178" s="1">
        <v>10</v>
      </c>
      <c r="AB178" s="1">
        <v>2</v>
      </c>
      <c r="AC178">
        <v>1</v>
      </c>
      <c r="AD178">
        <v>75</v>
      </c>
      <c r="AE178" s="25">
        <f>AC178/1</f>
        <v>1</v>
      </c>
      <c r="AG178" s="1">
        <v>5</v>
      </c>
      <c r="AH178" s="1">
        <v>5</v>
      </c>
      <c r="AI178">
        <v>1</v>
      </c>
      <c r="AJ178">
        <v>55</v>
      </c>
      <c r="AK178" s="25">
        <f>AI178/1</f>
        <v>1</v>
      </c>
      <c r="AM178" s="1">
        <v>5</v>
      </c>
      <c r="AN178" s="1">
        <v>5</v>
      </c>
      <c r="AO178">
        <v>1</v>
      </c>
      <c r="AP178">
        <v>30</v>
      </c>
      <c r="AQ178" s="25">
        <f>AO178/1</f>
        <v>1</v>
      </c>
      <c r="AS178" s="1">
        <v>2</v>
      </c>
      <c r="AT178" s="1">
        <v>2</v>
      </c>
      <c r="AU178">
        <v>0</v>
      </c>
      <c r="AV178">
        <v>67</v>
      </c>
      <c r="AW178" s="25">
        <f>AU178/1</f>
        <v>0</v>
      </c>
    </row>
    <row r="179" spans="1:49" x14ac:dyDescent="0.25">
      <c r="A179" s="1"/>
      <c r="E179">
        <v>0</v>
      </c>
      <c r="F179">
        <v>62</v>
      </c>
      <c r="G179" s="25">
        <f t="shared" ref="G179:G186" si="0">E179/1</f>
        <v>0</v>
      </c>
      <c r="K179">
        <v>1</v>
      </c>
      <c r="L179">
        <v>19</v>
      </c>
      <c r="M179" s="25">
        <f t="shared" ref="M179:M186" si="1">K179/1</f>
        <v>1</v>
      </c>
      <c r="Q179">
        <v>1</v>
      </c>
      <c r="R179">
        <v>28</v>
      </c>
      <c r="S179" s="25">
        <f t="shared" ref="S179:S186" si="2">Q179/1</f>
        <v>1</v>
      </c>
      <c r="W179">
        <v>1</v>
      </c>
      <c r="X179">
        <v>63</v>
      </c>
      <c r="Y179" s="25">
        <f t="shared" ref="Y179:Y186" si="3">W179/1</f>
        <v>1</v>
      </c>
      <c r="AC179">
        <v>1</v>
      </c>
      <c r="AD179">
        <v>97</v>
      </c>
      <c r="AE179" s="25">
        <f>AC179/1</f>
        <v>1</v>
      </c>
      <c r="AI179">
        <v>1</v>
      </c>
      <c r="AJ179">
        <v>46</v>
      </c>
      <c r="AK179" s="25">
        <f>AI179/1</f>
        <v>1</v>
      </c>
      <c r="AO179">
        <v>0</v>
      </c>
      <c r="AP179">
        <v>25</v>
      </c>
      <c r="AQ179" s="25">
        <f>AO179/1</f>
        <v>0</v>
      </c>
      <c r="AU179">
        <v>1</v>
      </c>
      <c r="AV179">
        <v>61</v>
      </c>
      <c r="AW179" s="25">
        <f>AU179/1</f>
        <v>1</v>
      </c>
    </row>
    <row r="180" spans="1:49" x14ac:dyDescent="0.25">
      <c r="E180">
        <v>1</v>
      </c>
      <c r="F180">
        <v>9</v>
      </c>
      <c r="G180" s="25">
        <f t="shared" si="0"/>
        <v>1</v>
      </c>
      <c r="K180">
        <v>1</v>
      </c>
      <c r="L180">
        <v>20</v>
      </c>
      <c r="M180" s="25">
        <f t="shared" si="1"/>
        <v>1</v>
      </c>
      <c r="Q180">
        <v>1</v>
      </c>
      <c r="R180">
        <v>22</v>
      </c>
      <c r="S180" s="25">
        <f t="shared" si="2"/>
        <v>1</v>
      </c>
      <c r="W180">
        <v>1</v>
      </c>
      <c r="X180">
        <v>57</v>
      </c>
      <c r="Y180" s="25">
        <f t="shared" si="3"/>
        <v>1</v>
      </c>
      <c r="AC180">
        <v>1</v>
      </c>
      <c r="AD180">
        <v>79</v>
      </c>
      <c r="AE180" s="25">
        <f t="shared" ref="AE180:AE186" si="4">AC180/1</f>
        <v>1</v>
      </c>
      <c r="AI180">
        <v>1</v>
      </c>
      <c r="AJ180">
        <v>36</v>
      </c>
      <c r="AK180" s="25">
        <f t="shared" ref="AK180:AK186" si="5">AI180/1</f>
        <v>1</v>
      </c>
      <c r="AO180">
        <v>0</v>
      </c>
      <c r="AP180">
        <v>20</v>
      </c>
      <c r="AQ180" s="25">
        <f t="shared" ref="AQ180:AQ186" si="6">AO180/1</f>
        <v>0</v>
      </c>
      <c r="AU180">
        <v>1</v>
      </c>
      <c r="AV180">
        <v>28</v>
      </c>
      <c r="AW180" s="25">
        <f t="shared" ref="AW180:AW186" si="7">AU180/1</f>
        <v>1</v>
      </c>
    </row>
    <row r="181" spans="1:49" x14ac:dyDescent="0.25">
      <c r="E181">
        <v>0</v>
      </c>
      <c r="F181">
        <v>42</v>
      </c>
      <c r="G181" s="25">
        <f t="shared" si="0"/>
        <v>0</v>
      </c>
      <c r="K181">
        <v>1</v>
      </c>
      <c r="L181">
        <v>15</v>
      </c>
      <c r="M181" s="25">
        <f t="shared" si="1"/>
        <v>1</v>
      </c>
      <c r="Q181">
        <v>0</v>
      </c>
      <c r="R181">
        <v>48</v>
      </c>
      <c r="S181" s="25">
        <f t="shared" si="2"/>
        <v>0</v>
      </c>
      <c r="W181">
        <v>1</v>
      </c>
      <c r="X181">
        <v>56</v>
      </c>
      <c r="Y181" s="25">
        <f t="shared" si="3"/>
        <v>1</v>
      </c>
      <c r="AC181">
        <v>1</v>
      </c>
      <c r="AD181">
        <v>56</v>
      </c>
      <c r="AE181" s="25">
        <f t="shared" si="4"/>
        <v>1</v>
      </c>
      <c r="AI181">
        <v>1</v>
      </c>
      <c r="AJ181">
        <v>64</v>
      </c>
      <c r="AK181" s="25">
        <f t="shared" si="5"/>
        <v>1</v>
      </c>
      <c r="AO181">
        <v>1</v>
      </c>
      <c r="AP181">
        <v>13</v>
      </c>
      <c r="AQ181" s="25">
        <f t="shared" si="6"/>
        <v>1</v>
      </c>
      <c r="AU181">
        <v>1</v>
      </c>
      <c r="AV181">
        <v>34</v>
      </c>
      <c r="AW181" s="25">
        <f t="shared" si="7"/>
        <v>1</v>
      </c>
    </row>
    <row r="182" spans="1:49" x14ac:dyDescent="0.25">
      <c r="E182">
        <v>1</v>
      </c>
      <c r="F182">
        <v>8</v>
      </c>
      <c r="G182" s="25">
        <f t="shared" si="0"/>
        <v>1</v>
      </c>
      <c r="K182">
        <v>1</v>
      </c>
      <c r="L182">
        <v>23</v>
      </c>
      <c r="M182" s="25">
        <f t="shared" si="1"/>
        <v>1</v>
      </c>
      <c r="Q182">
        <v>1</v>
      </c>
      <c r="R182">
        <v>19</v>
      </c>
      <c r="S182" s="25">
        <f t="shared" si="2"/>
        <v>1</v>
      </c>
      <c r="W182">
        <v>1</v>
      </c>
      <c r="X182">
        <v>54</v>
      </c>
      <c r="Y182" s="25">
        <f t="shared" si="3"/>
        <v>1</v>
      </c>
      <c r="AC182">
        <v>1</v>
      </c>
      <c r="AD182">
        <v>45</v>
      </c>
      <c r="AE182" s="25">
        <f t="shared" si="4"/>
        <v>1</v>
      </c>
      <c r="AI182">
        <v>1</v>
      </c>
      <c r="AJ182">
        <v>41</v>
      </c>
      <c r="AK182" s="25">
        <f t="shared" si="5"/>
        <v>1</v>
      </c>
      <c r="AO182">
        <v>1</v>
      </c>
      <c r="AP182">
        <v>10</v>
      </c>
      <c r="AQ182" s="25">
        <f t="shared" si="6"/>
        <v>1</v>
      </c>
      <c r="AU182">
        <v>1</v>
      </c>
      <c r="AV182">
        <v>31</v>
      </c>
      <c r="AW182" s="25">
        <f t="shared" si="7"/>
        <v>1</v>
      </c>
    </row>
    <row r="183" spans="1:49" x14ac:dyDescent="0.25">
      <c r="E183">
        <v>1</v>
      </c>
      <c r="F183">
        <v>14</v>
      </c>
      <c r="G183" s="25">
        <f t="shared" si="0"/>
        <v>1</v>
      </c>
      <c r="K183">
        <v>0</v>
      </c>
      <c r="L183">
        <v>110</v>
      </c>
      <c r="M183" s="25">
        <f t="shared" si="1"/>
        <v>0</v>
      </c>
      <c r="Q183">
        <v>1</v>
      </c>
      <c r="R183">
        <v>26</v>
      </c>
      <c r="S183" s="25">
        <f t="shared" si="2"/>
        <v>1</v>
      </c>
      <c r="W183">
        <v>1</v>
      </c>
      <c r="X183">
        <v>65</v>
      </c>
      <c r="Y183" s="25">
        <f t="shared" si="3"/>
        <v>1</v>
      </c>
      <c r="AC183">
        <v>1</v>
      </c>
      <c r="AD183">
        <v>61</v>
      </c>
      <c r="AE183" s="25">
        <f t="shared" si="4"/>
        <v>1</v>
      </c>
      <c r="AI183">
        <v>1</v>
      </c>
      <c r="AJ183">
        <v>56</v>
      </c>
      <c r="AK183" s="25">
        <f t="shared" si="5"/>
        <v>1</v>
      </c>
      <c r="AO183">
        <v>0</v>
      </c>
      <c r="AP183">
        <v>11</v>
      </c>
      <c r="AQ183" s="25">
        <f t="shared" si="6"/>
        <v>0</v>
      </c>
      <c r="AU183">
        <v>1</v>
      </c>
      <c r="AV183">
        <v>29</v>
      </c>
      <c r="AW183" s="25">
        <f t="shared" si="7"/>
        <v>1</v>
      </c>
    </row>
    <row r="184" spans="1:49" x14ac:dyDescent="0.25">
      <c r="E184">
        <v>1</v>
      </c>
      <c r="F184">
        <v>18</v>
      </c>
      <c r="G184" s="25">
        <f t="shared" si="0"/>
        <v>1</v>
      </c>
      <c r="K184">
        <v>1</v>
      </c>
      <c r="L184">
        <v>26</v>
      </c>
      <c r="M184" s="25">
        <f t="shared" si="1"/>
        <v>1</v>
      </c>
      <c r="Q184">
        <v>1</v>
      </c>
      <c r="R184">
        <v>21</v>
      </c>
      <c r="S184" s="25">
        <f t="shared" si="2"/>
        <v>1</v>
      </c>
      <c r="W184">
        <v>1</v>
      </c>
      <c r="X184">
        <v>50</v>
      </c>
      <c r="Y184" s="25">
        <f t="shared" si="3"/>
        <v>1</v>
      </c>
      <c r="AC184">
        <v>1</v>
      </c>
      <c r="AD184">
        <v>105</v>
      </c>
      <c r="AE184" s="25">
        <f t="shared" si="4"/>
        <v>1</v>
      </c>
      <c r="AI184">
        <v>1</v>
      </c>
      <c r="AJ184">
        <v>74</v>
      </c>
      <c r="AK184" s="25">
        <f t="shared" si="5"/>
        <v>1</v>
      </c>
      <c r="AO184">
        <v>1</v>
      </c>
      <c r="AP184">
        <v>9</v>
      </c>
      <c r="AQ184" s="25">
        <f t="shared" si="6"/>
        <v>1</v>
      </c>
      <c r="AU184">
        <v>1</v>
      </c>
      <c r="AV184">
        <v>28</v>
      </c>
      <c r="AW184" s="25">
        <f t="shared" si="7"/>
        <v>1</v>
      </c>
    </row>
    <row r="185" spans="1:49" x14ac:dyDescent="0.25">
      <c r="E185">
        <v>1</v>
      </c>
      <c r="F185">
        <v>13</v>
      </c>
      <c r="G185" s="25">
        <f t="shared" si="0"/>
        <v>1</v>
      </c>
      <c r="K185">
        <v>1</v>
      </c>
      <c r="L185">
        <v>14</v>
      </c>
      <c r="M185" s="25">
        <f t="shared" si="1"/>
        <v>1</v>
      </c>
      <c r="Q185">
        <v>1</v>
      </c>
      <c r="R185">
        <v>26</v>
      </c>
      <c r="S185" s="25">
        <f t="shared" si="2"/>
        <v>1</v>
      </c>
      <c r="W185">
        <v>1</v>
      </c>
      <c r="X185">
        <v>49</v>
      </c>
      <c r="Y185" s="25">
        <f t="shared" si="3"/>
        <v>1</v>
      </c>
      <c r="AC185">
        <v>1</v>
      </c>
      <c r="AD185">
        <v>79</v>
      </c>
      <c r="AE185" s="25">
        <f t="shared" si="4"/>
        <v>1</v>
      </c>
      <c r="AI185">
        <v>1</v>
      </c>
      <c r="AJ185">
        <v>55</v>
      </c>
      <c r="AK185" s="25">
        <f t="shared" si="5"/>
        <v>1</v>
      </c>
      <c r="AO185">
        <v>1</v>
      </c>
      <c r="AP185">
        <v>9</v>
      </c>
      <c r="AQ185" s="25">
        <f t="shared" si="6"/>
        <v>1</v>
      </c>
      <c r="AU185">
        <v>1</v>
      </c>
      <c r="AV185">
        <v>22</v>
      </c>
      <c r="AW185" s="25">
        <f t="shared" si="7"/>
        <v>1</v>
      </c>
    </row>
    <row r="186" spans="1:49" x14ac:dyDescent="0.25">
      <c r="E186">
        <v>0</v>
      </c>
      <c r="F186">
        <v>62</v>
      </c>
      <c r="G186" s="25">
        <f t="shared" si="0"/>
        <v>0</v>
      </c>
      <c r="K186">
        <v>1</v>
      </c>
      <c r="L186">
        <v>22</v>
      </c>
      <c r="M186" s="25">
        <f t="shared" si="1"/>
        <v>1</v>
      </c>
      <c r="Q186">
        <v>1</v>
      </c>
      <c r="R186">
        <v>23</v>
      </c>
      <c r="S186" s="25">
        <f t="shared" si="2"/>
        <v>1</v>
      </c>
      <c r="W186">
        <v>1</v>
      </c>
      <c r="X186">
        <v>52</v>
      </c>
      <c r="Y186" s="25">
        <f t="shared" si="3"/>
        <v>1</v>
      </c>
      <c r="AC186">
        <v>1</v>
      </c>
      <c r="AD186">
        <v>80</v>
      </c>
      <c r="AE186" s="25">
        <f t="shared" si="4"/>
        <v>1</v>
      </c>
      <c r="AI186">
        <v>1</v>
      </c>
      <c r="AJ186">
        <v>53</v>
      </c>
      <c r="AK186" s="25">
        <f t="shared" si="5"/>
        <v>1</v>
      </c>
      <c r="AO186">
        <v>1</v>
      </c>
      <c r="AP186">
        <v>9</v>
      </c>
      <c r="AQ186" s="25">
        <f t="shared" si="6"/>
        <v>1</v>
      </c>
      <c r="AU186">
        <v>1</v>
      </c>
      <c r="AV186">
        <v>19</v>
      </c>
      <c r="AW186" s="25">
        <f t="shared" si="7"/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7FE08-5622-4515-A11F-FE012E36687E}">
  <dimension ref="B1:R130"/>
  <sheetViews>
    <sheetView topLeftCell="A49" workbookViewId="0">
      <selection activeCell="T43" sqref="T43"/>
    </sheetView>
  </sheetViews>
  <sheetFormatPr defaultRowHeight="15" x14ac:dyDescent="0.25"/>
  <sheetData>
    <row r="1" spans="2:11" x14ac:dyDescent="0.25">
      <c r="B1" s="22" t="s">
        <v>4</v>
      </c>
      <c r="K1" s="22"/>
    </row>
    <row r="20" spans="2:2" x14ac:dyDescent="0.25">
      <c r="B20" s="22" t="s">
        <v>12</v>
      </c>
    </row>
    <row r="49" spans="2:2" x14ac:dyDescent="0.25">
      <c r="B49" s="22" t="s">
        <v>16</v>
      </c>
    </row>
    <row r="74" spans="2:17" x14ac:dyDescent="0.25">
      <c r="B74" s="28" t="s">
        <v>30</v>
      </c>
      <c r="J74" s="28" t="s">
        <v>34</v>
      </c>
      <c r="Q74" s="28" t="s">
        <v>36</v>
      </c>
    </row>
    <row r="90" spans="2:18" x14ac:dyDescent="0.25">
      <c r="B90" s="28" t="s">
        <v>31</v>
      </c>
      <c r="J90" s="28" t="s">
        <v>33</v>
      </c>
      <c r="R90" s="28" t="s">
        <v>35</v>
      </c>
    </row>
    <row r="108" spans="2:2" x14ac:dyDescent="0.25">
      <c r="B108" s="22" t="s">
        <v>25</v>
      </c>
    </row>
    <row r="130" spans="2:2" x14ac:dyDescent="0.25">
      <c r="B130" s="22" t="s">
        <v>38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33B80-7A96-403F-BFD3-92147814968C}">
  <dimension ref="A1:J8"/>
  <sheetViews>
    <sheetView tabSelected="1" workbookViewId="0">
      <selection activeCell="F15" sqref="F15"/>
    </sheetView>
  </sheetViews>
  <sheetFormatPr defaultRowHeight="15" x14ac:dyDescent="0.25"/>
  <cols>
    <col min="1" max="1" width="21.7109375" bestFit="1" customWidth="1"/>
    <col min="5" max="5" width="9.7109375" customWidth="1"/>
    <col min="6" max="6" width="18.7109375" bestFit="1" customWidth="1"/>
  </cols>
  <sheetData>
    <row r="1" spans="1:10" ht="15.75" thickBot="1" x14ac:dyDescent="0.3">
      <c r="A1" s="3" t="s">
        <v>40</v>
      </c>
      <c r="B1" s="3" t="s">
        <v>41</v>
      </c>
      <c r="C1" s="3" t="s">
        <v>42</v>
      </c>
      <c r="D1" s="20" t="s">
        <v>47</v>
      </c>
      <c r="E1" s="41" t="s">
        <v>50</v>
      </c>
      <c r="G1" s="3" t="s">
        <v>40</v>
      </c>
      <c r="H1" s="3" t="s">
        <v>41</v>
      </c>
      <c r="I1" s="3" t="s">
        <v>42</v>
      </c>
      <c r="J1" s="20" t="s">
        <v>47</v>
      </c>
    </row>
    <row r="2" spans="1:10" x14ac:dyDescent="0.25">
      <c r="A2" t="s">
        <v>39</v>
      </c>
      <c r="B2">
        <v>0</v>
      </c>
      <c r="C2">
        <v>72</v>
      </c>
      <c r="D2" s="39">
        <f>C2/(B2+C2)</f>
        <v>1</v>
      </c>
      <c r="E2">
        <f>B2+C2</f>
        <v>72</v>
      </c>
      <c r="G2" t="s">
        <v>13</v>
      </c>
      <c r="H2">
        <v>8</v>
      </c>
      <c r="I2">
        <v>8</v>
      </c>
      <c r="J2" s="39">
        <f>I2/(H2+I2)</f>
        <v>0.5</v>
      </c>
    </row>
    <row r="3" spans="1:10" x14ac:dyDescent="0.25">
      <c r="A3" t="s">
        <v>43</v>
      </c>
      <c r="B3">
        <v>40</v>
      </c>
      <c r="C3">
        <v>68</v>
      </c>
      <c r="D3" s="39">
        <f t="shared" ref="D3:D8" si="0">C3/(B3+C3)</f>
        <v>0.62962962962962965</v>
      </c>
      <c r="E3">
        <f t="shared" ref="E3:E8" si="1">B3+C3</f>
        <v>108</v>
      </c>
    </row>
    <row r="4" spans="1:10" x14ac:dyDescent="0.25">
      <c r="A4" t="s">
        <v>44</v>
      </c>
      <c r="B4">
        <v>6</v>
      </c>
      <c r="C4">
        <v>10</v>
      </c>
      <c r="D4" s="39">
        <f t="shared" si="0"/>
        <v>0.625</v>
      </c>
      <c r="E4">
        <f t="shared" si="1"/>
        <v>16</v>
      </c>
    </row>
    <row r="5" spans="1:10" x14ac:dyDescent="0.25">
      <c r="A5" t="s">
        <v>46</v>
      </c>
      <c r="B5">
        <v>48</v>
      </c>
      <c r="C5">
        <v>96</v>
      </c>
      <c r="D5" s="39">
        <f t="shared" si="0"/>
        <v>0.66666666666666663</v>
      </c>
      <c r="E5">
        <f t="shared" si="1"/>
        <v>144</v>
      </c>
    </row>
    <row r="6" spans="1:10" x14ac:dyDescent="0.25">
      <c r="A6" t="s">
        <v>45</v>
      </c>
      <c r="B6" s="40">
        <v>0</v>
      </c>
      <c r="C6">
        <v>128</v>
      </c>
      <c r="D6" s="39">
        <f t="shared" si="0"/>
        <v>1</v>
      </c>
      <c r="E6">
        <f t="shared" si="1"/>
        <v>128</v>
      </c>
    </row>
    <row r="7" spans="1:10" x14ac:dyDescent="0.25">
      <c r="A7" t="s">
        <v>48</v>
      </c>
      <c r="B7">
        <v>32</v>
      </c>
      <c r="C7">
        <v>0</v>
      </c>
      <c r="D7" s="39">
        <f t="shared" si="0"/>
        <v>0</v>
      </c>
      <c r="E7">
        <f t="shared" si="1"/>
        <v>32</v>
      </c>
    </row>
    <row r="8" spans="1:10" x14ac:dyDescent="0.25">
      <c r="A8" t="s">
        <v>49</v>
      </c>
      <c r="B8">
        <v>1104</v>
      </c>
      <c r="C8">
        <v>19632</v>
      </c>
      <c r="D8" s="39">
        <f t="shared" si="0"/>
        <v>0.9467592592592593</v>
      </c>
      <c r="E8">
        <f t="shared" si="1"/>
        <v>20736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raw</vt:lpstr>
      <vt:lpstr>Graphs</vt:lpstr>
      <vt:lpstr>mcgenerator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Leonardo Zecchin</dc:creator>
  <cp:keywords/>
  <dc:description/>
  <cp:lastModifiedBy>Leonardo Zecchin</cp:lastModifiedBy>
  <cp:revision/>
  <dcterms:created xsi:type="dcterms:W3CDTF">2022-05-22T14:48:50Z</dcterms:created>
  <dcterms:modified xsi:type="dcterms:W3CDTF">2022-07-16T14:31:56Z</dcterms:modified>
  <cp:category/>
  <cp:contentStatus/>
</cp:coreProperties>
</file>