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Renewabe_energy_US\output\"/>
    </mc:Choice>
  </mc:AlternateContent>
  <xr:revisionPtr revIDLastSave="0" documentId="13_ncr:40009_{E674E7AA-50BF-4218-BCED-FBFF4A1E0F8B}" xr6:coauthVersionLast="45" xr6:coauthVersionMax="45" xr10:uidLastSave="{00000000-0000-0000-0000-000000000000}"/>
  <bookViews>
    <workbookView xWindow="16305" yWindow="945" windowWidth="20865" windowHeight="17880"/>
  </bookViews>
  <sheets>
    <sheet name="renewable_energy_demand_by_targ" sheetId="1" r:id="rId1"/>
  </sheets>
  <calcPr calcId="0"/>
</workbook>
</file>

<file path=xl/calcChain.xml><?xml version="1.0" encoding="utf-8"?>
<calcChain xmlns="http://schemas.openxmlformats.org/spreadsheetml/2006/main">
  <c r="I28" i="1" l="1"/>
  <c r="I29" i="1" s="1"/>
  <c r="G30" i="1"/>
  <c r="G31" i="1"/>
  <c r="G32" i="1"/>
  <c r="G33" i="1"/>
  <c r="G29" i="1"/>
  <c r="F30" i="1"/>
  <c r="F31" i="1"/>
  <c r="F32" i="1"/>
  <c r="F33" i="1"/>
  <c r="F29" i="1"/>
  <c r="I18" i="1"/>
  <c r="I19" i="1" s="1"/>
  <c r="I17" i="1"/>
  <c r="K17" i="1" s="1"/>
  <c r="N16" i="1"/>
  <c r="N18" i="1"/>
  <c r="K18" i="1"/>
  <c r="K16" i="1"/>
  <c r="P16" i="1" s="1"/>
  <c r="O17" i="1"/>
  <c r="O16" i="1"/>
  <c r="P18" i="1"/>
  <c r="O19" i="1"/>
  <c r="O18" i="1"/>
  <c r="I16" i="1"/>
  <c r="J20" i="1"/>
  <c r="J21" i="1" s="1"/>
  <c r="O21" i="1" s="1"/>
  <c r="J19" i="1"/>
  <c r="N7" i="1"/>
  <c r="K19" i="1" l="1"/>
  <c r="P19" i="1" s="1"/>
  <c r="I20" i="1"/>
  <c r="N19" i="1"/>
  <c r="N17" i="1"/>
  <c r="N20" i="1"/>
  <c r="O20" i="1"/>
  <c r="J22" i="1"/>
  <c r="K20" i="1" l="1"/>
  <c r="P20" i="1" s="1"/>
  <c r="I21" i="1"/>
  <c r="O22" i="1"/>
  <c r="J23" i="1"/>
  <c r="I22" i="1" l="1"/>
  <c r="K21" i="1"/>
  <c r="P21" i="1" s="1"/>
  <c r="N21" i="1"/>
  <c r="O23" i="1"/>
  <c r="J24" i="1"/>
  <c r="O24" i="1" s="1"/>
  <c r="K22" i="1" l="1"/>
  <c r="P22" i="1" s="1"/>
  <c r="I23" i="1"/>
  <c r="N22" i="1"/>
  <c r="J25" i="1"/>
  <c r="O25" i="1" s="1"/>
  <c r="K23" i="1" l="1"/>
  <c r="P23" i="1" s="1"/>
  <c r="I24" i="1"/>
  <c r="N23" i="1"/>
  <c r="J26" i="1"/>
  <c r="O26" i="1" s="1"/>
  <c r="I25" i="1" l="1"/>
  <c r="K24" i="1"/>
  <c r="P24" i="1" s="1"/>
  <c r="N24" i="1"/>
  <c r="J27" i="1"/>
  <c r="O27" i="1" s="1"/>
  <c r="I26" i="1" l="1"/>
  <c r="K25" i="1"/>
  <c r="P25" i="1" s="1"/>
  <c r="N25" i="1"/>
  <c r="J28" i="1"/>
  <c r="O28" i="1" s="1"/>
  <c r="K26" i="1" l="1"/>
  <c r="P26" i="1" s="1"/>
  <c r="N26" i="1"/>
  <c r="I27" i="1"/>
  <c r="J29" i="1"/>
  <c r="O29" i="1" s="1"/>
  <c r="K27" i="1" l="1"/>
  <c r="P27" i="1" s="1"/>
  <c r="N27" i="1"/>
  <c r="K28" i="1" l="1"/>
  <c r="N28" i="1"/>
  <c r="K29" i="1" l="1"/>
  <c r="N29" i="1"/>
</calcChain>
</file>

<file path=xl/sharedStrings.xml><?xml version="1.0" encoding="utf-8"?>
<sst xmlns="http://schemas.openxmlformats.org/spreadsheetml/2006/main" count="19" uniqueCount="15">
  <si>
    <t>base_year</t>
  </si>
  <si>
    <t>total_re_base_year_MW</t>
  </si>
  <si>
    <t>perct_base_year_of_total</t>
  </si>
  <si>
    <t>target_year</t>
  </si>
  <si>
    <t>total_re_target_year_MW</t>
  </si>
  <si>
    <t>perct_target_of_total</t>
  </si>
  <si>
    <t>perct_achieved_2019</t>
  </si>
  <si>
    <t>city_full</t>
  </si>
  <si>
    <t>re_2019_achieved</t>
  </si>
  <si>
    <t>re_2030</t>
  </si>
  <si>
    <t>City of San Francisco</t>
  </si>
  <si>
    <t>Renewable energy supply</t>
  </si>
  <si>
    <t>Renewable energy demand</t>
  </si>
  <si>
    <t>Renewable energy target 2030</t>
  </si>
  <si>
    <t>Other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</si>
</sst>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renewable_energy_demand_by_targ!$N$15</c:f>
              <c:strCache>
                <c:ptCount val="1"/>
                <c:pt idx="0">
                  <c:v>Renewable energy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renewable_energy_demand_by_targ!$M$16:$M$29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renewable_energy_demand_by_targ!$N$16:$N$29</c:f>
              <c:numCache>
                <c:formatCode>0%</c:formatCode>
                <c:ptCount val="14"/>
                <c:pt idx="0">
                  <c:v>0.38</c:v>
                </c:pt>
                <c:pt idx="1">
                  <c:v>0.41420000000000001</c:v>
                </c:pt>
                <c:pt idx="2">
                  <c:v>0.45147800000000005</c:v>
                </c:pt>
                <c:pt idx="3">
                  <c:v>0.49015041832669337</c:v>
                </c:pt>
                <c:pt idx="4">
                  <c:v>0.5321354143188205</c:v>
                </c:pt>
                <c:pt idx="5">
                  <c:v>0.57771673466883899</c:v>
                </c:pt>
                <c:pt idx="6">
                  <c:v>0.62720243106477536</c:v>
                </c:pt>
                <c:pt idx="7">
                  <c:v>0.68092694209223625</c:v>
                </c:pt>
                <c:pt idx="8">
                  <c:v>0.73925335346667098</c:v>
                </c:pt>
                <c:pt idx="9">
                  <c:v>0.80257585187118663</c:v>
                </c:pt>
                <c:pt idx="10">
                  <c:v>0.87132238898365888</c:v>
                </c:pt>
                <c:pt idx="11">
                  <c:v>0.94595757369739863</c:v>
                </c:pt>
                <c:pt idx="12">
                  <c:v>1.0269858120818371</c:v>
                </c:pt>
                <c:pt idx="13">
                  <c:v>1.1149547163039866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3-46A8-87F6-A18DE26B915D}"/>
            </c:ext>
          </c:extLst>
        </c:ser>
        <c:ser>
          <c:idx val="1"/>
          <c:order val="1"/>
          <c:tx>
            <c:strRef>
              <c:f>renewable_energy_demand_by_targ!$O$15</c:f>
              <c:strCache>
                <c:ptCount val="1"/>
                <c:pt idx="0">
                  <c:v>Renewable energy target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renewable_energy_demand_by_targ!$M$16:$M$29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renewable_energy_demand_by_targ!$O$16:$O$29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3-46A8-87F6-A18DE26B915D}"/>
            </c:ext>
          </c:extLst>
        </c:ser>
        <c:ser>
          <c:idx val="2"/>
          <c:order val="2"/>
          <c:tx>
            <c:strRef>
              <c:f>renewable_energy_demand_by_targ!$P$15</c:f>
              <c:strCache>
                <c:ptCount val="1"/>
                <c:pt idx="0">
                  <c:v>Other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renewable_energy_demand_by_targ!$M$16:$M$29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renewable_energy_demand_by_targ!$P$16:$P$29</c:f>
              <c:numCache>
                <c:formatCode>0%</c:formatCode>
                <c:ptCount val="14"/>
                <c:pt idx="0">
                  <c:v>0.62</c:v>
                </c:pt>
                <c:pt idx="1">
                  <c:v>0.5</c:v>
                </c:pt>
                <c:pt idx="2">
                  <c:v>0.54852199999999995</c:v>
                </c:pt>
                <c:pt idx="3">
                  <c:v>0.51188897999999983</c:v>
                </c:pt>
                <c:pt idx="4">
                  <c:v>0.47161498819999981</c:v>
                </c:pt>
                <c:pt idx="5">
                  <c:v>0.42737096113799983</c:v>
                </c:pt>
                <c:pt idx="6">
                  <c:v>0.37879821413641984</c:v>
                </c:pt>
                <c:pt idx="7">
                  <c:v>0.32550577537068154</c:v>
                </c:pt>
                <c:pt idx="8">
                  <c:v>0.26706748000387465</c:v>
                </c:pt>
                <c:pt idx="9">
                  <c:v>0.20301880279345469</c:v>
                </c:pt>
                <c:pt idx="10">
                  <c:v>0.13285340563245371</c:v>
                </c:pt>
                <c:pt idx="11">
                  <c:v>5.6019374369313056E-2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3-46A8-87F6-A18DE26B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71952"/>
        <c:axId val="630412640"/>
      </c:lineChart>
      <c:catAx>
        <c:axId val="6786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2640"/>
        <c:crosses val="autoZero"/>
        <c:auto val="1"/>
        <c:lblAlgn val="ctr"/>
        <c:lblOffset val="100"/>
        <c:noMultiLvlLbl val="0"/>
      </c:catAx>
      <c:valAx>
        <c:axId val="630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36</xdr:row>
      <xdr:rowOff>23811</xdr:rowOff>
    </xdr:from>
    <xdr:to>
      <xdr:col>18</xdr:col>
      <xdr:colOff>190500</xdr:colOff>
      <xdr:row>58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DE9FA-7D78-4AFF-9581-DBFB5046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P30" sqref="P3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2012</v>
      </c>
      <c r="B2">
        <v>2104782.54</v>
      </c>
      <c r="C2">
        <v>38</v>
      </c>
      <c r="D2">
        <v>2030</v>
      </c>
      <c r="E2">
        <v>2104782.54</v>
      </c>
      <c r="F2">
        <v>100</v>
      </c>
      <c r="G2">
        <v>64</v>
      </c>
      <c r="H2" t="s">
        <v>10</v>
      </c>
      <c r="I2">
        <v>1347060.8259999999</v>
      </c>
      <c r="J2">
        <v>2104782.54</v>
      </c>
    </row>
    <row r="7" spans="1:16" x14ac:dyDescent="0.25">
      <c r="N7">
        <f>17*0.35</f>
        <v>5.9499999999999993</v>
      </c>
    </row>
    <row r="10" spans="1:16" x14ac:dyDescent="0.25">
      <c r="B10" t="s">
        <v>11</v>
      </c>
      <c r="C10" t="s">
        <v>12</v>
      </c>
      <c r="I10" t="s">
        <v>11</v>
      </c>
      <c r="J10" t="s">
        <v>13</v>
      </c>
      <c r="K10" t="s">
        <v>14</v>
      </c>
    </row>
    <row r="11" spans="1:16" x14ac:dyDescent="0.25">
      <c r="A11">
        <v>2012</v>
      </c>
      <c r="B11">
        <v>799817.16</v>
      </c>
      <c r="C11">
        <v>799817.16</v>
      </c>
      <c r="N11" s="2"/>
      <c r="O11" s="2"/>
      <c r="P11" s="2"/>
    </row>
    <row r="12" spans="1:16" x14ac:dyDescent="0.25">
      <c r="A12">
        <v>2013</v>
      </c>
      <c r="B12">
        <v>877994.77709999995</v>
      </c>
      <c r="C12">
        <v>877994.77709999995</v>
      </c>
      <c r="N12" s="2"/>
      <c r="O12" s="2"/>
      <c r="P12" s="2"/>
    </row>
    <row r="13" spans="1:16" x14ac:dyDescent="0.25">
      <c r="A13">
        <v>2014</v>
      </c>
      <c r="B13">
        <v>956172.39430000004</v>
      </c>
      <c r="C13">
        <v>956172.39430000004</v>
      </c>
      <c r="N13" s="2"/>
      <c r="O13" s="2"/>
      <c r="P13" s="2"/>
    </row>
    <row r="14" spans="1:16" x14ac:dyDescent="0.25">
      <c r="A14">
        <v>2015</v>
      </c>
      <c r="B14">
        <v>1034350.0110000001</v>
      </c>
      <c r="C14">
        <v>1034350.0110000001</v>
      </c>
      <c r="N14" s="2"/>
      <c r="O14" s="2"/>
      <c r="P14" s="2"/>
    </row>
    <row r="15" spans="1:16" x14ac:dyDescent="0.25">
      <c r="A15">
        <v>2016</v>
      </c>
      <c r="B15">
        <v>1112527.629</v>
      </c>
      <c r="C15">
        <v>1112527.629</v>
      </c>
      <c r="N15" t="s">
        <v>11</v>
      </c>
      <c r="O15" t="s">
        <v>13</v>
      </c>
      <c r="P15" t="s">
        <v>14</v>
      </c>
    </row>
    <row r="16" spans="1:16" x14ac:dyDescent="0.25">
      <c r="A16">
        <v>2017</v>
      </c>
      <c r="B16">
        <v>1190705.246</v>
      </c>
      <c r="C16">
        <v>1190705.246</v>
      </c>
      <c r="H16">
        <v>2017</v>
      </c>
      <c r="I16">
        <f>J16*0.38</f>
        <v>1029.04</v>
      </c>
      <c r="J16">
        <v>2708</v>
      </c>
      <c r="K16">
        <f>J16-I16</f>
        <v>1678.96</v>
      </c>
      <c r="M16">
        <v>2017</v>
      </c>
      <c r="N16" s="2">
        <f t="shared" ref="N16:N19" si="0">I16/J16</f>
        <v>0.38</v>
      </c>
      <c r="O16" s="2">
        <f>J16/$J$16</f>
        <v>1</v>
      </c>
      <c r="P16" s="2">
        <f>K16/$J$16</f>
        <v>0.62</v>
      </c>
    </row>
    <row r="17" spans="1:16" x14ac:dyDescent="0.25">
      <c r="A17">
        <v>2018</v>
      </c>
      <c r="B17">
        <v>1268882.8629999999</v>
      </c>
      <c r="C17">
        <v>1268882.8629999999</v>
      </c>
      <c r="H17">
        <v>2018</v>
      </c>
      <c r="I17">
        <f>I16*1.09</f>
        <v>1121.6536000000001</v>
      </c>
      <c r="J17">
        <v>2708</v>
      </c>
      <c r="K17">
        <f t="shared" ref="K17:K29" si="1">J17-I17</f>
        <v>1586.3463999999999</v>
      </c>
      <c r="M17">
        <v>2018</v>
      </c>
      <c r="N17" s="2">
        <f t="shared" si="0"/>
        <v>0.41420000000000001</v>
      </c>
      <c r="O17" s="2">
        <f>J17/$J$16</f>
        <v>1</v>
      </c>
      <c r="P17" s="2">
        <v>0.5</v>
      </c>
    </row>
    <row r="18" spans="1:16" x14ac:dyDescent="0.25">
      <c r="A18">
        <v>2019</v>
      </c>
      <c r="B18">
        <v>1347060.48</v>
      </c>
      <c r="C18">
        <v>1347060.48</v>
      </c>
      <c r="E18">
        <v>547243.31999999995</v>
      </c>
      <c r="F18">
        <v>78177.617140000002</v>
      </c>
      <c r="H18">
        <v>2019</v>
      </c>
      <c r="I18">
        <f t="shared" ref="I18:I29" si="2">I17*1.09</f>
        <v>1222.6024240000002</v>
      </c>
      <c r="J18">
        <v>2708</v>
      </c>
      <c r="K18">
        <f t="shared" si="1"/>
        <v>1485.3975759999998</v>
      </c>
      <c r="M18">
        <v>2019</v>
      </c>
      <c r="N18" s="2">
        <f t="shared" si="0"/>
        <v>0.45147800000000005</v>
      </c>
      <c r="O18" s="2">
        <f>J18/J18</f>
        <v>1</v>
      </c>
      <c r="P18" s="2">
        <f>K18/$J$18</f>
        <v>0.54852199999999995</v>
      </c>
    </row>
    <row r="19" spans="1:16" x14ac:dyDescent="0.25">
      <c r="H19">
        <v>2020</v>
      </c>
      <c r="I19">
        <f t="shared" si="2"/>
        <v>1332.6366421600003</v>
      </c>
      <c r="J19">
        <f>J18*1.004</f>
        <v>2718.8319999999999</v>
      </c>
      <c r="K19">
        <f t="shared" si="1"/>
        <v>1386.1953578399996</v>
      </c>
      <c r="M19">
        <v>2020</v>
      </c>
      <c r="N19" s="2">
        <f t="shared" si="0"/>
        <v>0.49015041832669337</v>
      </c>
      <c r="O19" s="2">
        <f t="shared" ref="O19:O29" si="3">J19/J19</f>
        <v>1</v>
      </c>
      <c r="P19" s="2">
        <f t="shared" ref="P19:P29" si="4">K19/$J$18</f>
        <v>0.51188897999999983</v>
      </c>
    </row>
    <row r="20" spans="1:16" x14ac:dyDescent="0.25">
      <c r="H20">
        <v>2021</v>
      </c>
      <c r="I20">
        <f t="shared" si="2"/>
        <v>1452.5739399544004</v>
      </c>
      <c r="J20">
        <f t="shared" ref="J20:J29" si="5">J19*1.004</f>
        <v>2729.707328</v>
      </c>
      <c r="K20">
        <f t="shared" si="1"/>
        <v>1277.1333880455995</v>
      </c>
      <c r="M20">
        <v>2021</v>
      </c>
      <c r="N20" s="2">
        <f t="shared" ref="N19:N29" si="6">I20/J20</f>
        <v>0.5321354143188205</v>
      </c>
      <c r="O20" s="2">
        <f t="shared" si="3"/>
        <v>1</v>
      </c>
      <c r="P20" s="2">
        <f t="shared" si="4"/>
        <v>0.47161498819999981</v>
      </c>
    </row>
    <row r="21" spans="1:16" x14ac:dyDescent="0.25">
      <c r="H21">
        <v>2022</v>
      </c>
      <c r="I21">
        <f t="shared" si="2"/>
        <v>1583.3055945502965</v>
      </c>
      <c r="J21">
        <f t="shared" si="5"/>
        <v>2740.626157312</v>
      </c>
      <c r="K21">
        <f t="shared" si="1"/>
        <v>1157.3205627617035</v>
      </c>
      <c r="M21">
        <v>2022</v>
      </c>
      <c r="N21" s="2">
        <f t="shared" si="6"/>
        <v>0.57771673466883899</v>
      </c>
      <c r="O21" s="2">
        <f t="shared" si="3"/>
        <v>1</v>
      </c>
      <c r="P21" s="2">
        <f t="shared" si="4"/>
        <v>0.42737096113799983</v>
      </c>
    </row>
    <row r="22" spans="1:16" x14ac:dyDescent="0.25">
      <c r="H22">
        <v>2023</v>
      </c>
      <c r="I22">
        <f t="shared" si="2"/>
        <v>1725.8030980598232</v>
      </c>
      <c r="J22">
        <f t="shared" si="5"/>
        <v>2751.5886619412481</v>
      </c>
      <c r="K22">
        <f t="shared" si="1"/>
        <v>1025.7855638814249</v>
      </c>
      <c r="M22">
        <v>2023</v>
      </c>
      <c r="N22" s="2">
        <f t="shared" si="6"/>
        <v>0.62720243106477536</v>
      </c>
      <c r="O22" s="2">
        <f t="shared" si="3"/>
        <v>1</v>
      </c>
      <c r="P22" s="2">
        <f t="shared" si="4"/>
        <v>0.37879821413641984</v>
      </c>
    </row>
    <row r="23" spans="1:16" x14ac:dyDescent="0.25">
      <c r="H23">
        <v>2024</v>
      </c>
      <c r="I23">
        <f t="shared" si="2"/>
        <v>1881.1253768852075</v>
      </c>
      <c r="J23">
        <f t="shared" si="5"/>
        <v>2762.5950165890131</v>
      </c>
      <c r="K23">
        <f t="shared" si="1"/>
        <v>881.46963970380557</v>
      </c>
      <c r="M23">
        <v>2024</v>
      </c>
      <c r="N23" s="2">
        <f t="shared" si="6"/>
        <v>0.68092694209223625</v>
      </c>
      <c r="O23" s="2">
        <f t="shared" si="3"/>
        <v>1</v>
      </c>
      <c r="P23" s="2">
        <f t="shared" si="4"/>
        <v>0.32550577537068154</v>
      </c>
    </row>
    <row r="24" spans="1:16" x14ac:dyDescent="0.25">
      <c r="H24">
        <v>2025</v>
      </c>
      <c r="I24">
        <f t="shared" si="2"/>
        <v>2050.4266608048765</v>
      </c>
      <c r="J24">
        <f t="shared" si="5"/>
        <v>2773.645396655369</v>
      </c>
      <c r="K24">
        <f t="shared" si="1"/>
        <v>723.21873585049252</v>
      </c>
      <c r="M24">
        <v>2025</v>
      </c>
      <c r="N24" s="2">
        <f t="shared" si="6"/>
        <v>0.73925335346667098</v>
      </c>
      <c r="O24" s="2">
        <f t="shared" si="3"/>
        <v>1</v>
      </c>
      <c r="P24" s="2">
        <f t="shared" si="4"/>
        <v>0.26706748000387465</v>
      </c>
    </row>
    <row r="25" spans="1:16" x14ac:dyDescent="0.25">
      <c r="H25">
        <v>2026</v>
      </c>
      <c r="I25">
        <f t="shared" si="2"/>
        <v>2234.9650602773154</v>
      </c>
      <c r="J25">
        <f t="shared" si="5"/>
        <v>2784.7399782419907</v>
      </c>
      <c r="K25">
        <f t="shared" si="1"/>
        <v>549.7749179646753</v>
      </c>
      <c r="M25">
        <v>2026</v>
      </c>
      <c r="N25" s="2">
        <f t="shared" si="6"/>
        <v>0.80257585187118663</v>
      </c>
      <c r="O25" s="2">
        <f t="shared" si="3"/>
        <v>1</v>
      </c>
      <c r="P25" s="2">
        <f t="shared" si="4"/>
        <v>0.20301880279345469</v>
      </c>
    </row>
    <row r="26" spans="1:16" x14ac:dyDescent="0.25">
      <c r="H26">
        <v>2027</v>
      </c>
      <c r="I26">
        <f t="shared" si="2"/>
        <v>2436.111915702274</v>
      </c>
      <c r="J26">
        <f t="shared" si="5"/>
        <v>2795.8789381549586</v>
      </c>
      <c r="K26">
        <f t="shared" si="1"/>
        <v>359.76702245268461</v>
      </c>
      <c r="M26">
        <v>2027</v>
      </c>
      <c r="N26" s="2">
        <f t="shared" si="6"/>
        <v>0.87132238898365888</v>
      </c>
      <c r="O26" s="2">
        <f t="shared" si="3"/>
        <v>1</v>
      </c>
      <c r="P26" s="2">
        <f t="shared" si="4"/>
        <v>0.13285340563245371</v>
      </c>
    </row>
    <row r="27" spans="1:16" x14ac:dyDescent="0.25">
      <c r="H27">
        <v>2028</v>
      </c>
      <c r="I27">
        <f t="shared" si="2"/>
        <v>2655.3619881154787</v>
      </c>
      <c r="J27">
        <f t="shared" si="5"/>
        <v>2807.0624539075784</v>
      </c>
      <c r="K27">
        <f t="shared" si="1"/>
        <v>151.70046579209975</v>
      </c>
      <c r="M27">
        <v>2028</v>
      </c>
      <c r="N27" s="2">
        <f t="shared" si="6"/>
        <v>0.94595757369739863</v>
      </c>
      <c r="O27" s="2">
        <f t="shared" si="3"/>
        <v>1</v>
      </c>
      <c r="P27" s="2">
        <f t="shared" si="4"/>
        <v>5.6019374369313056E-2</v>
      </c>
    </row>
    <row r="28" spans="1:16" x14ac:dyDescent="0.25">
      <c r="H28">
        <v>2029</v>
      </c>
      <c r="I28">
        <f t="shared" si="2"/>
        <v>2894.3445670458718</v>
      </c>
      <c r="J28">
        <f t="shared" si="5"/>
        <v>2818.2907037232089</v>
      </c>
      <c r="K28">
        <f t="shared" si="1"/>
        <v>-76.053863322662892</v>
      </c>
      <c r="M28">
        <v>2029</v>
      </c>
      <c r="N28" s="2">
        <f t="shared" si="6"/>
        <v>1.0269858120818371</v>
      </c>
      <c r="O28" s="2">
        <f t="shared" si="3"/>
        <v>1</v>
      </c>
      <c r="P28" s="2">
        <v>0</v>
      </c>
    </row>
    <row r="29" spans="1:16" x14ac:dyDescent="0.25">
      <c r="A29">
        <v>2015</v>
      </c>
      <c r="B29">
        <v>200</v>
      </c>
      <c r="D29">
        <v>558</v>
      </c>
      <c r="F29">
        <f>B29*8.8</f>
        <v>1760.0000000000002</v>
      </c>
      <c r="G29">
        <f>D29/F29</f>
        <v>0.31704545454545452</v>
      </c>
      <c r="H29">
        <v>2030</v>
      </c>
      <c r="I29">
        <f t="shared" si="2"/>
        <v>3154.8355780800007</v>
      </c>
      <c r="J29">
        <f t="shared" si="5"/>
        <v>2829.5638665381016</v>
      </c>
      <c r="K29">
        <f t="shared" si="1"/>
        <v>-325.27171154189909</v>
      </c>
      <c r="M29">
        <v>2030</v>
      </c>
      <c r="N29" s="2">
        <f t="shared" si="6"/>
        <v>1.1149547163039866</v>
      </c>
      <c r="O29" s="2">
        <f t="shared" si="3"/>
        <v>1</v>
      </c>
      <c r="P29" s="2">
        <v>0</v>
      </c>
    </row>
    <row r="30" spans="1:16" x14ac:dyDescent="0.25">
      <c r="A30">
        <v>2016</v>
      </c>
      <c r="B30">
        <v>223</v>
      </c>
      <c r="C30" s="1">
        <v>0.12</v>
      </c>
      <c r="D30">
        <v>628</v>
      </c>
      <c r="E30">
        <v>0.12544802899999999</v>
      </c>
      <c r="F30">
        <f t="shared" ref="F30:F33" si="7">B30*8.8</f>
        <v>1962.4</v>
      </c>
      <c r="G30">
        <f t="shared" ref="G30:G33" si="8">D30/F30</f>
        <v>0.32001630656339175</v>
      </c>
    </row>
    <row r="31" spans="1:16" x14ac:dyDescent="0.25">
      <c r="A31">
        <v>2017</v>
      </c>
      <c r="B31">
        <v>242</v>
      </c>
      <c r="C31" s="1">
        <v>0.09</v>
      </c>
      <c r="D31">
        <v>711</v>
      </c>
      <c r="E31">
        <v>0.13216560499999999</v>
      </c>
      <c r="F31">
        <f t="shared" si="7"/>
        <v>2129.6000000000004</v>
      </c>
      <c r="G31">
        <f t="shared" si="8"/>
        <v>0.33386551465063857</v>
      </c>
    </row>
    <row r="32" spans="1:16" x14ac:dyDescent="0.25">
      <c r="A32">
        <v>2018</v>
      </c>
      <c r="B32">
        <v>259</v>
      </c>
      <c r="C32" s="1">
        <v>7.0000000000000007E-2</v>
      </c>
      <c r="D32">
        <v>736</v>
      </c>
      <c r="E32">
        <v>3.5161744000000002E-2</v>
      </c>
      <c r="F32">
        <f t="shared" si="7"/>
        <v>2279.2000000000003</v>
      </c>
      <c r="G32">
        <f t="shared" si="8"/>
        <v>0.32292032292032286</v>
      </c>
    </row>
    <row r="33" spans="1:7" x14ac:dyDescent="0.25">
      <c r="A33">
        <v>2019</v>
      </c>
      <c r="B33">
        <v>279</v>
      </c>
      <c r="C33" s="1">
        <v>0.08</v>
      </c>
      <c r="D33">
        <v>760</v>
      </c>
      <c r="E33">
        <v>3.2608696E-2</v>
      </c>
      <c r="F33">
        <f t="shared" si="7"/>
        <v>2455.2000000000003</v>
      </c>
      <c r="G33">
        <f t="shared" si="8"/>
        <v>0.30954708374063211</v>
      </c>
    </row>
    <row r="35" spans="1:7" x14ac:dyDescent="0.25">
      <c r="C35" s="1">
        <v>0.09</v>
      </c>
      <c r="E35" s="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renewable_energy_demand_by_targ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Zhiqing</cp:lastModifiedBy>
  <dcterms:created xsi:type="dcterms:W3CDTF">2020-06-02T01:06:54Z</dcterms:created>
  <dcterms:modified xsi:type="dcterms:W3CDTF">2020-06-02T09:55:04Z</dcterms:modified>
</cp:coreProperties>
</file>