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fido\Desktop\"/>
    </mc:Choice>
  </mc:AlternateContent>
  <bookViews>
    <workbookView xWindow="-120" yWindow="-120" windowWidth="20730" windowHeight="11310" activeTab="3"/>
  </bookViews>
  <sheets>
    <sheet name="Replicate" sheetId="2" r:id="rId1"/>
    <sheet name="Actual Feasibility" sheetId="4" r:id="rId2"/>
    <sheet name="Based on Lecture" sheetId="1" r:id="rId3"/>
    <sheet name="RECOMMENDATION" sheetId="5" r:id="rId4"/>
  </sheet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5" i="4" l="1"/>
  <c r="G15" i="4" s="1"/>
  <c r="F5" i="4"/>
  <c r="F15" i="4" s="1"/>
  <c r="E5" i="4"/>
  <c r="E15" i="4" s="1"/>
  <c r="D5" i="4"/>
  <c r="D15" i="4" s="1"/>
  <c r="C5" i="4"/>
  <c r="C15" i="4" s="1"/>
  <c r="D18" i="4" l="1"/>
  <c r="G18" i="4"/>
  <c r="E18" i="4"/>
  <c r="C18" i="4"/>
  <c r="F18" i="4"/>
  <c r="F5" i="2"/>
  <c r="F7" i="2"/>
  <c r="F8" i="2"/>
  <c r="F10" i="2"/>
  <c r="F12" i="2"/>
  <c r="F13" i="2"/>
  <c r="F15" i="2"/>
  <c r="F4" i="2"/>
  <c r="E5" i="2"/>
  <c r="E10" i="2" s="1"/>
  <c r="E15" i="2" s="1"/>
  <c r="C15" i="2"/>
  <c r="D15" i="2" s="1"/>
  <c r="D5" i="2"/>
  <c r="D7" i="2"/>
  <c r="D8" i="2"/>
  <c r="D10" i="2"/>
  <c r="D12" i="2"/>
  <c r="D13" i="2"/>
  <c r="D4" i="2"/>
  <c r="C5" i="2"/>
  <c r="C10" i="2" s="1"/>
  <c r="L5" i="1" l="1"/>
  <c r="L7" i="1"/>
  <c r="L8" i="1"/>
  <c r="L9" i="1"/>
  <c r="L10" i="1"/>
  <c r="L11" i="1"/>
  <c r="L12" i="1"/>
  <c r="L13" i="1"/>
  <c r="L14" i="1"/>
  <c r="L15" i="1"/>
  <c r="L16" i="1"/>
  <c r="L17" i="1"/>
  <c r="L18" i="1"/>
  <c r="J5" i="1"/>
  <c r="J7" i="1"/>
  <c r="J8" i="1"/>
  <c r="J9" i="1"/>
  <c r="J10" i="1"/>
  <c r="J11" i="1"/>
  <c r="J12" i="1"/>
  <c r="J13" i="1"/>
  <c r="J14" i="1"/>
  <c r="J15" i="1"/>
  <c r="J16" i="1"/>
  <c r="J17" i="1"/>
  <c r="J18" i="1"/>
  <c r="H5" i="1"/>
  <c r="H7" i="1"/>
  <c r="H8" i="1"/>
  <c r="H9" i="1"/>
  <c r="H10" i="1"/>
  <c r="H11" i="1"/>
  <c r="H12" i="1"/>
  <c r="H13" i="1"/>
  <c r="H14" i="1"/>
  <c r="H15" i="1"/>
  <c r="H16" i="1"/>
  <c r="H17" i="1"/>
  <c r="H18" i="1"/>
  <c r="L4" i="1"/>
  <c r="J4" i="1"/>
  <c r="H4" i="1"/>
  <c r="D4" i="1"/>
  <c r="F5" i="1"/>
  <c r="F7" i="1"/>
  <c r="F8" i="1"/>
  <c r="F9" i="1"/>
  <c r="F10" i="1"/>
  <c r="F11" i="1"/>
  <c r="F12" i="1"/>
  <c r="F13" i="1"/>
  <c r="F14" i="1"/>
  <c r="F15" i="1"/>
  <c r="F16" i="1"/>
  <c r="F17" i="1"/>
  <c r="F18" i="1"/>
  <c r="F4" i="1"/>
  <c r="D15" i="1"/>
  <c r="D8" i="1"/>
  <c r="D9" i="1"/>
  <c r="D10" i="1"/>
  <c r="D11" i="1"/>
  <c r="D12" i="1"/>
  <c r="D13" i="1"/>
  <c r="D14" i="1"/>
  <c r="D16" i="1"/>
  <c r="D17" i="1"/>
  <c r="D18" i="1"/>
  <c r="C15" i="1"/>
  <c r="D7" i="1"/>
  <c r="D5" i="1" l="1"/>
  <c r="E5" i="1"/>
  <c r="G5" i="1"/>
  <c r="I5" i="1"/>
  <c r="I15" i="1" s="1"/>
  <c r="K5" i="1"/>
  <c r="K15" i="1" s="1"/>
  <c r="C5" i="1"/>
  <c r="E18" i="1" l="1"/>
  <c r="G15" i="1"/>
  <c r="G18" i="1" s="1"/>
  <c r="E15" i="1"/>
  <c r="I18" i="1"/>
  <c r="K18" i="1"/>
  <c r="C18" i="1"/>
</calcChain>
</file>

<file path=xl/sharedStrings.xml><?xml version="1.0" encoding="utf-8"?>
<sst xmlns="http://schemas.openxmlformats.org/spreadsheetml/2006/main" count="40" uniqueCount="25">
  <si>
    <t>Sales</t>
  </si>
  <si>
    <t>COGS</t>
  </si>
  <si>
    <t>Gross Profit</t>
  </si>
  <si>
    <t>Advertising Expense</t>
  </si>
  <si>
    <t>Pre-Operating Expense</t>
  </si>
  <si>
    <t>Repair and Maintenance</t>
  </si>
  <si>
    <t>Rent Expense</t>
  </si>
  <si>
    <t>Utilities Expense</t>
  </si>
  <si>
    <t>Salary Expense</t>
  </si>
  <si>
    <t>Depreciation Expense</t>
  </si>
  <si>
    <t>Clothing Expense</t>
  </si>
  <si>
    <t>Net Income before Taxes</t>
  </si>
  <si>
    <t>Income Tax</t>
  </si>
  <si>
    <t>Percentage Tax</t>
  </si>
  <si>
    <t>Net Income after Tax</t>
  </si>
  <si>
    <t>Revenue</t>
  </si>
  <si>
    <t>Cost of Goods Sold</t>
  </si>
  <si>
    <t>Gross Margin</t>
  </si>
  <si>
    <t>Research and Development</t>
  </si>
  <si>
    <t>Selling, General and Administrative Expenses</t>
  </si>
  <si>
    <t>Operating Margin</t>
  </si>
  <si>
    <t>Interest Expense</t>
  </si>
  <si>
    <t>Other Income and Expense</t>
  </si>
  <si>
    <t>Net Profit</t>
  </si>
  <si>
    <t xml:space="preserve">The gross margin percentage is high is the first year and decreases in the following years therefore the sales must increase because it shows that the product that are being sold are decreasing. </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</si>
</sst>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PHP]\ #,##0.00"/>
    <numFmt numFmtId="165" formatCode="0.00_);\(0.00\)"/>
  </numFmts>
  <fonts count="3" x14ac:knownFonts="1">
    <font>
      <sz val="11"/>
      <color theme="1"/>
      <name val="Calibri"/>
      <family val="2"/>
      <scheme val="minor"/>
    </font>
    <font>
      <sz val="11"/>
      <color theme="1"/>
      <name val="Calibri"/>
      <family val="2"/>
      <scheme val="minor"/>
    </font>
    <font>
      <sz val="12"/>
      <color theme="1"/>
      <name val="Times New Roman"/>
      <family val="1"/>
    </font>
  </fonts>
  <fills count="3">
    <fill>
      <patternFill patternType="none"/>
    </fill>
    <fill>
      <patternFill patternType="gray125"/>
    </fill>
    <fill>
      <patternFill patternType="solid">
        <fgColor theme="4" tint="0.59999389629810485"/>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rgb="FF000000"/>
      </bottom>
      <diagonal/>
    </border>
    <border>
      <left style="medium">
        <color indexed="64"/>
      </left>
      <right style="medium">
        <color indexed="64"/>
      </right>
      <top style="medium">
        <color rgb="FFCCCCCC"/>
      </top>
      <bottom style="medium">
        <color rgb="FF000000"/>
      </bottom>
      <diagonal/>
    </border>
    <border>
      <left style="medium">
        <color indexed="64"/>
      </left>
      <right style="medium">
        <color indexed="64"/>
      </right>
      <top/>
      <bottom style="medium">
        <color rgb="FF000000"/>
      </bottom>
      <diagonal/>
    </border>
    <border>
      <left style="medium">
        <color indexed="64"/>
      </left>
      <right style="medium">
        <color indexed="64"/>
      </right>
      <top style="medium">
        <color rgb="FF000000"/>
      </top>
      <bottom style="medium">
        <color rgb="FF000000"/>
      </bottom>
      <diagonal/>
    </border>
    <border>
      <left style="medium">
        <color indexed="64"/>
      </left>
      <right style="medium">
        <color indexed="64"/>
      </right>
      <top style="medium">
        <color rgb="FFCCCCCC"/>
      </top>
      <bottom style="medium">
        <color indexed="64"/>
      </bottom>
      <diagonal/>
    </border>
  </borders>
  <cellStyleXfs count="2">
    <xf numFmtId="0" fontId="0" fillId="0" borderId="0"/>
    <xf numFmtId="9" fontId="1" fillId="0" borderId="0" applyFont="0" applyFill="0" applyBorder="0" applyAlignment="0" applyProtection="0"/>
  </cellStyleXfs>
  <cellXfs count="22">
    <xf numFmtId="0" fontId="0" fillId="0" borderId="0" xfId="0"/>
    <xf numFmtId="0" fontId="2" fillId="0" borderId="0" xfId="0" applyFont="1"/>
    <xf numFmtId="0" fontId="2" fillId="0" borderId="0" xfId="0" applyFont="1" applyBorder="1" applyAlignment="1">
      <alignment wrapText="1"/>
    </xf>
    <xf numFmtId="0" fontId="2" fillId="2" borderId="1" xfId="0" applyFont="1" applyFill="1" applyBorder="1" applyAlignment="1">
      <alignment horizontal="center" vertical="center" wrapText="1"/>
    </xf>
    <xf numFmtId="4" fontId="2" fillId="0" borderId="1" xfId="0" applyNumberFormat="1" applyFont="1" applyBorder="1" applyAlignment="1">
      <alignment horizontal="center" vertical="center" wrapText="1"/>
    </xf>
    <xf numFmtId="9" fontId="2" fillId="0" borderId="1" xfId="1" applyFont="1" applyBorder="1" applyAlignment="1">
      <alignment horizontal="center" vertical="center" wrapText="1"/>
    </xf>
    <xf numFmtId="3" fontId="2" fillId="0" borderId="1" xfId="0" applyNumberFormat="1" applyFont="1" applyBorder="1" applyAlignment="1">
      <alignment horizontal="center" vertical="center" wrapText="1"/>
    </xf>
    <xf numFmtId="0" fontId="2" fillId="0" borderId="0" xfId="0" applyFont="1" applyAlignment="1">
      <alignment wrapText="1"/>
    </xf>
    <xf numFmtId="164" fontId="2" fillId="0" borderId="0" xfId="0" applyNumberFormat="1" applyFont="1" applyAlignment="1">
      <alignment horizontal="center"/>
    </xf>
    <xf numFmtId="9" fontId="2" fillId="0" borderId="0" xfId="1" applyFont="1" applyAlignment="1">
      <alignment horizontal="center"/>
    </xf>
    <xf numFmtId="165" fontId="2" fillId="0" borderId="1" xfId="0" applyNumberFormat="1" applyFont="1" applyBorder="1" applyAlignment="1">
      <alignment horizontal="center" vertical="center" wrapText="1"/>
    </xf>
    <xf numFmtId="165" fontId="2" fillId="0" borderId="1" xfId="1" applyNumberFormat="1" applyFont="1" applyBorder="1" applyAlignment="1">
      <alignment horizontal="center" vertical="center" wrapText="1"/>
    </xf>
    <xf numFmtId="4" fontId="2" fillId="0" borderId="2" xfId="0" applyNumberFormat="1" applyFont="1" applyBorder="1" applyAlignment="1">
      <alignment horizontal="center" vertical="center" wrapText="1"/>
    </xf>
    <xf numFmtId="165" fontId="2" fillId="0" borderId="2" xfId="0" applyNumberFormat="1" applyFont="1" applyBorder="1" applyAlignment="1">
      <alignment horizontal="center" vertical="center" wrapText="1"/>
    </xf>
    <xf numFmtId="0" fontId="2" fillId="0" borderId="3" xfId="0" applyFont="1" applyBorder="1" applyAlignment="1">
      <alignment wrapText="1"/>
    </xf>
    <xf numFmtId="0" fontId="2" fillId="0" borderId="4" xfId="0" applyFont="1" applyBorder="1" applyAlignment="1">
      <alignment wrapText="1"/>
    </xf>
    <xf numFmtId="0" fontId="2" fillId="0" borderId="5" xfId="0" applyFont="1" applyBorder="1" applyAlignment="1">
      <alignment wrapText="1"/>
    </xf>
    <xf numFmtId="0" fontId="2" fillId="0" borderId="6" xfId="0" applyFont="1" applyBorder="1" applyAlignment="1">
      <alignment wrapText="1"/>
    </xf>
    <xf numFmtId="0" fontId="2" fillId="0" borderId="7" xfId="0" applyFont="1" applyBorder="1" applyAlignment="1">
      <alignment wrapText="1"/>
    </xf>
    <xf numFmtId="0" fontId="2" fillId="0" borderId="0" xfId="0" applyFont="1" applyAlignment="1">
      <alignment horizontal="center"/>
    </xf>
    <xf numFmtId="0" fontId="2" fillId="2" borderId="1" xfId="0" applyFont="1" applyFill="1" applyBorder="1" applyAlignment="1">
      <alignment horizontal="center" vertical="center" wrapText="1"/>
    </xf>
    <xf numFmtId="0" fontId="0" fillId="0" borderId="0" xfId="0" applyAlignment="1">
      <alignment horizontal="center" wrapText="1"/>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15"/>
  <sheetViews>
    <sheetView zoomScale="140" zoomScaleNormal="140" workbookViewId="0">
      <selection activeCell="H8" sqref="H8"/>
    </sheetView>
  </sheetViews>
  <sheetFormatPr defaultRowHeight="15.75" x14ac:dyDescent="0.25"/>
  <cols>
    <col min="1" max="1" width="9.140625" style="1"/>
    <col min="2" max="2" width="27.140625" style="1" customWidth="1"/>
    <col min="3" max="3" width="15" style="1" bestFit="1" customWidth="1"/>
    <col min="4" max="4" width="9.42578125" style="1" bestFit="1" customWidth="1"/>
    <col min="5" max="5" width="15" style="1" bestFit="1" customWidth="1"/>
    <col min="6" max="6" width="9.42578125" style="1" bestFit="1" customWidth="1"/>
    <col min="7" max="16384" width="9.140625" style="1"/>
  </cols>
  <sheetData>
    <row r="2" spans="2:6" x14ac:dyDescent="0.25">
      <c r="C2" s="19">
        <v>2019</v>
      </c>
      <c r="D2" s="19"/>
      <c r="E2" s="19">
        <v>2018</v>
      </c>
      <c r="F2" s="19"/>
    </row>
    <row r="3" spans="2:6" x14ac:dyDescent="0.25">
      <c r="B3" s="1" t="s">
        <v>15</v>
      </c>
      <c r="C3" s="8">
        <v>66767</v>
      </c>
      <c r="D3" s="9">
        <v>1</v>
      </c>
      <c r="E3" s="8">
        <v>76986</v>
      </c>
      <c r="F3" s="9">
        <v>1</v>
      </c>
    </row>
    <row r="4" spans="2:6" x14ac:dyDescent="0.25">
      <c r="B4" s="1" t="s">
        <v>16</v>
      </c>
      <c r="C4" s="8">
        <v>52565</v>
      </c>
      <c r="D4" s="9">
        <f>C4/$C$3</f>
        <v>0.78729012835682299</v>
      </c>
      <c r="E4" s="8">
        <v>58963</v>
      </c>
      <c r="F4" s="9">
        <f>E4/$E$3</f>
        <v>0.76589249993505315</v>
      </c>
    </row>
    <row r="5" spans="2:6" x14ac:dyDescent="0.25">
      <c r="B5" s="1" t="s">
        <v>17</v>
      </c>
      <c r="C5" s="8">
        <f>C3-C4</f>
        <v>14202</v>
      </c>
      <c r="D5" s="9">
        <f t="shared" ref="D5:D15" si="0">C5/$C$3</f>
        <v>0.21270987164317701</v>
      </c>
      <c r="E5" s="8">
        <f>E3-E4</f>
        <v>18023</v>
      </c>
      <c r="F5" s="9">
        <f t="shared" ref="F5:F15" si="1">E5/$E$3</f>
        <v>0.23410750006494688</v>
      </c>
    </row>
    <row r="6" spans="2:6" x14ac:dyDescent="0.25">
      <c r="C6" s="8"/>
      <c r="D6" s="9"/>
      <c r="E6" s="8"/>
      <c r="F6" s="9"/>
    </row>
    <row r="7" spans="2:6" x14ac:dyDescent="0.25">
      <c r="B7" s="1" t="s">
        <v>18</v>
      </c>
      <c r="C7" s="8">
        <v>3157</v>
      </c>
      <c r="D7" s="9">
        <f t="shared" si="0"/>
        <v>4.7283837824074769E-2</v>
      </c>
      <c r="E7" s="8">
        <v>4677</v>
      </c>
      <c r="F7" s="9">
        <f t="shared" si="1"/>
        <v>6.0751305432156497E-2</v>
      </c>
    </row>
    <row r="8" spans="2:6" ht="31.5" x14ac:dyDescent="0.25">
      <c r="B8" s="7" t="s">
        <v>19</v>
      </c>
      <c r="C8" s="8">
        <v>7357</v>
      </c>
      <c r="D8" s="9">
        <f t="shared" si="0"/>
        <v>0.11018916530621414</v>
      </c>
      <c r="E8" s="8">
        <v>6791</v>
      </c>
      <c r="F8" s="9">
        <f t="shared" si="1"/>
        <v>8.8210843529992464E-2</v>
      </c>
    </row>
    <row r="9" spans="2:6" x14ac:dyDescent="0.25">
      <c r="C9" s="8"/>
      <c r="D9" s="9"/>
      <c r="E9" s="8"/>
      <c r="F9" s="9"/>
    </row>
    <row r="10" spans="2:6" x14ac:dyDescent="0.25">
      <c r="B10" s="1" t="s">
        <v>20</v>
      </c>
      <c r="C10" s="8">
        <f>C5-SUM(C7:C8)</f>
        <v>3688</v>
      </c>
      <c r="D10" s="9">
        <f t="shared" si="0"/>
        <v>5.5236868512888102E-2</v>
      </c>
      <c r="E10" s="8">
        <f>E5-SUM(E7:E8)</f>
        <v>6555</v>
      </c>
      <c r="F10" s="9">
        <f t="shared" si="1"/>
        <v>8.5145351102797917E-2</v>
      </c>
    </row>
    <row r="11" spans="2:6" x14ac:dyDescent="0.25">
      <c r="C11" s="8"/>
      <c r="D11" s="9"/>
      <c r="E11" s="8"/>
      <c r="F11" s="9"/>
    </row>
    <row r="12" spans="2:6" x14ac:dyDescent="0.25">
      <c r="B12" s="1" t="s">
        <v>21</v>
      </c>
      <c r="C12" s="8">
        <v>577</v>
      </c>
      <c r="D12" s="9">
        <f t="shared" si="0"/>
        <v>8.6419937993320057E-3</v>
      </c>
      <c r="E12" s="8">
        <v>657</v>
      </c>
      <c r="F12" s="9">
        <f t="shared" si="1"/>
        <v>8.5340191723170446E-3</v>
      </c>
    </row>
    <row r="13" spans="2:6" x14ac:dyDescent="0.25">
      <c r="B13" s="1" t="s">
        <v>22</v>
      </c>
      <c r="C13" s="8">
        <v>2456</v>
      </c>
      <c r="D13" s="9">
        <f t="shared" si="0"/>
        <v>3.6784639118127217E-2</v>
      </c>
      <c r="E13" s="8">
        <v>4327</v>
      </c>
      <c r="F13" s="9">
        <f t="shared" si="1"/>
        <v>5.6205024290130676E-2</v>
      </c>
    </row>
    <row r="14" spans="2:6" x14ac:dyDescent="0.25">
      <c r="C14" s="8"/>
      <c r="D14" s="9"/>
      <c r="E14" s="8"/>
      <c r="F14" s="9"/>
    </row>
    <row r="15" spans="2:6" x14ac:dyDescent="0.25">
      <c r="B15" s="1" t="s">
        <v>23</v>
      </c>
      <c r="C15" s="8">
        <f>C10-SUM(C12:C13)</f>
        <v>655</v>
      </c>
      <c r="D15" s="9">
        <f t="shared" si="0"/>
        <v>9.8102355954288803E-3</v>
      </c>
      <c r="E15" s="8">
        <f>E10-SUM(E12:E13)</f>
        <v>1571</v>
      </c>
      <c r="F15" s="9">
        <f t="shared" si="1"/>
        <v>2.0406307640350195E-2</v>
      </c>
    </row>
  </sheetData>
  <mergeCells count="2">
    <mergeCell ref="C2:D2"/>
    <mergeCell ref="E2:F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G18"/>
  <sheetViews>
    <sheetView workbookViewId="0">
      <selection activeCell="J17" sqref="J17"/>
    </sheetView>
  </sheetViews>
  <sheetFormatPr defaultRowHeight="15.75" x14ac:dyDescent="0.25"/>
  <cols>
    <col min="1" max="1" width="9.140625" style="1"/>
    <col min="2" max="2" width="23.5703125" style="1" bestFit="1" customWidth="1"/>
    <col min="3" max="8" width="13.140625" style="1" bestFit="1" customWidth="1"/>
    <col min="9" max="16384" width="9.140625" style="1"/>
  </cols>
  <sheetData>
    <row r="2" spans="2:7" ht="16.5" thickBot="1" x14ac:dyDescent="0.3">
      <c r="B2" s="2"/>
      <c r="C2" s="3">
        <v>2022</v>
      </c>
      <c r="D2" s="3">
        <v>2023</v>
      </c>
      <c r="E2" s="3">
        <v>2024</v>
      </c>
      <c r="F2" s="3">
        <v>2025</v>
      </c>
      <c r="G2" s="3">
        <v>2026</v>
      </c>
    </row>
    <row r="3" spans="2:7" ht="16.5" thickBot="1" x14ac:dyDescent="0.3">
      <c r="B3" s="14" t="s">
        <v>0</v>
      </c>
      <c r="C3" s="12">
        <v>1509508.82</v>
      </c>
      <c r="D3" s="4">
        <v>1539699</v>
      </c>
      <c r="E3" s="4">
        <v>1570492.98</v>
      </c>
      <c r="F3" s="4">
        <v>1601902.83</v>
      </c>
      <c r="G3" s="4">
        <v>1633940.89</v>
      </c>
    </row>
    <row r="4" spans="2:7" ht="16.5" thickBot="1" x14ac:dyDescent="0.3">
      <c r="B4" s="15" t="s">
        <v>1</v>
      </c>
      <c r="C4" s="12">
        <v>257921.66</v>
      </c>
      <c r="D4" s="4">
        <v>263080.09999999998</v>
      </c>
      <c r="E4" s="4">
        <v>268341.7</v>
      </c>
      <c r="F4" s="4">
        <v>273708.53000000003</v>
      </c>
      <c r="G4" s="4">
        <v>279182.7</v>
      </c>
    </row>
    <row r="5" spans="2:7" ht="16.5" thickBot="1" x14ac:dyDescent="0.3">
      <c r="B5" s="15" t="s">
        <v>2</v>
      </c>
      <c r="C5" s="12">
        <f>C3-C4</f>
        <v>1251587.1600000001</v>
      </c>
      <c r="D5" s="4">
        <f>D3-D4</f>
        <v>1276618.8999999999</v>
      </c>
      <c r="E5" s="4">
        <f t="shared" ref="E5:G5" si="0">E3-E4</f>
        <v>1302151.28</v>
      </c>
      <c r="F5" s="4">
        <f t="shared" si="0"/>
        <v>1328194.3</v>
      </c>
      <c r="G5" s="4">
        <f t="shared" si="0"/>
        <v>1354758.19</v>
      </c>
    </row>
    <row r="6" spans="2:7" ht="16.5" thickBot="1" x14ac:dyDescent="0.3">
      <c r="B6" s="16"/>
      <c r="C6" s="12"/>
      <c r="D6" s="4"/>
      <c r="E6" s="4"/>
      <c r="F6" s="4"/>
      <c r="G6" s="4"/>
    </row>
    <row r="7" spans="2:7" ht="16.5" thickBot="1" x14ac:dyDescent="0.3">
      <c r="B7" s="17" t="s">
        <v>3</v>
      </c>
      <c r="C7" s="13">
        <v>-15600</v>
      </c>
      <c r="D7" s="10">
        <v>-15912</v>
      </c>
      <c r="E7" s="10">
        <v>-16230.24</v>
      </c>
      <c r="F7" s="10">
        <v>-16554.84</v>
      </c>
      <c r="G7" s="10">
        <v>-16885.939999999999</v>
      </c>
    </row>
    <row r="8" spans="2:7" ht="16.5" thickBot="1" x14ac:dyDescent="0.3">
      <c r="B8" s="15" t="s">
        <v>4</v>
      </c>
      <c r="C8" s="13">
        <v>-10370</v>
      </c>
      <c r="D8" s="10">
        <v>-10577.4</v>
      </c>
      <c r="E8" s="10">
        <v>-10788.95</v>
      </c>
      <c r="F8" s="10">
        <v>-11004.73</v>
      </c>
      <c r="G8" s="10">
        <v>-11224.82</v>
      </c>
    </row>
    <row r="9" spans="2:7" ht="16.5" thickBot="1" x14ac:dyDescent="0.3">
      <c r="B9" s="15" t="s">
        <v>5</v>
      </c>
      <c r="C9" s="13">
        <v>-12000</v>
      </c>
      <c r="D9" s="10">
        <v>-12240</v>
      </c>
      <c r="E9" s="10">
        <v>-12484.8</v>
      </c>
      <c r="F9" s="10">
        <v>-12734.5</v>
      </c>
      <c r="G9" s="10">
        <v>-12989.19</v>
      </c>
    </row>
    <row r="10" spans="2:7" ht="16.5" thickBot="1" x14ac:dyDescent="0.3">
      <c r="B10" s="15" t="s">
        <v>6</v>
      </c>
      <c r="C10" s="13">
        <v>-144000</v>
      </c>
      <c r="D10" s="10">
        <v>-146880</v>
      </c>
      <c r="E10" s="10">
        <v>-149817.60000000001</v>
      </c>
      <c r="F10" s="10">
        <v>-152813.95000000001</v>
      </c>
      <c r="G10" s="10">
        <v>-155870.23000000001</v>
      </c>
    </row>
    <row r="11" spans="2:7" ht="16.5" thickBot="1" x14ac:dyDescent="0.3">
      <c r="B11" s="15" t="s">
        <v>7</v>
      </c>
      <c r="C11" s="13">
        <v>-226993.1</v>
      </c>
      <c r="D11" s="10">
        <v>-231532.96</v>
      </c>
      <c r="E11" s="10">
        <v>-236163.62</v>
      </c>
      <c r="F11" s="10">
        <v>-240886.89</v>
      </c>
      <c r="G11" s="10">
        <v>-245704.63</v>
      </c>
    </row>
    <row r="12" spans="2:7" ht="16.5" thickBot="1" x14ac:dyDescent="0.3">
      <c r="B12" s="15" t="s">
        <v>8</v>
      </c>
      <c r="C12" s="13">
        <v>-669180</v>
      </c>
      <c r="D12" s="10">
        <v>-682563.6</v>
      </c>
      <c r="E12" s="10">
        <v>-696214.87</v>
      </c>
      <c r="F12" s="10">
        <v>-710139.17</v>
      </c>
      <c r="G12" s="10">
        <v>-724341.95</v>
      </c>
    </row>
    <row r="13" spans="2:7" ht="16.5" thickBot="1" x14ac:dyDescent="0.3">
      <c r="B13" s="15" t="s">
        <v>9</v>
      </c>
      <c r="C13" s="13">
        <v>-26510.91</v>
      </c>
      <c r="D13" s="10">
        <v>-27041.13</v>
      </c>
      <c r="E13" s="10">
        <v>-27581.95</v>
      </c>
      <c r="F13" s="10">
        <v>-28133.59</v>
      </c>
      <c r="G13" s="10">
        <v>-28696.26</v>
      </c>
    </row>
    <row r="14" spans="2:7" ht="16.5" thickBot="1" x14ac:dyDescent="0.3">
      <c r="B14" s="15" t="s">
        <v>10</v>
      </c>
      <c r="C14" s="13">
        <v>-10000</v>
      </c>
      <c r="D14" s="10">
        <v>-10000</v>
      </c>
      <c r="E14" s="10">
        <v>-10000</v>
      </c>
      <c r="F14" s="10">
        <v>-10000</v>
      </c>
      <c r="G14" s="10">
        <v>-10000</v>
      </c>
    </row>
    <row r="15" spans="2:7" ht="16.5" customHeight="1" thickBot="1" x14ac:dyDescent="0.3">
      <c r="B15" s="15" t="s">
        <v>11</v>
      </c>
      <c r="C15" s="12">
        <f>SUM(C7:C14)+C5</f>
        <v>136933.15000000014</v>
      </c>
      <c r="D15" s="4">
        <f t="shared" ref="D15:G15" si="1">SUM(D7:D14)+D5</f>
        <v>139871.81000000006</v>
      </c>
      <c r="E15" s="4">
        <f t="shared" si="1"/>
        <v>142869.25</v>
      </c>
      <c r="F15" s="4">
        <f t="shared" si="1"/>
        <v>145926.62999999989</v>
      </c>
      <c r="G15" s="4">
        <f t="shared" si="1"/>
        <v>149045.16999999993</v>
      </c>
    </row>
    <row r="16" spans="2:7" ht="16.5" thickBot="1" x14ac:dyDescent="0.3">
      <c r="B16" s="15" t="s">
        <v>12</v>
      </c>
      <c r="C16" s="12">
        <v>56050.44</v>
      </c>
      <c r="D16" s="4">
        <v>71464.31</v>
      </c>
      <c r="E16" s="4">
        <v>87472.320000000007</v>
      </c>
      <c r="F16" s="4">
        <v>89221.759999999995</v>
      </c>
      <c r="G16" s="4">
        <v>91006.2</v>
      </c>
    </row>
    <row r="17" spans="2:7" ht="16.5" thickBot="1" x14ac:dyDescent="0.3">
      <c r="B17" s="15" t="s">
        <v>13</v>
      </c>
      <c r="C17" s="12">
        <v>13949.06</v>
      </c>
      <c r="D17" s="4">
        <v>28456.09</v>
      </c>
      <c r="E17" s="4">
        <v>43537.81</v>
      </c>
      <c r="F17" s="4">
        <v>44408.57</v>
      </c>
      <c r="G17" s="4">
        <v>45296.74</v>
      </c>
    </row>
    <row r="18" spans="2:7" ht="18.75" customHeight="1" thickBot="1" x14ac:dyDescent="0.3">
      <c r="B18" s="18" t="s">
        <v>14</v>
      </c>
      <c r="C18" s="12">
        <f>C15-C16-C17</f>
        <v>66933.65000000014</v>
      </c>
      <c r="D18" s="4">
        <f>D15-D16-D17</f>
        <v>39951.410000000062</v>
      </c>
      <c r="E18" s="4">
        <f t="shared" ref="E18:G18" si="2">E15-E16-E17</f>
        <v>11859.119999999995</v>
      </c>
      <c r="F18" s="4">
        <f t="shared" si="2"/>
        <v>12296.299999999894</v>
      </c>
      <c r="G18" s="4">
        <f t="shared" si="2"/>
        <v>12742.22999999993</v>
      </c>
    </row>
  </sheetData>
  <pageMargins left="0.7" right="0.7" top="0.75" bottom="0.75" header="0.3" footer="0.3"/>
  <pageSetup orientation="portrait" horizontalDpi="360" verticalDpi="36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L18"/>
  <sheetViews>
    <sheetView workbookViewId="0">
      <selection activeCell="H20" sqref="H20"/>
    </sheetView>
  </sheetViews>
  <sheetFormatPr defaultRowHeight="15.75" x14ac:dyDescent="0.25"/>
  <cols>
    <col min="1" max="1" width="9.140625" style="1"/>
    <col min="2" max="2" width="23.5703125" style="1" bestFit="1" customWidth="1"/>
    <col min="3" max="3" width="13.140625" style="1" bestFit="1" customWidth="1"/>
    <col min="4" max="4" width="13.140625" style="1" customWidth="1"/>
    <col min="5" max="5" width="13.140625" style="1" bestFit="1" customWidth="1"/>
    <col min="6" max="6" width="13.140625" style="1" customWidth="1"/>
    <col min="7" max="7" width="13.140625" style="1" bestFit="1" customWidth="1"/>
    <col min="8" max="8" width="13.140625" style="1" customWidth="1"/>
    <col min="9" max="9" width="13.140625" style="1" bestFit="1" customWidth="1"/>
    <col min="10" max="10" width="13.140625" style="1" customWidth="1"/>
    <col min="11" max="11" width="13.140625" style="1" bestFit="1" customWidth="1"/>
    <col min="12" max="12" width="13.140625" style="1" customWidth="1"/>
    <col min="13" max="13" width="13.140625" style="1" bestFit="1" customWidth="1"/>
    <col min="14" max="16384" width="9.140625" style="1"/>
  </cols>
  <sheetData>
    <row r="2" spans="2:12" ht="16.5" thickBot="1" x14ac:dyDescent="0.3">
      <c r="B2" s="2"/>
      <c r="C2" s="20">
        <v>2022</v>
      </c>
      <c r="D2" s="20"/>
      <c r="E2" s="20">
        <v>2023</v>
      </c>
      <c r="F2" s="20"/>
      <c r="G2" s="20">
        <v>2024</v>
      </c>
      <c r="H2" s="20"/>
      <c r="I2" s="20">
        <v>2025</v>
      </c>
      <c r="J2" s="20"/>
      <c r="K2" s="20">
        <v>2026</v>
      </c>
      <c r="L2" s="20"/>
    </row>
    <row r="3" spans="2:12" ht="16.5" thickBot="1" x14ac:dyDescent="0.3">
      <c r="B3" s="14" t="s">
        <v>0</v>
      </c>
      <c r="C3" s="12">
        <v>1509508.82</v>
      </c>
      <c r="D3" s="5">
        <v>1</v>
      </c>
      <c r="E3" s="4">
        <v>1539699</v>
      </c>
      <c r="F3" s="5">
        <v>1</v>
      </c>
      <c r="G3" s="4">
        <v>1570492.98</v>
      </c>
      <c r="H3" s="5">
        <v>1</v>
      </c>
      <c r="I3" s="4">
        <v>1601902.83</v>
      </c>
      <c r="J3" s="5">
        <v>1</v>
      </c>
      <c r="K3" s="4">
        <v>1633940.89</v>
      </c>
      <c r="L3" s="5">
        <v>1</v>
      </c>
    </row>
    <row r="4" spans="2:12" ht="16.5" thickBot="1" x14ac:dyDescent="0.3">
      <c r="B4" s="15" t="s">
        <v>1</v>
      </c>
      <c r="C4" s="12">
        <v>257921.66</v>
      </c>
      <c r="D4" s="5">
        <f>C4/$C$3</f>
        <v>0.17086462601788574</v>
      </c>
      <c r="E4" s="4">
        <v>263080.09999999998</v>
      </c>
      <c r="F4" s="5">
        <f>E4/$E$3</f>
        <v>0.17086463003483146</v>
      </c>
      <c r="G4" s="4">
        <v>268341.7</v>
      </c>
      <c r="H4" s="5">
        <f>G4/$G$3</f>
        <v>0.170864628761346</v>
      </c>
      <c r="I4" s="4">
        <v>273708.53000000003</v>
      </c>
      <c r="J4" s="5">
        <f>I4/$I$3</f>
        <v>0.17086462728828566</v>
      </c>
      <c r="K4" s="4">
        <v>279182.7</v>
      </c>
      <c r="L4" s="5">
        <f>K4/$K$3</f>
        <v>0.17086462656553017</v>
      </c>
    </row>
    <row r="5" spans="2:12" ht="16.5" thickBot="1" x14ac:dyDescent="0.3">
      <c r="B5" s="15" t="s">
        <v>2</v>
      </c>
      <c r="C5" s="12">
        <f>C3-C4</f>
        <v>1251587.1600000001</v>
      </c>
      <c r="D5" s="5">
        <f>D3-D4</f>
        <v>0.82913537398211423</v>
      </c>
      <c r="E5" s="4">
        <f>E3-E4</f>
        <v>1276618.8999999999</v>
      </c>
      <c r="F5" s="5">
        <f t="shared" ref="F5:F18" si="0">E5/$E$3</f>
        <v>0.82913536996516846</v>
      </c>
      <c r="G5" s="4">
        <f t="shared" ref="G5:K5" si="1">G3-G4</f>
        <v>1302151.28</v>
      </c>
      <c r="H5" s="5">
        <f t="shared" ref="H5:H18" si="2">G5/$G$3</f>
        <v>0.829135371238654</v>
      </c>
      <c r="I5" s="4">
        <f t="shared" si="1"/>
        <v>1328194.3</v>
      </c>
      <c r="J5" s="5">
        <f t="shared" ref="J5:J18" si="3">I5/$I$3</f>
        <v>0.82913537271171434</v>
      </c>
      <c r="K5" s="4">
        <f t="shared" si="1"/>
        <v>1354758.19</v>
      </c>
      <c r="L5" s="5">
        <f t="shared" ref="L5:L18" si="4">K5/$K$3</f>
        <v>0.82913537343446986</v>
      </c>
    </row>
    <row r="6" spans="2:12" ht="16.5" thickBot="1" x14ac:dyDescent="0.3">
      <c r="B6" s="16"/>
      <c r="C6" s="12"/>
      <c r="D6" s="6"/>
      <c r="E6" s="4"/>
      <c r="F6" s="5"/>
      <c r="G6" s="4"/>
      <c r="H6" s="5"/>
      <c r="I6" s="4"/>
      <c r="J6" s="5"/>
      <c r="K6" s="4"/>
      <c r="L6" s="5"/>
    </row>
    <row r="7" spans="2:12" ht="16.5" thickBot="1" x14ac:dyDescent="0.3">
      <c r="B7" s="17" t="s">
        <v>3</v>
      </c>
      <c r="C7" s="13">
        <v>-15600</v>
      </c>
      <c r="D7" s="11">
        <f>C7/$C$3</f>
        <v>-1.0334487479178823E-2</v>
      </c>
      <c r="E7" s="10">
        <v>-15912</v>
      </c>
      <c r="F7" s="11">
        <f t="shared" si="0"/>
        <v>-1.0334487455015558E-2</v>
      </c>
      <c r="G7" s="10">
        <v>-16230.24</v>
      </c>
      <c r="H7" s="11">
        <f t="shared" si="2"/>
        <v>-1.0334487455015558E-2</v>
      </c>
      <c r="I7" s="10">
        <v>-16554.84</v>
      </c>
      <c r="J7" s="11">
        <f t="shared" si="3"/>
        <v>-1.0334484520512395E-2</v>
      </c>
      <c r="K7" s="10">
        <v>-16885.939999999999</v>
      </c>
      <c r="L7" s="11">
        <f t="shared" si="4"/>
        <v>-1.0334486457462974E-2</v>
      </c>
    </row>
    <row r="8" spans="2:12" ht="16.5" thickBot="1" x14ac:dyDescent="0.3">
      <c r="B8" s="15" t="s">
        <v>4</v>
      </c>
      <c r="C8" s="13">
        <v>-10370</v>
      </c>
      <c r="D8" s="11">
        <f t="shared" ref="D8:D18" si="5">C8/$C$3</f>
        <v>-6.8697843050695125E-3</v>
      </c>
      <c r="E8" s="10">
        <v>-10577.4</v>
      </c>
      <c r="F8" s="11">
        <f t="shared" si="0"/>
        <v>-6.8697842890071371E-3</v>
      </c>
      <c r="G8" s="10">
        <v>-10788.95</v>
      </c>
      <c r="H8" s="11">
        <f t="shared" si="2"/>
        <v>-6.8697855624926139E-3</v>
      </c>
      <c r="I8" s="10">
        <v>-11004.73</v>
      </c>
      <c r="J8" s="11">
        <f t="shared" si="3"/>
        <v>-6.8697862279199539E-3</v>
      </c>
      <c r="K8" s="10">
        <v>-11224.82</v>
      </c>
      <c r="L8" s="11">
        <f t="shared" si="4"/>
        <v>-6.8697833983455796E-3</v>
      </c>
    </row>
    <row r="9" spans="2:12" ht="16.5" thickBot="1" x14ac:dyDescent="0.3">
      <c r="B9" s="15" t="s">
        <v>5</v>
      </c>
      <c r="C9" s="13">
        <v>-12000</v>
      </c>
      <c r="D9" s="11">
        <f t="shared" si="5"/>
        <v>-7.9496057532144788E-3</v>
      </c>
      <c r="E9" s="10">
        <v>-12240</v>
      </c>
      <c r="F9" s="11">
        <f t="shared" si="0"/>
        <v>-7.9496057346273522E-3</v>
      </c>
      <c r="G9" s="10">
        <v>-12484.8</v>
      </c>
      <c r="H9" s="11">
        <f t="shared" si="2"/>
        <v>-7.9496057346273522E-3</v>
      </c>
      <c r="I9" s="10">
        <v>-12734.5</v>
      </c>
      <c r="J9" s="11">
        <f t="shared" si="3"/>
        <v>-7.9496082792986887E-3</v>
      </c>
      <c r="K9" s="10">
        <v>-12989.19</v>
      </c>
      <c r="L9" s="11">
        <f t="shared" si="4"/>
        <v>-7.9496082627566779E-3</v>
      </c>
    </row>
    <row r="10" spans="2:12" ht="16.5" thickBot="1" x14ac:dyDescent="0.3">
      <c r="B10" s="15" t="s">
        <v>6</v>
      </c>
      <c r="C10" s="13">
        <v>-144000</v>
      </c>
      <c r="D10" s="11">
        <f t="shared" si="5"/>
        <v>-9.5395269038573746E-2</v>
      </c>
      <c r="E10" s="10">
        <v>-146880</v>
      </c>
      <c r="F10" s="11">
        <f t="shared" si="0"/>
        <v>-9.5395268815528234E-2</v>
      </c>
      <c r="G10" s="10">
        <v>-149817.60000000001</v>
      </c>
      <c r="H10" s="11">
        <f t="shared" si="2"/>
        <v>-9.5395268815528234E-2</v>
      </c>
      <c r="I10" s="10">
        <v>-152813.95000000001</v>
      </c>
      <c r="J10" s="11">
        <f t="shared" si="3"/>
        <v>-9.5395268138704775E-2</v>
      </c>
      <c r="K10" s="10">
        <v>-155870.23000000001</v>
      </c>
      <c r="L10" s="11">
        <f t="shared" si="4"/>
        <v>-9.5395268552217957E-2</v>
      </c>
    </row>
    <row r="11" spans="2:12" ht="16.5" thickBot="1" x14ac:dyDescent="0.3">
      <c r="B11" s="15" t="s">
        <v>7</v>
      </c>
      <c r="C11" s="13">
        <v>-226993.1</v>
      </c>
      <c r="D11" s="11">
        <f t="shared" si="5"/>
        <v>-0.1503754711416658</v>
      </c>
      <c r="E11" s="10">
        <v>-231532.96</v>
      </c>
      <c r="F11" s="11">
        <f t="shared" si="0"/>
        <v>-0.15037546949111483</v>
      </c>
      <c r="G11" s="10">
        <v>-236163.62</v>
      </c>
      <c r="H11" s="11">
        <f t="shared" si="2"/>
        <v>-0.15037547000050902</v>
      </c>
      <c r="I11" s="10">
        <v>-240886.89</v>
      </c>
      <c r="J11" s="11">
        <f t="shared" si="3"/>
        <v>-0.15037546940347188</v>
      </c>
      <c r="K11" s="10">
        <v>-245704.63</v>
      </c>
      <c r="L11" s="11">
        <f t="shared" si="4"/>
        <v>-0.15037547043699973</v>
      </c>
    </row>
    <row r="12" spans="2:12" ht="16.5" thickBot="1" x14ac:dyDescent="0.3">
      <c r="B12" s="15" t="s">
        <v>8</v>
      </c>
      <c r="C12" s="13">
        <v>-669180</v>
      </c>
      <c r="D12" s="11">
        <f t="shared" si="5"/>
        <v>-0.44330976482800544</v>
      </c>
      <c r="E12" s="10">
        <v>-682563.6</v>
      </c>
      <c r="F12" s="11">
        <f t="shared" si="0"/>
        <v>-0.44330976379149428</v>
      </c>
      <c r="G12" s="10">
        <v>-696214.87</v>
      </c>
      <c r="H12" s="11">
        <f t="shared" si="2"/>
        <v>-0.44330976251800885</v>
      </c>
      <c r="I12" s="10">
        <v>-710139.17</v>
      </c>
      <c r="J12" s="11">
        <f t="shared" si="3"/>
        <v>-0.44330976679777762</v>
      </c>
      <c r="K12" s="10">
        <v>-724341.95</v>
      </c>
      <c r="L12" s="11">
        <f t="shared" si="4"/>
        <v>-0.44330976379445403</v>
      </c>
    </row>
    <row r="13" spans="2:12" ht="16.5" thickBot="1" x14ac:dyDescent="0.3">
      <c r="B13" s="15" t="s">
        <v>9</v>
      </c>
      <c r="C13" s="13">
        <v>-26510.91</v>
      </c>
      <c r="D13" s="11">
        <f t="shared" si="5"/>
        <v>-1.756260688824594E-2</v>
      </c>
      <c r="E13" s="10">
        <v>-27041.13</v>
      </c>
      <c r="F13" s="11">
        <f t="shared" si="0"/>
        <v>-1.7562608016242136E-2</v>
      </c>
      <c r="G13" s="10">
        <v>-27581.95</v>
      </c>
      <c r="H13" s="11">
        <f t="shared" si="2"/>
        <v>-1.7562606360711018E-2</v>
      </c>
      <c r="I13" s="10">
        <v>-28133.59</v>
      </c>
      <c r="J13" s="11">
        <f t="shared" si="3"/>
        <v>-1.7562607090219073E-2</v>
      </c>
      <c r="K13" s="10">
        <v>-28696.26</v>
      </c>
      <c r="L13" s="11">
        <f t="shared" si="4"/>
        <v>-1.7562605952042731E-2</v>
      </c>
    </row>
    <row r="14" spans="2:12" ht="16.5" thickBot="1" x14ac:dyDescent="0.3">
      <c r="B14" s="15" t="s">
        <v>10</v>
      </c>
      <c r="C14" s="13">
        <v>-10000</v>
      </c>
      <c r="D14" s="11">
        <f t="shared" si="5"/>
        <v>-6.6246714610120657E-3</v>
      </c>
      <c r="E14" s="10">
        <v>-10000</v>
      </c>
      <c r="F14" s="11">
        <f t="shared" si="0"/>
        <v>-6.4947759269831313E-3</v>
      </c>
      <c r="G14" s="10">
        <v>-10000</v>
      </c>
      <c r="H14" s="11">
        <f t="shared" si="2"/>
        <v>-6.3674273793952263E-3</v>
      </c>
      <c r="I14" s="10">
        <v>-10000</v>
      </c>
      <c r="J14" s="11">
        <f t="shared" si="3"/>
        <v>-6.2425758995631464E-3</v>
      </c>
      <c r="K14" s="10">
        <v>-10000</v>
      </c>
      <c r="L14" s="11">
        <f t="shared" si="4"/>
        <v>-6.1201724378168914E-3</v>
      </c>
    </row>
    <row r="15" spans="2:12" ht="16.5" customHeight="1" thickBot="1" x14ac:dyDescent="0.3">
      <c r="B15" s="15" t="s">
        <v>11</v>
      </c>
      <c r="C15" s="12">
        <f>SUM(C7:C14)+C5</f>
        <v>136933.15000000014</v>
      </c>
      <c r="D15" s="5">
        <f>C15/$C$3</f>
        <v>9.0713713087148526E-2</v>
      </c>
      <c r="E15" s="4">
        <f t="shared" ref="E15:K15" si="6">SUM(E7:E14)+E5</f>
        <v>139871.81000000006</v>
      </c>
      <c r="F15" s="5">
        <f t="shared" si="0"/>
        <v>9.0843606445155878E-2</v>
      </c>
      <c r="G15" s="4">
        <f t="shared" si="6"/>
        <v>142869.25</v>
      </c>
      <c r="H15" s="5">
        <f t="shared" si="2"/>
        <v>9.0970957412366146E-2</v>
      </c>
      <c r="I15" s="4">
        <f t="shared" si="6"/>
        <v>145926.62999999989</v>
      </c>
      <c r="J15" s="5">
        <f t="shared" si="3"/>
        <v>9.1095806354246772E-2</v>
      </c>
      <c r="K15" s="4">
        <f t="shared" si="6"/>
        <v>149045.16999999993</v>
      </c>
      <c r="L15" s="5">
        <f t="shared" si="4"/>
        <v>9.1218214142373244E-2</v>
      </c>
    </row>
    <row r="16" spans="2:12" ht="16.5" thickBot="1" x14ac:dyDescent="0.3">
      <c r="B16" s="15" t="s">
        <v>12</v>
      </c>
      <c r="C16" s="12">
        <v>56050.44</v>
      </c>
      <c r="D16" s="5">
        <f t="shared" si="5"/>
        <v>3.7131575024516916E-2</v>
      </c>
      <c r="E16" s="4">
        <v>71464.31</v>
      </c>
      <c r="F16" s="5">
        <f t="shared" si="0"/>
        <v>4.6414468022645983E-2</v>
      </c>
      <c r="G16" s="4">
        <v>87472.320000000007</v>
      </c>
      <c r="H16" s="5">
        <f t="shared" si="2"/>
        <v>5.569736453072207E-2</v>
      </c>
      <c r="I16" s="4">
        <v>89221.759999999995</v>
      </c>
      <c r="J16" s="5">
        <f t="shared" si="3"/>
        <v>5.5697360869260706E-2</v>
      </c>
      <c r="K16" s="4">
        <v>91006.2</v>
      </c>
      <c r="L16" s="5">
        <f t="shared" si="4"/>
        <v>5.5697363691045151E-2</v>
      </c>
    </row>
    <row r="17" spans="2:12" ht="16.5" thickBot="1" x14ac:dyDescent="0.3">
      <c r="B17" s="15" t="s">
        <v>13</v>
      </c>
      <c r="C17" s="12">
        <v>13949.06</v>
      </c>
      <c r="D17" s="5">
        <f t="shared" si="5"/>
        <v>9.2407939689944964E-3</v>
      </c>
      <c r="E17" s="4">
        <v>28456.09</v>
      </c>
      <c r="F17" s="5">
        <f t="shared" si="0"/>
        <v>1.848159283080654E-2</v>
      </c>
      <c r="G17" s="4">
        <v>43537.81</v>
      </c>
      <c r="H17" s="5">
        <f t="shared" si="2"/>
        <v>2.7722384343290728E-2</v>
      </c>
      <c r="I17" s="4">
        <v>44408.57</v>
      </c>
      <c r="J17" s="5">
        <f t="shared" si="3"/>
        <v>2.7722386881606293E-2</v>
      </c>
      <c r="K17" s="4">
        <v>45296.74</v>
      </c>
      <c r="L17" s="5">
        <f t="shared" si="4"/>
        <v>2.7722385967095788E-2</v>
      </c>
    </row>
    <row r="18" spans="2:12" ht="18.75" customHeight="1" thickBot="1" x14ac:dyDescent="0.3">
      <c r="B18" s="18" t="s">
        <v>14</v>
      </c>
      <c r="C18" s="12">
        <f>C15-C16-C17</f>
        <v>66933.65000000014</v>
      </c>
      <c r="D18" s="5">
        <f t="shared" si="5"/>
        <v>4.4341344093637117E-2</v>
      </c>
      <c r="E18" s="4">
        <f>E15-E16-E17</f>
        <v>39951.410000000062</v>
      </c>
      <c r="F18" s="5">
        <f t="shared" si="0"/>
        <v>2.5947545591703352E-2</v>
      </c>
      <c r="G18" s="4">
        <f t="shared" ref="G18:K18" si="7">G15-G16-G17</f>
        <v>11859.119999999995</v>
      </c>
      <c r="H18" s="5">
        <f t="shared" si="2"/>
        <v>7.5512085383533491E-3</v>
      </c>
      <c r="I18" s="4">
        <f t="shared" si="7"/>
        <v>12296.299999999894</v>
      </c>
      <c r="J18" s="5">
        <f t="shared" si="3"/>
        <v>7.6760586033797649E-3</v>
      </c>
      <c r="K18" s="4">
        <f t="shared" si="7"/>
        <v>12742.22999999993</v>
      </c>
      <c r="L18" s="5">
        <f t="shared" si="4"/>
        <v>7.7984644842323094E-3</v>
      </c>
    </row>
  </sheetData>
  <mergeCells count="5">
    <mergeCell ref="I2:J2"/>
    <mergeCell ref="K2:L2"/>
    <mergeCell ref="C2:D2"/>
    <mergeCell ref="E2:F2"/>
    <mergeCell ref="G2:H2"/>
  </mergeCells>
  <pageMargins left="0.7" right="0.7" top="0.75" bottom="0.75" header="0.3" footer="0.3"/>
  <pageSetup orientation="portrait" horizontalDpi="360" verticalDpi="36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6"/>
  <sheetViews>
    <sheetView tabSelected="1" workbookViewId="0">
      <selection activeCell="F9" sqref="F9"/>
    </sheetView>
  </sheetViews>
  <sheetFormatPr defaultRowHeight="15" x14ac:dyDescent="0.25"/>
  <sheetData>
    <row r="2" spans="2:5" x14ac:dyDescent="0.25">
      <c r="B2" s="21" t="s">
        <v>24</v>
      </c>
      <c r="C2" s="21"/>
      <c r="D2" s="21"/>
      <c r="E2" s="21"/>
    </row>
    <row r="3" spans="2:5" x14ac:dyDescent="0.25">
      <c r="B3" s="21"/>
      <c r="C3" s="21"/>
      <c r="D3" s="21"/>
      <c r="E3" s="21"/>
    </row>
    <row r="4" spans="2:5" x14ac:dyDescent="0.25">
      <c r="B4" s="21"/>
      <c r="C4" s="21"/>
      <c r="D4" s="21"/>
      <c r="E4" s="21"/>
    </row>
    <row r="5" spans="2:5" x14ac:dyDescent="0.25">
      <c r="B5" s="21"/>
      <c r="C5" s="21"/>
      <c r="D5" s="21"/>
      <c r="E5" s="21"/>
    </row>
    <row r="6" spans="2:5" ht="43.5" customHeight="1" x14ac:dyDescent="0.25">
      <c r="B6" s="21"/>
      <c r="C6" s="21"/>
      <c r="D6" s="21"/>
      <c r="E6" s="21"/>
    </row>
  </sheetData>
  <mergeCells count="1">
    <mergeCell ref="B2:E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Replicate</vt:lpstr>
      <vt:lpstr>Actual Feasibility</vt:lpstr>
      <vt:lpstr>Based on Lecture</vt:lpstr>
      <vt:lpstr>RECOMMENDATION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fido</cp:lastModifiedBy>
  <dcterms:created xsi:type="dcterms:W3CDTF">2022-03-21T00:32:08Z</dcterms:created>
  <dcterms:modified xsi:type="dcterms:W3CDTF">2022-03-23T11:05:00Z</dcterms:modified>
</cp:coreProperties>
</file>