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d1\Desktop\java (10)\"/>
    </mc:Choice>
  </mc:AlternateContent>
  <xr:revisionPtr revIDLastSave="0" documentId="13_ncr:1_{FF9AA753-156D-4DD1-9AE3-3EB3B38E225C}" xr6:coauthVersionLast="47" xr6:coauthVersionMax="47" xr10:uidLastSave="{00000000-0000-0000-0000-000000000000}"/>
  <bookViews>
    <workbookView xWindow="-120" yWindow="-120" windowWidth="19440" windowHeight="14880" activeTab="1" xr2:uid="{1DC4456E-DA29-4B85-AF9A-FCD1CA7F9B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2" l="1"/>
  <c r="L8" i="2"/>
  <c r="J8" i="2"/>
  <c r="J19" i="1"/>
  <c r="K19" i="1" s="1"/>
  <c r="L19" i="1" s="1" a="1"/>
  <c r="L19" i="1" s="1"/>
  <c r="M19" i="1" s="1" a="1"/>
  <c r="M19" i="1" s="1"/>
  <c r="R15" i="1"/>
  <c r="R16" i="1"/>
  <c r="R17" i="1"/>
  <c r="R18" i="1"/>
  <c r="R19" i="1"/>
  <c r="R20" i="1"/>
  <c r="R21" i="1"/>
  <c r="R22" i="1"/>
  <c r="R14" i="1"/>
  <c r="Q15" i="1"/>
  <c r="Q16" i="1"/>
  <c r="Q17" i="1"/>
  <c r="Q18" i="1"/>
  <c r="Q19" i="1"/>
  <c r="Q20" i="1"/>
  <c r="Q21" i="1"/>
  <c r="Q22" i="1"/>
  <c r="Q14" i="1"/>
  <c r="P15" i="1"/>
  <c r="P16" i="1"/>
  <c r="P17" i="1"/>
  <c r="P18" i="1"/>
  <c r="P19" i="1"/>
  <c r="P20" i="1"/>
  <c r="P21" i="1"/>
  <c r="P22" i="1"/>
  <c r="P14" i="1"/>
  <c r="O22" i="1"/>
  <c r="O21" i="1"/>
  <c r="O20" i="1"/>
  <c r="O19" i="1"/>
  <c r="O18" i="1"/>
  <c r="O17" i="1"/>
  <c r="O16" i="1"/>
  <c r="O15" i="1"/>
  <c r="O14" i="1"/>
  <c r="N15" i="1"/>
  <c r="N16" i="1"/>
  <c r="N17" i="1"/>
  <c r="N18" i="1"/>
  <c r="N19" i="1"/>
  <c r="N20" i="1"/>
  <c r="N21" i="1"/>
  <c r="N22" i="1"/>
  <c r="N14" i="1"/>
  <c r="J14" i="1"/>
  <c r="K14" i="1" s="1"/>
  <c r="J15" i="1"/>
  <c r="K15" i="1" s="1"/>
  <c r="L14" i="1" s="1" a="1"/>
  <c r="L14" i="1" s="1"/>
  <c r="M14" i="1" s="1" a="1"/>
  <c r="M14" i="1" s="1"/>
  <c r="J16" i="1"/>
  <c r="K16" i="1" s="1"/>
  <c r="L16" i="1" s="1" a="1"/>
  <c r="L16" i="1" s="1"/>
  <c r="M16" i="1" s="1" a="1"/>
  <c r="M16" i="1" s="1"/>
  <c r="J17" i="1"/>
  <c r="K17" i="1" s="1"/>
  <c r="L17" i="1" s="1" a="1"/>
  <c r="L17" i="1" s="1"/>
  <c r="M17" i="1" s="1" a="1"/>
  <c r="M17" i="1" s="1"/>
  <c r="J18" i="1"/>
  <c r="K18" i="1" s="1"/>
  <c r="L18" i="1" s="1" a="1"/>
  <c r="L18" i="1" s="1"/>
  <c r="J20" i="1"/>
  <c r="K20" i="1" s="1"/>
  <c r="L20" i="1" s="1" a="1"/>
  <c r="L20" i="1" s="1"/>
  <c r="M20" i="1" s="1" a="1"/>
  <c r="M20" i="1" s="1"/>
  <c r="J21" i="1"/>
  <c r="K21" i="1" s="1"/>
  <c r="L21" i="1" s="1" a="1"/>
  <c r="L21" i="1" s="1"/>
  <c r="M21" i="1" s="1" a="1"/>
  <c r="M21" i="1" s="1"/>
  <c r="J22" i="1"/>
  <c r="K22" i="1" s="1"/>
  <c r="L22" i="1" s="1" a="1"/>
  <c r="L22" i="1" s="1"/>
  <c r="M22" i="1" s="1" a="1"/>
  <c r="M22" i="1" s="1"/>
  <c r="L15" i="1" l="1"/>
  <c r="M15" i="1" s="1" a="1"/>
  <c r="M15" i="1" s="1"/>
  <c r="M18" i="1" a="1"/>
  <c r="M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<sst xmlns="http://schemas.openxmlformats.org/spreadsheetml/2006/main" count="48" uniqueCount="42">
  <si>
    <t>id</t>
  </si>
  <si>
    <t>phy</t>
  </si>
  <si>
    <t>chem</t>
  </si>
  <si>
    <t>math</t>
  </si>
  <si>
    <t>eng</t>
  </si>
  <si>
    <t>urdu</t>
  </si>
  <si>
    <t>total</t>
  </si>
  <si>
    <t>percentage</t>
  </si>
  <si>
    <t>remarks</t>
  </si>
  <si>
    <t>name</t>
  </si>
  <si>
    <t>zeeshan</t>
  </si>
  <si>
    <t>ahmed</t>
  </si>
  <si>
    <t>arif</t>
  </si>
  <si>
    <t>asma</t>
  </si>
  <si>
    <t>hamza</t>
  </si>
  <si>
    <t>babar</t>
  </si>
  <si>
    <t>hammad</t>
  </si>
  <si>
    <t>hanzala</t>
  </si>
  <si>
    <t>grade</t>
  </si>
  <si>
    <t>RESULT</t>
  </si>
  <si>
    <t>RAFEY</t>
  </si>
  <si>
    <t>MAX MARKS</t>
  </si>
  <si>
    <t>MIN MARKS</t>
  </si>
  <si>
    <t>COUNT</t>
  </si>
  <si>
    <t>COUNT BLANK</t>
  </si>
  <si>
    <t>MARK SHEET</t>
  </si>
  <si>
    <t>Name</t>
  </si>
  <si>
    <t>quantity</t>
  </si>
  <si>
    <t>price</t>
  </si>
  <si>
    <t>pen</t>
  </si>
  <si>
    <t>marker</t>
  </si>
  <si>
    <t>choclate</t>
  </si>
  <si>
    <t>mouse</t>
  </si>
  <si>
    <t>biscuit</t>
  </si>
  <si>
    <t>fries</t>
  </si>
  <si>
    <t>juice</t>
  </si>
  <si>
    <t>coffee</t>
  </si>
  <si>
    <t>tea</t>
  </si>
  <si>
    <t>product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</si>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</sst>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16">
    <dxf>
      <fill>
        <patternFill>
          <bgColor theme="7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rgb="FFFFFF00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53EE732-F8BB-4503-AB3C-3BFDCEF93F59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5BE8-4E50-4143-9C9D-643C1A7AE305}">
  <dimension ref="C8:AG22"/>
  <sheetViews>
    <sheetView topLeftCell="J1" zoomScaleNormal="100" workbookViewId="0">
      <selection activeCell="N27" sqref="N27"/>
    </sheetView>
  </sheetViews>
  <sheetFormatPr defaultRowHeight="15" x14ac:dyDescent="0.25"/>
  <cols>
    <col min="9" max="9" width="8" customWidth="1"/>
    <col min="11" max="11" width="14.140625" customWidth="1"/>
    <col min="12" max="12" width="9.28515625" customWidth="1"/>
    <col min="13" max="13" width="23.28515625" customWidth="1"/>
    <col min="14" max="14" width="19.140625" customWidth="1"/>
    <col min="15" max="15" width="17" customWidth="1"/>
    <col min="16" max="16" width="14.7109375" customWidth="1"/>
    <col min="18" max="18" width="17.28515625" customWidth="1"/>
  </cols>
  <sheetData>
    <row r="8" spans="3:33" x14ac:dyDescent="0.25">
      <c r="I8" s="8" t="s">
        <v>25</v>
      </c>
      <c r="J8" s="8"/>
      <c r="K8" s="8"/>
    </row>
    <row r="9" spans="3:33" x14ac:dyDescent="0.25">
      <c r="I9" s="8"/>
      <c r="J9" s="8"/>
      <c r="K9" s="8"/>
      <c r="AE9" s="2"/>
    </row>
    <row r="13" spans="3:33" ht="18.75" x14ac:dyDescent="0.3">
      <c r="C13" s="3" t="s">
        <v>0</v>
      </c>
      <c r="D13" s="3" t="s">
        <v>9</v>
      </c>
      <c r="E13" s="3" t="s">
        <v>1</v>
      </c>
      <c r="F13" s="3" t="s">
        <v>2</v>
      </c>
      <c r="G13" s="3" t="s">
        <v>3</v>
      </c>
      <c r="H13" s="3" t="s">
        <v>4</v>
      </c>
      <c r="I13" s="3" t="s">
        <v>5</v>
      </c>
      <c r="J13" s="3" t="s">
        <v>6</v>
      </c>
      <c r="K13" s="3" t="s">
        <v>7</v>
      </c>
      <c r="L13" s="3" t="s">
        <v>18</v>
      </c>
      <c r="M13" s="3" t="s">
        <v>8</v>
      </c>
      <c r="N13" s="3" t="s">
        <v>19</v>
      </c>
      <c r="O13" s="3" t="s">
        <v>21</v>
      </c>
      <c r="P13" s="3" t="s">
        <v>22</v>
      </c>
      <c r="Q13" s="3" t="s">
        <v>23</v>
      </c>
      <c r="R13" s="3" t="s">
        <v>24</v>
      </c>
    </row>
    <row r="14" spans="3:33" x14ac:dyDescent="0.25">
      <c r="C14" s="4">
        <v>1</v>
      </c>
      <c r="D14" s="4" t="s">
        <v>10</v>
      </c>
      <c r="E14" s="4">
        <v>23</v>
      </c>
      <c r="F14" s="4">
        <v>45</v>
      </c>
      <c r="G14" s="4">
        <v>42</v>
      </c>
      <c r="H14" s="4">
        <v>49</v>
      </c>
      <c r="I14" s="4">
        <v>23</v>
      </c>
      <c r="J14" s="4">
        <f>SUM(E14:I14)</f>
        <v>182</v>
      </c>
      <c r="K14" s="4">
        <f>J14*100/500</f>
        <v>36.4</v>
      </c>
      <c r="L14" s="4" t="str" cm="1">
        <f t="array" ref="L14">_xlfn.IFS(K15&gt;=80,"A+",K15&gt;=70,"A",K15&gt;=60,"B",K15&gt;=50,"c",K15&gt;=40,"D",K15&lt;=39,"F")</f>
        <v>D</v>
      </c>
      <c r="M14" s="4" t="str" cm="1">
        <f t="array" ref="M14">_xlfn.IFS(L14="A+","impressive",L14="A","EXCELLENT",L14="B","good",L14="C","SATISFACTORY",L14="D","NEEDIMPROVEMENT")</f>
        <v>NEEDIMPROVEMENT</v>
      </c>
      <c r="N14" s="4" t="str">
        <f>IF(MIN(E14:I14)&gt;40,"PASS","FAIL")</f>
        <v>FAIL</v>
      </c>
      <c r="O14" s="4">
        <f>MAX(E14:I14)</f>
        <v>49</v>
      </c>
      <c r="P14" s="4">
        <f>MIN(E14:I14)</f>
        <v>23</v>
      </c>
      <c r="Q14" s="4">
        <f>COUNT(E14:I14)</f>
        <v>5</v>
      </c>
      <c r="R14" s="4">
        <f>COUNTBLANK(E14:I14)</f>
        <v>0</v>
      </c>
      <c r="AG14" s="1"/>
    </row>
    <row r="15" spans="3:33" x14ac:dyDescent="0.25">
      <c r="C15" s="4">
        <v>2</v>
      </c>
      <c r="D15" s="4" t="s">
        <v>11</v>
      </c>
      <c r="E15" s="4">
        <v>36</v>
      </c>
      <c r="F15" s="4">
        <v>56</v>
      </c>
      <c r="G15" s="4">
        <v>34</v>
      </c>
      <c r="H15" s="4">
        <v>47</v>
      </c>
      <c r="I15" s="4">
        <v>52</v>
      </c>
      <c r="J15" s="4">
        <f t="shared" ref="J15:J22" si="0">SUM(E15:I15)</f>
        <v>225</v>
      </c>
      <c r="K15" s="4">
        <f t="shared" ref="K15:K22" si="1">J15*100/500</f>
        <v>45</v>
      </c>
      <c r="L15" s="4" t="str">
        <f>L18</f>
        <v>c</v>
      </c>
      <c r="M15" s="4" t="str" cm="1">
        <f t="array" ref="M15">_xlfn.IFS(L15="A+","impressive",L15="A","EXCELLENT",L15="B","good",L15="C","SATISFACTORY",L15="D","NEEDIMPROVEMENT")</f>
        <v>SATISFACTORY</v>
      </c>
      <c r="N15" s="4" t="str">
        <f t="shared" ref="N15:N22" si="2">IF(MIN(E15:I15)&gt;40,"PASS","FAIL")</f>
        <v>FAIL</v>
      </c>
      <c r="O15" s="4">
        <f t="shared" ref="O15:O22" si="3">MAX(E15:I15)</f>
        <v>56</v>
      </c>
      <c r="P15" s="4">
        <f t="shared" ref="P15:P22" si="4">MIN(E15:I15)</f>
        <v>34</v>
      </c>
      <c r="Q15" s="4">
        <f t="shared" ref="Q15:Q22" si="5">COUNT(E15:I15)</f>
        <v>5</v>
      </c>
      <c r="R15" s="4">
        <f t="shared" ref="R15:R22" si="6">COUNTBLANK(E15:I15)</f>
        <v>0</v>
      </c>
    </row>
    <row r="16" spans="3:33" x14ac:dyDescent="0.25">
      <c r="C16" s="4">
        <v>3</v>
      </c>
      <c r="D16" s="4" t="s">
        <v>12</v>
      </c>
      <c r="E16" s="4">
        <v>45</v>
      </c>
      <c r="F16" s="4">
        <v>45</v>
      </c>
      <c r="G16" s="4">
        <v>45</v>
      </c>
      <c r="H16" s="4">
        <v>78</v>
      </c>
      <c r="I16" s="4">
        <v>60</v>
      </c>
      <c r="J16" s="4">
        <f t="shared" si="0"/>
        <v>273</v>
      </c>
      <c r="K16" s="4">
        <f t="shared" si="1"/>
        <v>54.6</v>
      </c>
      <c r="L16" s="4" t="str" cm="1">
        <f t="array" ref="L16">_xlfn.IFS(K16&gt;=80,"A+",K16&gt;=70,"A",K16&gt;=60,"B",K16&gt;=50,"c",K16&gt;=40,"D",K16&lt;=39,"F")</f>
        <v>c</v>
      </c>
      <c r="M16" s="4" t="str" cm="1">
        <f t="array" ref="M16">_xlfn.IFS(L16="A+","impressive",L16="A","EXCELLENT",L16="B","good",L16="C","SATISFACTORY",L16="D","NEEDIMPROVEMENT")</f>
        <v>SATISFACTORY</v>
      </c>
      <c r="N16" s="4" t="str">
        <f t="shared" si="2"/>
        <v>PASS</v>
      </c>
      <c r="O16" s="4">
        <f t="shared" si="3"/>
        <v>78</v>
      </c>
      <c r="P16" s="4">
        <f t="shared" si="4"/>
        <v>45</v>
      </c>
      <c r="Q16" s="4">
        <f t="shared" si="5"/>
        <v>5</v>
      </c>
      <c r="R16" s="4">
        <f t="shared" si="6"/>
        <v>0</v>
      </c>
    </row>
    <row r="17" spans="3:18" x14ac:dyDescent="0.25">
      <c r="C17" s="4">
        <v>4</v>
      </c>
      <c r="D17" s="4" t="s">
        <v>13</v>
      </c>
      <c r="E17" s="4">
        <v>48</v>
      </c>
      <c r="F17" s="4">
        <v>63</v>
      </c>
      <c r="G17" s="4">
        <v>56</v>
      </c>
      <c r="H17" s="4">
        <v>30</v>
      </c>
      <c r="I17" s="4">
        <v>48</v>
      </c>
      <c r="J17" s="4">
        <f t="shared" si="0"/>
        <v>245</v>
      </c>
      <c r="K17" s="4">
        <f t="shared" si="1"/>
        <v>49</v>
      </c>
      <c r="L17" s="4" t="str" cm="1">
        <f t="array" ref="L17">_xlfn.IFS(K17&gt;=80,"A+",K17&gt;=70,"A",K17&gt;=60,"B",K17&gt;=50,"c",K17&gt;=40,"D",K17&lt;=39,"F")</f>
        <v>D</v>
      </c>
      <c r="M17" s="4" t="str" cm="1">
        <f t="array" ref="M17">_xlfn.IFS(L17="A+","impressive",L17="A","EXCELLENT",L17="B","good",L17="C","SATISFACTORY",L17="D","NEEDIMPROVEMENT")</f>
        <v>NEEDIMPROVEMENT</v>
      </c>
      <c r="N17" s="4" t="str">
        <f t="shared" si="2"/>
        <v>FAIL</v>
      </c>
      <c r="O17" s="4">
        <f t="shared" si="3"/>
        <v>63</v>
      </c>
      <c r="P17" s="4">
        <f t="shared" si="4"/>
        <v>30</v>
      </c>
      <c r="Q17" s="4">
        <f t="shared" si="5"/>
        <v>5</v>
      </c>
      <c r="R17" s="4">
        <f t="shared" si="6"/>
        <v>0</v>
      </c>
    </row>
    <row r="18" spans="3:18" x14ac:dyDescent="0.25">
      <c r="C18" s="4">
        <v>5</v>
      </c>
      <c r="D18" s="4" t="s">
        <v>14</v>
      </c>
      <c r="E18" s="4">
        <v>30</v>
      </c>
      <c r="F18" s="4">
        <v>62</v>
      </c>
      <c r="G18" s="4">
        <v>73</v>
      </c>
      <c r="H18" s="4">
        <v>56</v>
      </c>
      <c r="I18" s="4">
        <v>30</v>
      </c>
      <c r="J18" s="4">
        <f t="shared" si="0"/>
        <v>251</v>
      </c>
      <c r="K18" s="4">
        <f t="shared" si="1"/>
        <v>50.2</v>
      </c>
      <c r="L18" s="4" t="str" cm="1">
        <f t="array" ref="L18">_xlfn.IFS(K18&gt;=80,"A+",K18&gt;=70,"A",K18&gt;=60,"B",K18&gt;=50,"c",K18&gt;=40,"D",K18&lt;=39,"F")</f>
        <v>c</v>
      </c>
      <c r="M18" s="4" t="str" cm="1">
        <f t="array" ref="M18">_xlfn.IFS(L18="A+","impressive",L18="A","EXCELLENT",L18="B","good",L18="C","SATISFACTORY",L18="D","NEEDIMPROVEMENT")</f>
        <v>SATISFACTORY</v>
      </c>
      <c r="N18" s="4" t="str">
        <f t="shared" si="2"/>
        <v>FAIL</v>
      </c>
      <c r="O18" s="4">
        <f t="shared" si="3"/>
        <v>73</v>
      </c>
      <c r="P18" s="4">
        <f t="shared" si="4"/>
        <v>30</v>
      </c>
      <c r="Q18" s="4">
        <f t="shared" si="5"/>
        <v>5</v>
      </c>
      <c r="R18" s="4">
        <f t="shared" si="6"/>
        <v>0</v>
      </c>
    </row>
    <row r="19" spans="3:18" x14ac:dyDescent="0.25">
      <c r="C19" s="4">
        <v>6</v>
      </c>
      <c r="D19" s="4" t="s">
        <v>20</v>
      </c>
      <c r="E19" s="4">
        <v>90</v>
      </c>
      <c r="F19" s="4">
        <v>67</v>
      </c>
      <c r="G19" s="4">
        <v>68</v>
      </c>
      <c r="H19" s="4">
        <v>89</v>
      </c>
      <c r="I19" s="4">
        <v>49</v>
      </c>
      <c r="J19" s="4">
        <f t="shared" si="0"/>
        <v>363</v>
      </c>
      <c r="K19" s="4">
        <f t="shared" si="1"/>
        <v>72.599999999999994</v>
      </c>
      <c r="L19" s="4" t="str" cm="1">
        <f t="array" ref="L19">_xlfn.IFS(K19&gt;=80,"A+",K19&gt;=70,"A",K19&gt;=60,"B",K19&gt;=50,"c",K19&gt;=40,"D",K19&lt;=39,"F")</f>
        <v>A</v>
      </c>
      <c r="M19" s="4" t="str" cm="1">
        <f t="array" ref="M19">_xlfn.IFS(L19="A+","impressive",L19="A","EXCELLENT",L19="B","good",L19="C","SATISFACTORY",L19="D","NEEDIMPROVEMENT")</f>
        <v>EXCELLENT</v>
      </c>
      <c r="N19" s="4" t="str">
        <f t="shared" si="2"/>
        <v>PASS</v>
      </c>
      <c r="O19" s="4">
        <f t="shared" si="3"/>
        <v>90</v>
      </c>
      <c r="P19" s="4">
        <f t="shared" si="4"/>
        <v>49</v>
      </c>
      <c r="Q19" s="4">
        <f t="shared" si="5"/>
        <v>5</v>
      </c>
      <c r="R19" s="4">
        <f t="shared" si="6"/>
        <v>0</v>
      </c>
    </row>
    <row r="20" spans="3:18" x14ac:dyDescent="0.25">
      <c r="C20" s="4">
        <v>7</v>
      </c>
      <c r="D20" s="4" t="s">
        <v>15</v>
      </c>
      <c r="E20" s="4">
        <v>56</v>
      </c>
      <c r="F20" s="4">
        <v>63</v>
      </c>
      <c r="G20" s="4">
        <v>63</v>
      </c>
      <c r="H20" s="4">
        <v>36</v>
      </c>
      <c r="I20" s="4">
        <v>56</v>
      </c>
      <c r="J20" s="4">
        <f t="shared" si="0"/>
        <v>274</v>
      </c>
      <c r="K20" s="4">
        <f t="shared" si="1"/>
        <v>54.8</v>
      </c>
      <c r="L20" s="4" t="str" cm="1">
        <f t="array" ref="L20">_xlfn.IFS(K20&gt;=80,"A+",K20&gt;=70,"A",K20&gt;=60,"B",K20&gt;=50,"c",K20&gt;=40,"D",K20&lt;=39,"F")</f>
        <v>c</v>
      </c>
      <c r="M20" s="4" t="str" cm="1">
        <f t="array" ref="M20">_xlfn.IFS(L20="A+","impressive",L20="A","EXCELLENT",L20="B","good",L20="C","SATISFACTORY",L20="D","NEEDIMPROVEMENT")</f>
        <v>SATISFACTORY</v>
      </c>
      <c r="N20" s="4" t="str">
        <f t="shared" si="2"/>
        <v>FAIL</v>
      </c>
      <c r="O20" s="4">
        <f t="shared" si="3"/>
        <v>63</v>
      </c>
      <c r="P20" s="4">
        <f t="shared" si="4"/>
        <v>36</v>
      </c>
      <c r="Q20" s="4">
        <f t="shared" si="5"/>
        <v>5</v>
      </c>
      <c r="R20" s="4">
        <f t="shared" si="6"/>
        <v>0</v>
      </c>
    </row>
    <row r="21" spans="3:18" x14ac:dyDescent="0.25">
      <c r="C21" s="4">
        <v>8</v>
      </c>
      <c r="D21" s="4" t="s">
        <v>16</v>
      </c>
      <c r="E21" s="4">
        <v>46</v>
      </c>
      <c r="F21" s="4">
        <v>28</v>
      </c>
      <c r="G21" s="4">
        <v>56</v>
      </c>
      <c r="H21" s="4">
        <v>62</v>
      </c>
      <c r="I21" s="4">
        <v>36</v>
      </c>
      <c r="J21" s="4">
        <f t="shared" si="0"/>
        <v>228</v>
      </c>
      <c r="K21" s="4">
        <f t="shared" si="1"/>
        <v>45.6</v>
      </c>
      <c r="L21" s="4" t="str" cm="1">
        <f t="array" ref="L21">_xlfn.IFS(K21&gt;=80,"A+",K21&gt;=70,"A",K21&gt;=60,"B",K21&gt;=50,"c",K21&gt;=40,"D",K21&lt;=39,"F")</f>
        <v>D</v>
      </c>
      <c r="M21" s="4" t="str" cm="1">
        <f t="array" ref="M21">_xlfn.IFS(L21="A+","impressive",L21="A","EXCELLENT",L21="B","good",L21="C","SATISFACTORY",L21="D","NEEDIMPROVEMENT")</f>
        <v>NEEDIMPROVEMENT</v>
      </c>
      <c r="N21" s="4" t="str">
        <f t="shared" si="2"/>
        <v>FAIL</v>
      </c>
      <c r="O21" s="4">
        <f t="shared" si="3"/>
        <v>62</v>
      </c>
      <c r="P21" s="4">
        <f t="shared" si="4"/>
        <v>28</v>
      </c>
      <c r="Q21" s="4">
        <f t="shared" si="5"/>
        <v>5</v>
      </c>
      <c r="R21" s="4">
        <f t="shared" si="6"/>
        <v>0</v>
      </c>
    </row>
    <row r="22" spans="3:18" x14ac:dyDescent="0.25">
      <c r="C22" s="4">
        <v>9</v>
      </c>
      <c r="D22" s="4" t="s">
        <v>17</v>
      </c>
      <c r="E22" s="4">
        <v>40</v>
      </c>
      <c r="F22" s="4">
        <v>30</v>
      </c>
      <c r="G22" s="4">
        <v>40</v>
      </c>
      <c r="H22" s="4">
        <v>40</v>
      </c>
      <c r="I22" s="4">
        <v>40</v>
      </c>
      <c r="J22" s="4">
        <f t="shared" si="0"/>
        <v>190</v>
      </c>
      <c r="K22" s="4">
        <f t="shared" si="1"/>
        <v>38</v>
      </c>
      <c r="L22" s="4" t="str" cm="1">
        <f t="array" ref="L22">_xlfn.IFS(K22&gt;=80,"A+",K22&gt;=70,"A",K22&gt;=60,"B",K22&gt;=50,"c",K22&gt;=40,"D",K22&lt;=39,"F")</f>
        <v>F</v>
      </c>
      <c r="M22" s="4" t="str" cm="1">
        <f t="array" ref="M22">_xlfn.IFS(L22="A+","impressive",L22="A","EXCELLENT",L22="B","good",L22="C","SATISFACTORY",L22="D","NEEDIMPROVEMENT",L22="f","poor")</f>
        <v>poor</v>
      </c>
      <c r="N22" s="4" t="str">
        <f t="shared" si="2"/>
        <v>FAIL</v>
      </c>
      <c r="O22" s="4">
        <f t="shared" si="3"/>
        <v>40</v>
      </c>
      <c r="P22" s="4">
        <f t="shared" si="4"/>
        <v>30</v>
      </c>
      <c r="Q22" s="4">
        <f t="shared" si="5"/>
        <v>5</v>
      </c>
      <c r="R22" s="4">
        <f t="shared" si="6"/>
        <v>0</v>
      </c>
    </row>
  </sheetData>
  <mergeCells count="1">
    <mergeCell ref="I8:K9"/>
  </mergeCells>
  <conditionalFormatting sqref="E14:I22">
    <cfRule type="cellIs" dxfId="15" priority="1" operator="between">
      <formula>41</formula>
      <formula>100</formula>
    </cfRule>
    <cfRule type="cellIs" dxfId="14" priority="2" operator="between">
      <formula>80</formula>
      <formula>100</formula>
    </cfRule>
  </conditionalFormatting>
  <conditionalFormatting sqref="E14:J22">
    <cfRule type="expression" dxfId="13" priority="3">
      <formula>AND(ISNUMBER(E14),E14&gt;=0,E14&lt;=40)</formula>
    </cfRule>
  </conditionalFormatting>
  <conditionalFormatting sqref="K14:K22">
    <cfRule type="cellIs" dxfId="12" priority="14" operator="between">
      <formula>80</formula>
      <formula>99</formula>
    </cfRule>
    <cfRule type="cellIs" dxfId="11" priority="15" operator="between">
      <formula>80</formula>
      <formula>99</formula>
    </cfRule>
  </conditionalFormatting>
  <conditionalFormatting sqref="AE9">
    <cfRule type="cellIs" dxfId="10" priority="18" operator="between">
      <formula>0</formula>
      <formula>35</formula>
    </cfRule>
  </conditionalFormatting>
  <conditionalFormatting sqref="AG14">
    <cfRule type="cellIs" dxfId="9" priority="20" operator="between">
      <formula>0</formula>
      <formula>40</formula>
    </cfRule>
  </conditionalFormatting>
  <dataValidations count="1">
    <dataValidation type="whole" allowBlank="1" showInputMessage="1" showErrorMessage="1" sqref="E14:I22" xr:uid="{B0AE66EB-D118-42C9-888E-098A90ACB61E}">
      <formula1>0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E01C-72A2-4D91-BC91-644DA6073A2A}">
  <dimension ref="D6:N17"/>
  <sheetViews>
    <sheetView tabSelected="1" workbookViewId="0">
      <selection activeCell="I7" sqref="I7"/>
    </sheetView>
  </sheetViews>
  <sheetFormatPr defaultRowHeight="15" x14ac:dyDescent="0.25"/>
  <cols>
    <col min="4" max="4" width="10" customWidth="1"/>
  </cols>
  <sheetData>
    <row r="6" spans="4:14" x14ac:dyDescent="0.25">
      <c r="D6" s="4" t="s">
        <v>26</v>
      </c>
      <c r="E6" s="4" t="s">
        <v>27</v>
      </c>
      <c r="F6" s="4" t="s">
        <v>28</v>
      </c>
    </row>
    <row r="7" spans="4:14" x14ac:dyDescent="0.25">
      <c r="D7" s="4" t="s">
        <v>29</v>
      </c>
      <c r="E7" s="4">
        <v>89</v>
      </c>
      <c r="F7" s="4">
        <v>20</v>
      </c>
      <c r="I7" s="6" t="s">
        <v>38</v>
      </c>
      <c r="J7" s="6" t="s">
        <v>39</v>
      </c>
      <c r="K7" s="6" t="s">
        <v>38</v>
      </c>
      <c r="L7" s="6" t="s">
        <v>40</v>
      </c>
      <c r="M7" s="6" t="s">
        <v>38</v>
      </c>
      <c r="N7" s="6" t="s">
        <v>41</v>
      </c>
    </row>
    <row r="8" spans="4:14" x14ac:dyDescent="0.25">
      <c r="D8" s="4" t="s">
        <v>30</v>
      </c>
      <c r="E8" s="4">
        <v>50</v>
      </c>
      <c r="F8" s="4">
        <v>50</v>
      </c>
      <c r="I8" s="7" t="s">
        <v>30</v>
      </c>
      <c r="J8" s="7">
        <f>_xlfn.MAXIFS(E7:E16,D7:D16,I8)</f>
        <v>50</v>
      </c>
      <c r="K8" s="7" t="s">
        <v>30</v>
      </c>
      <c r="L8" s="7">
        <f>_xlfn.MINIFS(E7:E16,D7:D16,K8)</f>
        <v>50</v>
      </c>
      <c r="M8" s="7" t="s">
        <v>36</v>
      </c>
      <c r="N8" s="7">
        <f>SUMIFS(E7:E16,D7:D16,M8)</f>
        <v>57</v>
      </c>
    </row>
    <row r="9" spans="4:14" x14ac:dyDescent="0.25">
      <c r="D9" s="4" t="s">
        <v>31</v>
      </c>
      <c r="E9" s="4">
        <v>36</v>
      </c>
      <c r="F9" s="4">
        <v>100</v>
      </c>
    </row>
    <row r="10" spans="4:14" x14ac:dyDescent="0.25">
      <c r="D10" s="4" t="s">
        <v>32</v>
      </c>
      <c r="E10" s="4">
        <v>58</v>
      </c>
      <c r="F10" s="4">
        <v>500</v>
      </c>
    </row>
    <row r="11" spans="4:14" x14ac:dyDescent="0.25">
      <c r="D11" s="4" t="s">
        <v>36</v>
      </c>
      <c r="E11" s="4">
        <v>37</v>
      </c>
      <c r="F11" s="4">
        <v>120</v>
      </c>
    </row>
    <row r="12" spans="4:14" x14ac:dyDescent="0.25">
      <c r="D12" s="4" t="s">
        <v>33</v>
      </c>
      <c r="E12" s="4">
        <v>74</v>
      </c>
      <c r="F12" s="4">
        <v>90</v>
      </c>
    </row>
    <row r="13" spans="4:14" x14ac:dyDescent="0.25">
      <c r="D13" s="4" t="s">
        <v>34</v>
      </c>
      <c r="E13" s="4">
        <v>27</v>
      </c>
      <c r="F13" s="4">
        <v>200</v>
      </c>
    </row>
    <row r="14" spans="4:14" x14ac:dyDescent="0.25">
      <c r="D14" s="4" t="s">
        <v>35</v>
      </c>
      <c r="E14" s="4">
        <v>97</v>
      </c>
      <c r="F14" s="4">
        <v>60</v>
      </c>
    </row>
    <row r="15" spans="4:14" x14ac:dyDescent="0.25">
      <c r="D15" s="4" t="s">
        <v>36</v>
      </c>
      <c r="E15" s="4">
        <v>20</v>
      </c>
      <c r="F15" s="4">
        <v>250</v>
      </c>
    </row>
    <row r="16" spans="4:14" x14ac:dyDescent="0.25">
      <c r="D16" s="4" t="s">
        <v>37</v>
      </c>
      <c r="E16" s="4">
        <v>76</v>
      </c>
      <c r="F16" s="4">
        <v>70</v>
      </c>
    </row>
    <row r="17" spans="4:6" x14ac:dyDescent="0.25">
      <c r="D17" s="5"/>
      <c r="E17" s="5"/>
      <c r="F17" s="5"/>
    </row>
  </sheetData>
  <conditionalFormatting sqref="I8">
    <cfRule type="containsBlanks" dxfId="8" priority="7">
      <formula>LEN(TRIM(I8))=0</formula>
    </cfRule>
    <cfRule type="notContainsBlanks" dxfId="7" priority="8">
      <formula>LEN(TRIM(I8))&gt;0</formula>
    </cfRule>
    <cfRule type="containsBlanks" dxfId="6" priority="9">
      <formula>LEN(TRIM(I8))=0</formula>
    </cfRule>
  </conditionalFormatting>
  <conditionalFormatting sqref="K8">
    <cfRule type="notContainsBlanks" dxfId="5" priority="4">
      <formula>LEN(TRIM(K8))&gt;0</formula>
    </cfRule>
    <cfRule type="notContainsBlanks" dxfId="4" priority="5">
      <formula>LEN(TRIM(K8))&gt;0</formula>
    </cfRule>
    <cfRule type="containsBlanks" dxfId="3" priority="6">
      <formula>LEN(TRIM(K8))=0</formula>
    </cfRule>
  </conditionalFormatting>
  <conditionalFormatting sqref="M8">
    <cfRule type="notContainsBlanks" dxfId="2" priority="1">
      <formula>LEN(TRIM(M8))&gt;0</formula>
    </cfRule>
    <cfRule type="notContainsBlanks" dxfId="1" priority="2">
      <formula>LEN(TRIM(M8))&gt;0</formula>
    </cfRule>
    <cfRule type="containsBlanks" dxfId="0" priority="3">
      <formula>LEN(TRIM(M8))=0</formula>
    </cfRule>
  </conditionalFormatting>
  <dataValidations count="1">
    <dataValidation type="list" allowBlank="1" showInputMessage="1" showErrorMessage="1" sqref="I8 K8 M8 J16" xr:uid="{942B9E3A-8E7B-4F71-89C3-7BF47BBE4ADE}">
      <formula1>$D$7:$D$16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2025-06-04T05:26:05Z</dcterms:created>
  <dcterms:modified xsi:type="dcterms:W3CDTF">2025-06-13T05:20:19Z</dcterms:modified>
</cp:coreProperties>
</file>