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CHNOSELLERS.DESKTOP-OBU5FOO.000\OneDrive\Desktop\"/>
    </mc:Choice>
  </mc:AlternateContent>
  <bookViews>
    <workbookView xWindow="0" yWindow="0" windowWidth="16815" windowHeight="7155"/>
  </bookViews>
  <sheets>
    <sheet name="Sheet1" sheetId="1" r:id="rId1"/>
    <sheet name="Sheet2" sheetId="2" r:id="rId2"/>
  </sheets>
  <definedNames>
    <definedName name="_xlnm._FilterDatabase" localSheetId="0" hidden="1">Sheet1!$A$1:$Q$2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5" i="1" l="1"/>
  <c r="G45" i="1" l="1"/>
  <c r="F45" i="1"/>
  <c r="E42" i="1"/>
  <c r="F42" i="1" l="1"/>
  <c r="G42" i="1"/>
  <c r="B49" i="1"/>
  <c r="C49" i="1"/>
  <c r="I49" i="1"/>
  <c r="G49" i="1"/>
  <c r="F49" i="1"/>
  <c r="E49" i="1"/>
  <c r="D49" i="1"/>
  <c r="H42" i="1"/>
  <c r="L40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" i="1" l="1"/>
  <c r="H49" i="1" s="1"/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2" i="2"/>
</calcChain>
</file>

<file path=xl/sharedStrings.xml><?xml version="1.0" encoding="utf-8"?>
<sst xmlns="http://schemas.openxmlformats.org/spreadsheetml/2006/main" count="287" uniqueCount="137">
  <si>
    <t>WEEKLY PATIENT VISITS AND PROGRESS TRACKER</t>
  </si>
  <si>
    <t>MUHAMMAD</t>
  </si>
  <si>
    <t>ALI</t>
  </si>
  <si>
    <t>SHAYAN</t>
  </si>
  <si>
    <t>SHAHZAIN</t>
  </si>
  <si>
    <t>NAME</t>
  </si>
  <si>
    <t>ABDULLAH</t>
  </si>
  <si>
    <t>IMRAN</t>
  </si>
  <si>
    <t>KAMRAN</t>
  </si>
  <si>
    <t>KAMIL</t>
  </si>
  <si>
    <t>YOUSUF</t>
  </si>
  <si>
    <t>UMAIR</t>
  </si>
  <si>
    <t>SHAYAN SHAYAN</t>
  </si>
  <si>
    <t>SHAHZAIN UMAIR</t>
  </si>
  <si>
    <t>SHAHZAIN ABDULLAH</t>
  </si>
  <si>
    <t>UMAIR KAMIL</t>
  </si>
  <si>
    <t>YOUSUF ALI</t>
  </si>
  <si>
    <t>ALI SHAYAN</t>
  </si>
  <si>
    <t>IMRAN KAMRAN</t>
  </si>
  <si>
    <t>IMRAN YOUSUF</t>
  </si>
  <si>
    <t>KAMIL UMAIR</t>
  </si>
  <si>
    <t>YOUSUF MUHAMMAD</t>
  </si>
  <si>
    <t>ALI YOUSUF</t>
  </si>
  <si>
    <t>KAMIL MUHAMMAD</t>
  </si>
  <si>
    <t>YOUSUF SHAYAN</t>
  </si>
  <si>
    <t>UMAIR ABDULLAH</t>
  </si>
  <si>
    <t>ALI UMAIR</t>
  </si>
  <si>
    <t>SHAHZAIN IMRAN</t>
  </si>
  <si>
    <t>MUHAMMAD MUHAMMAD</t>
  </si>
  <si>
    <t>YOUSUF IMRAN</t>
  </si>
  <si>
    <t>KAMRAN YOUSUF</t>
  </si>
  <si>
    <t>ABDULLAH KAMRAN</t>
  </si>
  <si>
    <t>MUHAMMAD ABDULLAH</t>
  </si>
  <si>
    <t>IMRAN ALI</t>
  </si>
  <si>
    <t>ABDULLAH YOUSUF</t>
  </si>
  <si>
    <t>YOUSUF KAMRAN</t>
  </si>
  <si>
    <t>IMRAN KAMIL</t>
  </si>
  <si>
    <t>ALI ALI</t>
  </si>
  <si>
    <t>ALI ABDULLAH</t>
  </si>
  <si>
    <t>KAMIL KAMRAN</t>
  </si>
  <si>
    <t>MUHAMMAD KAMRAN</t>
  </si>
  <si>
    <t>YOUSUF SHAHZAIN</t>
  </si>
  <si>
    <t>KAMRAN UMAIR</t>
  </si>
  <si>
    <t>Shayan Shayan</t>
  </si>
  <si>
    <t>Shahzain Umair</t>
  </si>
  <si>
    <t>Shahzain Abdullah</t>
  </si>
  <si>
    <t>Umair Kamil</t>
  </si>
  <si>
    <t>Yousuf Ali</t>
  </si>
  <si>
    <t>Ali Shayan</t>
  </si>
  <si>
    <t>Imran Kamran</t>
  </si>
  <si>
    <t>Imran Yousuf</t>
  </si>
  <si>
    <t>Kamil Umair</t>
  </si>
  <si>
    <t>Yousuf Muhammad</t>
  </si>
  <si>
    <t>Ali Yousuf</t>
  </si>
  <si>
    <t>Kamil Muhammad</t>
  </si>
  <si>
    <t>Yousuf Shayan</t>
  </si>
  <si>
    <t>Umair Abdullah</t>
  </si>
  <si>
    <t>Ali Umair</t>
  </si>
  <si>
    <t>Shahzain Imran</t>
  </si>
  <si>
    <t>Muhammad Muhammad</t>
  </si>
  <si>
    <t>Yousuf Imran</t>
  </si>
  <si>
    <t>Kamran Yousuf</t>
  </si>
  <si>
    <t>Abdullah Kamran</t>
  </si>
  <si>
    <t>Muhammad Abdullah</t>
  </si>
  <si>
    <t>Imran Ali</t>
  </si>
  <si>
    <t>Abdullah Yousuf</t>
  </si>
  <si>
    <t>Yousuf Kamran</t>
  </si>
  <si>
    <t>Imran Kamil</t>
  </si>
  <si>
    <t>Ali Ali</t>
  </si>
  <si>
    <t>Ali Abdullah</t>
  </si>
  <si>
    <t>Kamil Kamran</t>
  </si>
  <si>
    <t>Muhammad Kamran</t>
  </si>
  <si>
    <t>Yousuf Shahzain</t>
  </si>
  <si>
    <t>Kamran Umair</t>
  </si>
  <si>
    <t>Full Name</t>
  </si>
  <si>
    <t>Time of visit</t>
  </si>
  <si>
    <t>Pain level before treatment</t>
  </si>
  <si>
    <t>Pain level after treatment</t>
  </si>
  <si>
    <t>Modalities (TENS OR IFC)</t>
  </si>
  <si>
    <t>Progress</t>
  </si>
  <si>
    <t xml:space="preserve">Fees </t>
  </si>
  <si>
    <t>TENS</t>
  </si>
  <si>
    <t>IFC</t>
  </si>
  <si>
    <t>Day</t>
  </si>
  <si>
    <t>Monday</t>
  </si>
  <si>
    <t>Tuesday</t>
  </si>
  <si>
    <t>Wednesday</t>
  </si>
  <si>
    <t>Thursday</t>
  </si>
  <si>
    <t>Friday</t>
  </si>
  <si>
    <t>Saturday</t>
  </si>
  <si>
    <t>Sunday</t>
  </si>
  <si>
    <t>01:23:19 AM</t>
  </si>
  <si>
    <t>07:50:21 PM</t>
  </si>
  <si>
    <t>07:00:03 AM</t>
  </si>
  <si>
    <t>08:31:13 AM</t>
  </si>
  <si>
    <t>01:56:33 AM</t>
  </si>
  <si>
    <t>01:52:05 AM</t>
  </si>
  <si>
    <t>09:05:24 AM</t>
  </si>
  <si>
    <t>12:50:44 PM</t>
  </si>
  <si>
    <t>06:45:51 PM</t>
  </si>
  <si>
    <t>12:30:46 AM</t>
  </si>
  <si>
    <t>06:42:08 PM</t>
  </si>
  <si>
    <t>12:36:24 PM</t>
  </si>
  <si>
    <t>10:04:49 AM</t>
  </si>
  <si>
    <t>09:42:03 PM</t>
  </si>
  <si>
    <t>12:17:27 AM</t>
  </si>
  <si>
    <t>08:38:10 PM</t>
  </si>
  <si>
    <t>04:34:48 AM</t>
  </si>
  <si>
    <t>03:16:56 PM</t>
  </si>
  <si>
    <t>06:45:09 AM</t>
  </si>
  <si>
    <t>01:25:17 PM</t>
  </si>
  <si>
    <t>03:05:01 AM</t>
  </si>
  <si>
    <t>07:17:22 AM</t>
  </si>
  <si>
    <t>11:44:13 AM</t>
  </si>
  <si>
    <t>04:04:49 AM</t>
  </si>
  <si>
    <t>02:08:26 PM</t>
  </si>
  <si>
    <t>12:23:11 PM</t>
  </si>
  <si>
    <t>10:09:40 PM</t>
  </si>
  <si>
    <t>05:50:47 PM</t>
  </si>
  <si>
    <t>02:35:34 PM</t>
  </si>
  <si>
    <t>12:11:22 PM</t>
  </si>
  <si>
    <t>05:02:40 PM</t>
  </si>
  <si>
    <t>07:57:13 AM</t>
  </si>
  <si>
    <t>05:01:06 PM</t>
  </si>
  <si>
    <t>06:13:27 AM</t>
  </si>
  <si>
    <t>08:19:22 PM</t>
  </si>
  <si>
    <t>04:27:28 AM</t>
  </si>
  <si>
    <t>TOTAL FEES</t>
  </si>
  <si>
    <t>Sno</t>
  </si>
  <si>
    <t>Umair Ali</t>
  </si>
  <si>
    <t xml:space="preserve">LOWEST FEES </t>
  </si>
  <si>
    <t>HIGHEST FEES</t>
  </si>
  <si>
    <t xml:space="preserve">TOTAL NO OF PATIENTS </t>
  </si>
  <si>
    <t xml:space="preserve">PATIENTS WITH  LOW PROGRESS </t>
  </si>
  <si>
    <t>PATIENTS WITH  GOOD PROGRESS</t>
  </si>
  <si>
    <t>PATIENTS WITH  NO  PROGRESS</t>
  </si>
  <si>
    <t>Day of visit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</si>
</sst>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 val="double"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theme="9" tint="0.79998168889431442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2" applyNumberFormat="0" applyAlignment="0" applyProtection="0"/>
  </cellStyleXfs>
  <cellXfs count="21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8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3" fontId="0" fillId="0" borderId="4" xfId="0" applyNumberFormat="1" applyFont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NumberFormat="1" applyFont="1" applyBorder="1" applyAlignment="1">
      <alignment horizontal="center"/>
    </xf>
    <xf numFmtId="0" fontId="3" fillId="5" borderId="1" xfId="1" applyFont="1" applyFill="1" applyBorder="1" applyAlignment="1">
      <alignment horizontal="center"/>
    </xf>
    <xf numFmtId="3" fontId="3" fillId="5" borderId="1" xfId="1" applyNumberFormat="1" applyFont="1" applyFill="1" applyBorder="1" applyAlignment="1">
      <alignment horizontal="center" vertical="center"/>
    </xf>
    <xf numFmtId="0" fontId="0" fillId="6" borderId="3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5" fillId="5" borderId="8" xfId="2" applyFont="1" applyFill="1" applyBorder="1" applyAlignment="1">
      <alignment horizontal="center" vertical="center"/>
    </xf>
    <xf numFmtId="0" fontId="5" fillId="5" borderId="10" xfId="2" applyFont="1" applyFill="1" applyBorder="1" applyAlignment="1">
      <alignment horizontal="center" vertical="center"/>
    </xf>
    <xf numFmtId="0" fontId="5" fillId="5" borderId="7" xfId="2" applyFont="1" applyFill="1" applyBorder="1" applyAlignment="1">
      <alignment horizontal="center" vertical="center"/>
    </xf>
    <xf numFmtId="0" fontId="5" fillId="5" borderId="6" xfId="2" applyFont="1" applyFill="1" applyBorder="1" applyAlignment="1">
      <alignment horizontal="center" vertical="center"/>
    </xf>
    <xf numFmtId="0" fontId="5" fillId="5" borderId="9" xfId="2" applyFont="1" applyFill="1" applyBorder="1" applyAlignment="1">
      <alignment horizontal="center" vertical="center"/>
    </xf>
    <xf numFmtId="0" fontId="5" fillId="5" borderId="5" xfId="2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3">
    <cellStyle name="Accent6" xfId="1" builtinId="49"/>
    <cellStyle name="Normal" xfId="0" builtinId="0"/>
    <cellStyle name="Output" xfId="2" builtinId="21"/>
  </cellStyles>
  <dxfs count="5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tabSelected="1" zoomScale="70" zoomScaleNormal="70" workbookViewId="0">
      <selection activeCell="E3" sqref="E3"/>
    </sheetView>
  </sheetViews>
  <sheetFormatPr defaultRowHeight="15" x14ac:dyDescent="0.25"/>
  <cols>
    <col min="1" max="1" width="9.140625" style="2"/>
    <col min="2" max="2" width="24.28515625" style="2" bestFit="1" customWidth="1"/>
    <col min="3" max="3" width="14" style="2" bestFit="1" customWidth="1"/>
    <col min="4" max="4" width="26.140625" style="2" bestFit="1" customWidth="1"/>
    <col min="5" max="5" width="43" style="2" bestFit="1" customWidth="1"/>
    <col min="6" max="6" width="41.5703125" style="2" bestFit="1" customWidth="1"/>
    <col min="7" max="7" width="39.7109375" style="2" bestFit="1" customWidth="1"/>
    <col min="8" max="8" width="20" style="2" bestFit="1" customWidth="1"/>
    <col min="9" max="9" width="11.140625" style="2" bestFit="1" customWidth="1"/>
    <col min="10" max="10" width="11.42578125" bestFit="1" customWidth="1"/>
  </cols>
  <sheetData>
    <row r="1" spans="1:18" x14ac:dyDescent="0.25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6"/>
    </row>
    <row r="2" spans="1:18" x14ac:dyDescent="0.25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9"/>
      <c r="R2" s="2"/>
    </row>
    <row r="3" spans="1:18" x14ac:dyDescent="0.25">
      <c r="A3" s="5" t="s">
        <v>128</v>
      </c>
      <c r="B3" s="5" t="s">
        <v>74</v>
      </c>
      <c r="C3" s="5" t="s">
        <v>136</v>
      </c>
      <c r="D3" s="5" t="s">
        <v>75</v>
      </c>
      <c r="E3" s="5" t="s">
        <v>76</v>
      </c>
      <c r="F3" s="5" t="s">
        <v>78</v>
      </c>
      <c r="G3" s="5" t="s">
        <v>77</v>
      </c>
      <c r="H3" s="5" t="s">
        <v>79</v>
      </c>
      <c r="I3" s="5" t="s">
        <v>80</v>
      </c>
      <c r="J3" s="2"/>
      <c r="K3" s="2"/>
      <c r="L3" s="2"/>
      <c r="M3" s="2"/>
      <c r="N3" s="2"/>
      <c r="O3" s="2"/>
      <c r="P3" s="2"/>
      <c r="Q3" s="2"/>
    </row>
    <row r="4" spans="1:18" x14ac:dyDescent="0.25">
      <c r="A4" s="3">
        <v>1</v>
      </c>
      <c r="B4" s="3" t="s">
        <v>43</v>
      </c>
      <c r="C4" s="3" t="s">
        <v>84</v>
      </c>
      <c r="D4" s="9" t="s">
        <v>91</v>
      </c>
      <c r="E4" s="9">
        <v>9</v>
      </c>
      <c r="F4" s="3" t="s">
        <v>81</v>
      </c>
      <c r="G4" s="3">
        <v>5</v>
      </c>
      <c r="H4" s="3" t="str">
        <f t="shared" ref="H4:H39" si="0">IF(G4&lt;=3, "GOOD PROGRESS", IF(G4&lt;=6,"LOW PROGRESS", "NO PROGRESS"))</f>
        <v>LOW PROGRESS</v>
      </c>
      <c r="I4" s="6">
        <v>1765</v>
      </c>
      <c r="J4" s="2"/>
      <c r="K4" s="2"/>
      <c r="L4" s="2"/>
      <c r="M4" s="2"/>
      <c r="N4" s="2"/>
      <c r="O4" s="2"/>
      <c r="P4" s="2"/>
      <c r="Q4" s="2"/>
    </row>
    <row r="5" spans="1:18" x14ac:dyDescent="0.25">
      <c r="A5" s="3">
        <v>2</v>
      </c>
      <c r="B5" s="3" t="s">
        <v>44</v>
      </c>
      <c r="C5" s="3" t="s">
        <v>84</v>
      </c>
      <c r="D5" s="3" t="s">
        <v>92</v>
      </c>
      <c r="E5" s="3">
        <v>9</v>
      </c>
      <c r="F5" s="3" t="s">
        <v>82</v>
      </c>
      <c r="G5" s="3">
        <v>8</v>
      </c>
      <c r="H5" s="3" t="str">
        <f t="shared" si="0"/>
        <v>NO PROGRESS</v>
      </c>
      <c r="I5" s="6">
        <v>1519</v>
      </c>
      <c r="J5" s="2"/>
      <c r="K5" s="2"/>
      <c r="L5" s="2"/>
      <c r="M5" s="2"/>
      <c r="N5" s="2"/>
      <c r="O5" s="2"/>
      <c r="P5" s="2"/>
      <c r="Q5" s="2"/>
    </row>
    <row r="6" spans="1:18" x14ac:dyDescent="0.25">
      <c r="A6" s="3">
        <v>3</v>
      </c>
      <c r="B6" s="3" t="s">
        <v>45</v>
      </c>
      <c r="C6" s="3" t="s">
        <v>84</v>
      </c>
      <c r="D6" s="3" t="s">
        <v>93</v>
      </c>
      <c r="E6" s="3">
        <v>9</v>
      </c>
      <c r="F6" s="3" t="s">
        <v>81</v>
      </c>
      <c r="G6" s="3">
        <v>9</v>
      </c>
      <c r="H6" s="3" t="str">
        <f t="shared" si="0"/>
        <v>NO PROGRESS</v>
      </c>
      <c r="I6" s="6">
        <v>1919</v>
      </c>
      <c r="J6" s="2"/>
      <c r="K6" s="2"/>
      <c r="L6" s="2"/>
      <c r="M6" s="2"/>
      <c r="N6" s="2"/>
      <c r="O6" s="2"/>
      <c r="P6" s="2"/>
      <c r="Q6" s="2"/>
    </row>
    <row r="7" spans="1:18" x14ac:dyDescent="0.25">
      <c r="A7" s="3">
        <v>4</v>
      </c>
      <c r="B7" s="3" t="s">
        <v>46</v>
      </c>
      <c r="C7" s="3" t="s">
        <v>84</v>
      </c>
      <c r="D7" s="3" t="s">
        <v>94</v>
      </c>
      <c r="E7" s="3">
        <v>7</v>
      </c>
      <c r="F7" s="3" t="s">
        <v>82</v>
      </c>
      <c r="G7" s="3">
        <v>7</v>
      </c>
      <c r="H7" s="3" t="str">
        <f t="shared" si="0"/>
        <v>NO PROGRESS</v>
      </c>
      <c r="I7" s="6">
        <v>1962</v>
      </c>
      <c r="J7" s="2"/>
      <c r="K7" s="2"/>
      <c r="L7" s="2"/>
      <c r="M7" s="2"/>
      <c r="N7" s="2"/>
      <c r="O7" s="2"/>
      <c r="P7" s="2"/>
      <c r="Q7" s="2"/>
    </row>
    <row r="8" spans="1:18" x14ac:dyDescent="0.25">
      <c r="A8" s="3">
        <v>5</v>
      </c>
      <c r="B8" s="3" t="s">
        <v>47</v>
      </c>
      <c r="C8" s="3" t="s">
        <v>84</v>
      </c>
      <c r="D8" s="3" t="s">
        <v>95</v>
      </c>
      <c r="E8" s="3">
        <v>10</v>
      </c>
      <c r="F8" s="3" t="s">
        <v>81</v>
      </c>
      <c r="G8" s="3">
        <v>9</v>
      </c>
      <c r="H8" s="3" t="str">
        <f t="shared" si="0"/>
        <v>NO PROGRESS</v>
      </c>
      <c r="I8" s="6">
        <v>1866</v>
      </c>
      <c r="J8" s="2"/>
      <c r="K8" s="2"/>
      <c r="L8" s="2"/>
      <c r="M8" s="2"/>
      <c r="N8" s="2"/>
      <c r="O8" s="2"/>
      <c r="P8" s="2"/>
      <c r="Q8" s="2"/>
    </row>
    <row r="9" spans="1:18" x14ac:dyDescent="0.25">
      <c r="A9" s="3">
        <v>6</v>
      </c>
      <c r="B9" s="3" t="s">
        <v>48</v>
      </c>
      <c r="C9" s="3" t="s">
        <v>85</v>
      </c>
      <c r="D9" s="3" t="s">
        <v>96</v>
      </c>
      <c r="E9" s="3">
        <v>10</v>
      </c>
      <c r="F9" s="3" t="s">
        <v>81</v>
      </c>
      <c r="G9" s="3">
        <v>1</v>
      </c>
      <c r="H9" s="3" t="str">
        <f t="shared" si="0"/>
        <v>GOOD PROGRESS</v>
      </c>
      <c r="I9" s="6">
        <v>1997</v>
      </c>
    </row>
    <row r="10" spans="1:18" x14ac:dyDescent="0.25">
      <c r="A10" s="3">
        <v>7</v>
      </c>
      <c r="B10" s="3" t="s">
        <v>49</v>
      </c>
      <c r="C10" s="3" t="s">
        <v>85</v>
      </c>
      <c r="D10" s="3" t="s">
        <v>97</v>
      </c>
      <c r="E10" s="3">
        <v>7</v>
      </c>
      <c r="F10" s="3" t="s">
        <v>82</v>
      </c>
      <c r="G10" s="3">
        <v>7</v>
      </c>
      <c r="H10" s="3" t="str">
        <f t="shared" si="0"/>
        <v>NO PROGRESS</v>
      </c>
      <c r="I10" s="6">
        <v>1964</v>
      </c>
    </row>
    <row r="11" spans="1:18" x14ac:dyDescent="0.25">
      <c r="A11" s="3">
        <v>8</v>
      </c>
      <c r="B11" s="3" t="s">
        <v>50</v>
      </c>
      <c r="C11" s="3" t="s">
        <v>85</v>
      </c>
      <c r="D11" s="3" t="s">
        <v>98</v>
      </c>
      <c r="E11" s="3">
        <v>7</v>
      </c>
      <c r="F11" s="3" t="s">
        <v>81</v>
      </c>
      <c r="G11" s="3">
        <v>4</v>
      </c>
      <c r="H11" s="3" t="str">
        <f t="shared" si="0"/>
        <v>LOW PROGRESS</v>
      </c>
      <c r="I11" s="6">
        <v>1952</v>
      </c>
    </row>
    <row r="12" spans="1:18" x14ac:dyDescent="0.25">
      <c r="A12" s="3">
        <v>9</v>
      </c>
      <c r="B12" s="3" t="s">
        <v>51</v>
      </c>
      <c r="C12" s="3" t="s">
        <v>85</v>
      </c>
      <c r="D12" s="3" t="s">
        <v>99</v>
      </c>
      <c r="E12" s="3">
        <v>8</v>
      </c>
      <c r="F12" s="3" t="s">
        <v>82</v>
      </c>
      <c r="G12" s="3">
        <v>8</v>
      </c>
      <c r="H12" s="3" t="str">
        <f t="shared" si="0"/>
        <v>NO PROGRESS</v>
      </c>
      <c r="I12" s="6">
        <v>1513</v>
      </c>
    </row>
    <row r="13" spans="1:18" x14ac:dyDescent="0.25">
      <c r="A13" s="3">
        <v>10</v>
      </c>
      <c r="B13" s="3" t="s">
        <v>52</v>
      </c>
      <c r="C13" s="3" t="s">
        <v>85</v>
      </c>
      <c r="D13" s="3" t="s">
        <v>100</v>
      </c>
      <c r="E13" s="3">
        <v>9</v>
      </c>
      <c r="F13" s="3" t="s">
        <v>81</v>
      </c>
      <c r="G13" s="3">
        <v>6</v>
      </c>
      <c r="H13" s="3" t="str">
        <f t="shared" si="0"/>
        <v>LOW PROGRESS</v>
      </c>
      <c r="I13" s="6">
        <v>1570</v>
      </c>
    </row>
    <row r="14" spans="1:18" x14ac:dyDescent="0.25">
      <c r="A14" s="3">
        <v>11</v>
      </c>
      <c r="B14" s="3" t="s">
        <v>48</v>
      </c>
      <c r="C14" s="3" t="s">
        <v>86</v>
      </c>
      <c r="D14" s="3" t="s">
        <v>101</v>
      </c>
      <c r="E14" s="3">
        <v>7</v>
      </c>
      <c r="F14" s="3" t="s">
        <v>81</v>
      </c>
      <c r="G14" s="3">
        <v>8</v>
      </c>
      <c r="H14" s="3" t="str">
        <f t="shared" si="0"/>
        <v>NO PROGRESS</v>
      </c>
      <c r="I14" s="6">
        <v>1786</v>
      </c>
    </row>
    <row r="15" spans="1:18" x14ac:dyDescent="0.25">
      <c r="A15" s="3">
        <v>12</v>
      </c>
      <c r="B15" s="3" t="s">
        <v>53</v>
      </c>
      <c r="C15" s="3" t="s">
        <v>86</v>
      </c>
      <c r="D15" s="3" t="s">
        <v>102</v>
      </c>
      <c r="E15" s="3">
        <v>10</v>
      </c>
      <c r="F15" s="3" t="s">
        <v>82</v>
      </c>
      <c r="G15" s="3">
        <v>4</v>
      </c>
      <c r="H15" s="3" t="str">
        <f t="shared" si="0"/>
        <v>LOW PROGRESS</v>
      </c>
      <c r="I15" s="6">
        <v>1868</v>
      </c>
    </row>
    <row r="16" spans="1:18" x14ac:dyDescent="0.25">
      <c r="A16" s="3">
        <v>13</v>
      </c>
      <c r="B16" s="3" t="s">
        <v>54</v>
      </c>
      <c r="C16" s="3" t="s">
        <v>86</v>
      </c>
      <c r="D16" s="3" t="s">
        <v>103</v>
      </c>
      <c r="E16" s="3">
        <v>10</v>
      </c>
      <c r="F16" s="3" t="s">
        <v>81</v>
      </c>
      <c r="G16" s="3">
        <v>4</v>
      </c>
      <c r="H16" s="3" t="str">
        <f t="shared" si="0"/>
        <v>LOW PROGRESS</v>
      </c>
      <c r="I16" s="6">
        <v>1563</v>
      </c>
    </row>
    <row r="17" spans="1:9" x14ac:dyDescent="0.25">
      <c r="A17" s="3">
        <v>14</v>
      </c>
      <c r="B17" s="3" t="s">
        <v>43</v>
      </c>
      <c r="C17" s="3" t="s">
        <v>86</v>
      </c>
      <c r="D17" s="3" t="s">
        <v>104</v>
      </c>
      <c r="E17" s="3">
        <v>8</v>
      </c>
      <c r="F17" s="3" t="s">
        <v>82</v>
      </c>
      <c r="G17" s="3">
        <v>6</v>
      </c>
      <c r="H17" s="3" t="str">
        <f t="shared" si="0"/>
        <v>LOW PROGRESS</v>
      </c>
      <c r="I17" s="6">
        <v>1695</v>
      </c>
    </row>
    <row r="18" spans="1:9" x14ac:dyDescent="0.25">
      <c r="A18" s="3">
        <v>15</v>
      </c>
      <c r="B18" s="3" t="s">
        <v>55</v>
      </c>
      <c r="C18" s="3" t="s">
        <v>86</v>
      </c>
      <c r="D18" s="3" t="s">
        <v>105</v>
      </c>
      <c r="E18" s="3">
        <v>9</v>
      </c>
      <c r="F18" s="3" t="s">
        <v>81</v>
      </c>
      <c r="G18" s="3">
        <v>2</v>
      </c>
      <c r="H18" s="3" t="str">
        <f t="shared" si="0"/>
        <v>GOOD PROGRESS</v>
      </c>
      <c r="I18" s="6">
        <v>1781</v>
      </c>
    </row>
    <row r="19" spans="1:9" x14ac:dyDescent="0.25">
      <c r="A19" s="3">
        <v>16</v>
      </c>
      <c r="B19" s="3" t="s">
        <v>56</v>
      </c>
      <c r="C19" s="3" t="s">
        <v>87</v>
      </c>
      <c r="D19" s="3" t="s">
        <v>106</v>
      </c>
      <c r="E19" s="3">
        <v>7</v>
      </c>
      <c r="F19" s="3" t="s">
        <v>81</v>
      </c>
      <c r="G19" s="3">
        <v>6</v>
      </c>
      <c r="H19" s="3" t="str">
        <f t="shared" si="0"/>
        <v>LOW PROGRESS</v>
      </c>
      <c r="I19" s="6">
        <v>1720</v>
      </c>
    </row>
    <row r="20" spans="1:9" x14ac:dyDescent="0.25">
      <c r="A20" s="3">
        <v>17</v>
      </c>
      <c r="B20" s="3" t="s">
        <v>57</v>
      </c>
      <c r="C20" s="3" t="s">
        <v>87</v>
      </c>
      <c r="D20" s="3" t="s">
        <v>107</v>
      </c>
      <c r="E20" s="3">
        <v>7</v>
      </c>
      <c r="F20" s="3" t="s">
        <v>82</v>
      </c>
      <c r="G20" s="3">
        <v>1</v>
      </c>
      <c r="H20" s="3" t="str">
        <f t="shared" si="0"/>
        <v>GOOD PROGRESS</v>
      </c>
      <c r="I20" s="6">
        <v>1650</v>
      </c>
    </row>
    <row r="21" spans="1:9" x14ac:dyDescent="0.25">
      <c r="A21" s="3">
        <v>18</v>
      </c>
      <c r="B21" s="3" t="s">
        <v>58</v>
      </c>
      <c r="C21" s="3" t="s">
        <v>87</v>
      </c>
      <c r="D21" s="3" t="s">
        <v>108</v>
      </c>
      <c r="E21" s="3">
        <v>7</v>
      </c>
      <c r="F21" s="3" t="s">
        <v>81</v>
      </c>
      <c r="G21" s="3">
        <v>9</v>
      </c>
      <c r="H21" s="3" t="str">
        <f t="shared" si="0"/>
        <v>NO PROGRESS</v>
      </c>
      <c r="I21" s="6">
        <v>1711</v>
      </c>
    </row>
    <row r="22" spans="1:9" x14ac:dyDescent="0.25">
      <c r="A22" s="3">
        <v>19</v>
      </c>
      <c r="B22" s="3" t="s">
        <v>59</v>
      </c>
      <c r="C22" s="3" t="s">
        <v>87</v>
      </c>
      <c r="D22" s="3" t="s">
        <v>109</v>
      </c>
      <c r="E22" s="3">
        <v>9</v>
      </c>
      <c r="F22" s="3" t="s">
        <v>82</v>
      </c>
      <c r="G22" s="3">
        <v>1</v>
      </c>
      <c r="H22" s="3" t="str">
        <f t="shared" si="0"/>
        <v>GOOD PROGRESS</v>
      </c>
      <c r="I22" s="6">
        <v>1800</v>
      </c>
    </row>
    <row r="23" spans="1:9" x14ac:dyDescent="0.25">
      <c r="A23" s="3">
        <v>20</v>
      </c>
      <c r="B23" s="3" t="s">
        <v>60</v>
      </c>
      <c r="C23" s="3" t="s">
        <v>87</v>
      </c>
      <c r="D23" s="3" t="s">
        <v>110</v>
      </c>
      <c r="E23" s="3">
        <v>9</v>
      </c>
      <c r="F23" s="3" t="s">
        <v>81</v>
      </c>
      <c r="G23" s="3">
        <v>3</v>
      </c>
      <c r="H23" s="3" t="str">
        <f t="shared" si="0"/>
        <v>GOOD PROGRESS</v>
      </c>
      <c r="I23" s="6">
        <v>1982</v>
      </c>
    </row>
    <row r="24" spans="1:9" x14ac:dyDescent="0.25">
      <c r="A24" s="3">
        <v>21</v>
      </c>
      <c r="B24" s="3" t="s">
        <v>58</v>
      </c>
      <c r="C24" s="3" t="s">
        <v>88</v>
      </c>
      <c r="D24" s="3" t="s">
        <v>111</v>
      </c>
      <c r="E24" s="3">
        <v>8</v>
      </c>
      <c r="F24" s="3" t="s">
        <v>81</v>
      </c>
      <c r="G24" s="3">
        <v>2</v>
      </c>
      <c r="H24" s="3" t="str">
        <f t="shared" si="0"/>
        <v>GOOD PROGRESS</v>
      </c>
      <c r="I24" s="6">
        <v>1676</v>
      </c>
    </row>
    <row r="25" spans="1:9" x14ac:dyDescent="0.25">
      <c r="A25" s="3">
        <v>22</v>
      </c>
      <c r="B25" s="3" t="s">
        <v>61</v>
      </c>
      <c r="C25" s="3" t="s">
        <v>88</v>
      </c>
      <c r="D25" s="3" t="s">
        <v>112</v>
      </c>
      <c r="E25" s="3">
        <v>7</v>
      </c>
      <c r="F25" s="3" t="s">
        <v>82</v>
      </c>
      <c r="G25" s="3">
        <v>4</v>
      </c>
      <c r="H25" s="3" t="str">
        <f t="shared" si="0"/>
        <v>LOW PROGRESS</v>
      </c>
      <c r="I25" s="6">
        <v>1918</v>
      </c>
    </row>
    <row r="26" spans="1:9" x14ac:dyDescent="0.25">
      <c r="A26" s="3">
        <v>23</v>
      </c>
      <c r="B26" s="3" t="s">
        <v>62</v>
      </c>
      <c r="C26" s="3" t="s">
        <v>88</v>
      </c>
      <c r="D26" s="3" t="s">
        <v>113</v>
      </c>
      <c r="E26" s="3">
        <v>7</v>
      </c>
      <c r="F26" s="3" t="s">
        <v>81</v>
      </c>
      <c r="G26" s="3">
        <v>9</v>
      </c>
      <c r="H26" s="3" t="str">
        <f t="shared" si="0"/>
        <v>NO PROGRESS</v>
      </c>
      <c r="I26" s="6">
        <v>1782</v>
      </c>
    </row>
    <row r="27" spans="1:9" x14ac:dyDescent="0.25">
      <c r="A27" s="3">
        <v>24</v>
      </c>
      <c r="B27" s="3" t="s">
        <v>47</v>
      </c>
      <c r="C27" s="3" t="s">
        <v>88</v>
      </c>
      <c r="D27" s="3" t="s">
        <v>114</v>
      </c>
      <c r="E27" s="3">
        <v>7</v>
      </c>
      <c r="F27" s="3" t="s">
        <v>82</v>
      </c>
      <c r="G27" s="3">
        <v>4</v>
      </c>
      <c r="H27" s="3" t="str">
        <f t="shared" si="0"/>
        <v>LOW PROGRESS</v>
      </c>
      <c r="I27" s="6">
        <v>1684</v>
      </c>
    </row>
    <row r="28" spans="1:9" x14ac:dyDescent="0.25">
      <c r="A28" s="3">
        <v>25</v>
      </c>
      <c r="B28" s="3" t="s">
        <v>63</v>
      </c>
      <c r="C28" s="3" t="s">
        <v>88</v>
      </c>
      <c r="D28" s="3" t="s">
        <v>115</v>
      </c>
      <c r="E28" s="3">
        <v>8</v>
      </c>
      <c r="F28" s="3" t="s">
        <v>81</v>
      </c>
      <c r="G28" s="3">
        <v>6</v>
      </c>
      <c r="H28" s="3" t="str">
        <f t="shared" si="0"/>
        <v>LOW PROGRESS</v>
      </c>
      <c r="I28" s="6">
        <v>1879</v>
      </c>
    </row>
    <row r="29" spans="1:9" x14ac:dyDescent="0.25">
      <c r="A29" s="3">
        <v>26</v>
      </c>
      <c r="B29" s="3" t="s">
        <v>64</v>
      </c>
      <c r="C29" s="3" t="s">
        <v>88</v>
      </c>
      <c r="D29" s="3" t="s">
        <v>116</v>
      </c>
      <c r="E29" s="3">
        <v>9</v>
      </c>
      <c r="F29" s="3" t="s">
        <v>81</v>
      </c>
      <c r="G29" s="3">
        <v>8</v>
      </c>
      <c r="H29" s="3" t="str">
        <f t="shared" si="0"/>
        <v>NO PROGRESS</v>
      </c>
      <c r="I29" s="6">
        <v>1883</v>
      </c>
    </row>
    <row r="30" spans="1:9" x14ac:dyDescent="0.25">
      <c r="A30" s="3">
        <v>27</v>
      </c>
      <c r="B30" s="3" t="s">
        <v>65</v>
      </c>
      <c r="C30" s="3" t="s">
        <v>89</v>
      </c>
      <c r="D30" s="3" t="s">
        <v>117</v>
      </c>
      <c r="E30" s="3">
        <v>8</v>
      </c>
      <c r="F30" s="3" t="s">
        <v>82</v>
      </c>
      <c r="G30" s="3">
        <v>3</v>
      </c>
      <c r="H30" s="3" t="str">
        <f t="shared" si="0"/>
        <v>GOOD PROGRESS</v>
      </c>
      <c r="I30" s="6">
        <v>1851</v>
      </c>
    </row>
    <row r="31" spans="1:9" x14ac:dyDescent="0.25">
      <c r="A31" s="3">
        <v>28</v>
      </c>
      <c r="B31" s="3" t="s">
        <v>66</v>
      </c>
      <c r="C31" s="3" t="s">
        <v>89</v>
      </c>
      <c r="D31" s="3" t="s">
        <v>118</v>
      </c>
      <c r="E31" s="3">
        <v>8</v>
      </c>
      <c r="F31" s="3" t="s">
        <v>81</v>
      </c>
      <c r="G31" s="3">
        <v>1</v>
      </c>
      <c r="H31" s="3" t="str">
        <f t="shared" si="0"/>
        <v>GOOD PROGRESS</v>
      </c>
      <c r="I31" s="6">
        <v>1676</v>
      </c>
    </row>
    <row r="32" spans="1:9" x14ac:dyDescent="0.25">
      <c r="A32" s="3">
        <v>29</v>
      </c>
      <c r="B32" s="3" t="s">
        <v>67</v>
      </c>
      <c r="C32" s="3" t="s">
        <v>89</v>
      </c>
      <c r="D32" s="3" t="s">
        <v>119</v>
      </c>
      <c r="E32" s="3">
        <v>8</v>
      </c>
      <c r="F32" s="3" t="s">
        <v>82</v>
      </c>
      <c r="G32" s="3">
        <v>8</v>
      </c>
      <c r="H32" s="3" t="str">
        <f t="shared" si="0"/>
        <v>NO PROGRESS</v>
      </c>
      <c r="I32" s="6">
        <v>1665</v>
      </c>
    </row>
    <row r="33" spans="1:12" x14ac:dyDescent="0.25">
      <c r="A33" s="3">
        <v>30</v>
      </c>
      <c r="B33" s="3" t="s">
        <v>68</v>
      </c>
      <c r="C33" s="3" t="s">
        <v>89</v>
      </c>
      <c r="D33" s="3" t="s">
        <v>120</v>
      </c>
      <c r="E33" s="3">
        <v>10</v>
      </c>
      <c r="F33" s="3" t="s">
        <v>81</v>
      </c>
      <c r="G33" s="3">
        <v>8</v>
      </c>
      <c r="H33" s="3" t="str">
        <f t="shared" si="0"/>
        <v>NO PROGRESS</v>
      </c>
      <c r="I33" s="6">
        <v>1535</v>
      </c>
    </row>
    <row r="34" spans="1:12" x14ac:dyDescent="0.25">
      <c r="A34" s="3">
        <v>31</v>
      </c>
      <c r="B34" s="3" t="s">
        <v>69</v>
      </c>
      <c r="C34" s="3" t="s">
        <v>89</v>
      </c>
      <c r="D34" s="3" t="s">
        <v>121</v>
      </c>
      <c r="E34" s="3">
        <v>9</v>
      </c>
      <c r="F34" s="3" t="s">
        <v>81</v>
      </c>
      <c r="G34" s="3">
        <v>1</v>
      </c>
      <c r="H34" s="3" t="str">
        <f t="shared" si="0"/>
        <v>GOOD PROGRESS</v>
      </c>
      <c r="I34" s="6">
        <v>1693</v>
      </c>
    </row>
    <row r="35" spans="1:12" x14ac:dyDescent="0.25">
      <c r="A35" s="3">
        <v>32</v>
      </c>
      <c r="B35" s="3" t="s">
        <v>70</v>
      </c>
      <c r="C35" s="3" t="s">
        <v>90</v>
      </c>
      <c r="D35" s="3" t="s">
        <v>122</v>
      </c>
      <c r="E35" s="3">
        <v>7</v>
      </c>
      <c r="F35" s="3" t="s">
        <v>82</v>
      </c>
      <c r="G35" s="3">
        <v>6</v>
      </c>
      <c r="H35" s="3" t="str">
        <f t="shared" si="0"/>
        <v>LOW PROGRESS</v>
      </c>
      <c r="I35" s="6">
        <v>1856</v>
      </c>
    </row>
    <row r="36" spans="1:12" x14ac:dyDescent="0.25">
      <c r="A36" s="3">
        <v>33</v>
      </c>
      <c r="B36" s="3" t="s">
        <v>71</v>
      </c>
      <c r="C36" s="3" t="s">
        <v>90</v>
      </c>
      <c r="D36" s="3" t="s">
        <v>123</v>
      </c>
      <c r="E36" s="3">
        <v>9</v>
      </c>
      <c r="F36" s="3" t="s">
        <v>81</v>
      </c>
      <c r="G36" s="3">
        <v>3</v>
      </c>
      <c r="H36" s="3" t="str">
        <f t="shared" si="0"/>
        <v>GOOD PROGRESS</v>
      </c>
      <c r="I36" s="6">
        <v>1818</v>
      </c>
    </row>
    <row r="37" spans="1:12" x14ac:dyDescent="0.25">
      <c r="A37" s="3">
        <v>34</v>
      </c>
      <c r="B37" s="3" t="s">
        <v>72</v>
      </c>
      <c r="C37" s="3" t="s">
        <v>90</v>
      </c>
      <c r="D37" s="3" t="s">
        <v>124</v>
      </c>
      <c r="E37" s="3">
        <v>7</v>
      </c>
      <c r="F37" s="3" t="s">
        <v>82</v>
      </c>
      <c r="G37" s="3">
        <v>4</v>
      </c>
      <c r="H37" s="3" t="str">
        <f t="shared" si="0"/>
        <v>LOW PROGRESS</v>
      </c>
      <c r="I37" s="6">
        <v>1783</v>
      </c>
    </row>
    <row r="38" spans="1:12" x14ac:dyDescent="0.25">
      <c r="A38" s="3">
        <v>35</v>
      </c>
      <c r="B38" s="3" t="s">
        <v>73</v>
      </c>
      <c r="C38" s="3" t="s">
        <v>90</v>
      </c>
      <c r="D38" s="3" t="s">
        <v>125</v>
      </c>
      <c r="E38" s="3">
        <v>8</v>
      </c>
      <c r="F38" s="3" t="s">
        <v>81</v>
      </c>
      <c r="G38" s="3">
        <v>1</v>
      </c>
      <c r="H38" s="3" t="str">
        <f t="shared" si="0"/>
        <v>GOOD PROGRESS</v>
      </c>
      <c r="I38" s="6">
        <v>1819</v>
      </c>
    </row>
    <row r="39" spans="1:12" x14ac:dyDescent="0.25">
      <c r="A39" s="4">
        <v>36</v>
      </c>
      <c r="B39" s="3" t="s">
        <v>129</v>
      </c>
      <c r="C39" s="4" t="s">
        <v>90</v>
      </c>
      <c r="D39" s="4" t="s">
        <v>126</v>
      </c>
      <c r="E39" s="4">
        <v>10</v>
      </c>
      <c r="F39" s="4" t="s">
        <v>81</v>
      </c>
      <c r="G39" s="4">
        <v>6</v>
      </c>
      <c r="H39" s="4" t="str">
        <f t="shared" si="0"/>
        <v>LOW PROGRESS</v>
      </c>
      <c r="I39" s="7">
        <v>1754</v>
      </c>
    </row>
    <row r="40" spans="1:12" x14ac:dyDescent="0.25">
      <c r="A40" s="1"/>
      <c r="B40" s="3"/>
      <c r="C40" s="8"/>
      <c r="D40" s="8"/>
      <c r="E40" s="8"/>
      <c r="F40" s="8"/>
      <c r="G40" s="8"/>
      <c r="H40" s="8"/>
      <c r="I40" s="8"/>
      <c r="L40" t="str">
        <f>CONCATENATE(J40, K40)</f>
        <v/>
      </c>
    </row>
    <row r="41" spans="1:12" x14ac:dyDescent="0.25">
      <c r="A41" s="1"/>
      <c r="B41" s="1"/>
      <c r="C41" s="8"/>
      <c r="D41" s="8"/>
      <c r="E41" s="10" t="s">
        <v>132</v>
      </c>
      <c r="F41" s="10" t="s">
        <v>131</v>
      </c>
      <c r="G41" s="10" t="s">
        <v>130</v>
      </c>
      <c r="H41" s="10" t="s">
        <v>127</v>
      </c>
      <c r="I41" s="8"/>
    </row>
    <row r="42" spans="1:12" x14ac:dyDescent="0.25">
      <c r="A42" s="1"/>
      <c r="B42" s="1"/>
      <c r="C42" s="8"/>
      <c r="D42" s="8"/>
      <c r="E42" s="10">
        <f>COUNT(Sheet1!$G$4:$G$39)</f>
        <v>36</v>
      </c>
      <c r="F42" s="10">
        <f>MAX(Sheet1!$I$4:$I$39)</f>
        <v>1997</v>
      </c>
      <c r="G42" s="10">
        <f>MIN(Sheet1!$I$4:$I$39)</f>
        <v>1513</v>
      </c>
      <c r="H42" s="11">
        <f>SUM(I4:I39)</f>
        <v>63855</v>
      </c>
      <c r="I42" s="8"/>
    </row>
    <row r="43" spans="1:12" x14ac:dyDescent="0.25">
      <c r="A43" s="1"/>
      <c r="B43" s="1"/>
      <c r="C43" s="8"/>
      <c r="D43" s="8"/>
      <c r="E43" s="8"/>
      <c r="F43" s="8"/>
      <c r="G43" s="8"/>
      <c r="H43" s="8"/>
      <c r="I43" s="8"/>
    </row>
    <row r="44" spans="1:12" x14ac:dyDescent="0.25">
      <c r="A44" s="1"/>
      <c r="B44" s="1"/>
      <c r="C44" s="8"/>
      <c r="D44" s="8"/>
      <c r="E44" s="10" t="s">
        <v>134</v>
      </c>
      <c r="F44" s="10" t="s">
        <v>133</v>
      </c>
      <c r="G44" s="10" t="s">
        <v>135</v>
      </c>
      <c r="H44" s="8"/>
      <c r="I44" s="8"/>
    </row>
    <row r="45" spans="1:12" x14ac:dyDescent="0.25">
      <c r="A45" s="1"/>
      <c r="B45" s="1"/>
      <c r="C45" s="8"/>
      <c r="D45" s="8"/>
      <c r="E45" s="10">
        <f>COUNT(G38,G36,G34,G31,G30,G24,G23,G22,G20,G18,G9)</f>
        <v>11</v>
      </c>
      <c r="F45" s="10">
        <f>COUNT(G39,G37,G35,G28,G27,G25,G19,G17,G16,G15,G13,G11,G4)</f>
        <v>13</v>
      </c>
      <c r="G45" s="10">
        <f>COUNT(G33,G32,G29,G21,G14,G12,G10,G8,G7,,G6,G5)</f>
        <v>12</v>
      </c>
      <c r="H45" s="8"/>
      <c r="I45" s="8"/>
    </row>
    <row r="46" spans="1:12" x14ac:dyDescent="0.25">
      <c r="A46" s="1"/>
      <c r="B46" s="1"/>
      <c r="C46" s="8"/>
      <c r="D46" s="8"/>
      <c r="E46" s="8"/>
      <c r="F46" s="8"/>
      <c r="G46" s="8"/>
      <c r="H46" s="8"/>
      <c r="I46" s="8"/>
    </row>
    <row r="47" spans="1:12" x14ac:dyDescent="0.25">
      <c r="A47" s="1"/>
      <c r="B47" s="1"/>
      <c r="C47" s="8"/>
      <c r="D47" s="8"/>
      <c r="E47" s="8"/>
      <c r="F47" s="8"/>
      <c r="G47" s="8"/>
      <c r="H47" s="8"/>
      <c r="I47" s="8"/>
    </row>
    <row r="48" spans="1:12" x14ac:dyDescent="0.25">
      <c r="A48" s="10" t="s">
        <v>128</v>
      </c>
      <c r="B48" s="10" t="s">
        <v>74</v>
      </c>
      <c r="C48" s="10" t="s">
        <v>83</v>
      </c>
      <c r="D48" s="10" t="s">
        <v>75</v>
      </c>
      <c r="E48" s="10" t="s">
        <v>76</v>
      </c>
      <c r="F48" s="10" t="s">
        <v>78</v>
      </c>
      <c r="G48" s="10" t="s">
        <v>77</v>
      </c>
      <c r="H48" s="10" t="s">
        <v>79</v>
      </c>
      <c r="I48" s="10" t="s">
        <v>80</v>
      </c>
    </row>
    <row r="49" spans="1:9" x14ac:dyDescent="0.25">
      <c r="A49" s="12"/>
      <c r="B49" s="12" t="e">
        <f>VLOOKUP(A49,A4:I39,2,0)</f>
        <v>#N/A</v>
      </c>
      <c r="C49" s="12" t="e">
        <f>VLOOKUP(A49,A4:I39,3,0)</f>
        <v>#N/A</v>
      </c>
      <c r="D49" s="12" t="e">
        <f>VLOOKUP(A49,A4:I39,4,0)</f>
        <v>#N/A</v>
      </c>
      <c r="E49" s="12" t="e">
        <f>VLOOKUP(A49,A4:I39,5,0)</f>
        <v>#N/A</v>
      </c>
      <c r="F49" s="12" t="e">
        <f>VLOOKUP(A49,A4:I39,6,0)</f>
        <v>#N/A</v>
      </c>
      <c r="G49" s="12" t="e">
        <f>VLOOKUP(A49,A4:I39,7,0)</f>
        <v>#N/A</v>
      </c>
      <c r="H49" s="12" t="e">
        <f>VLOOKUP(A49,A4:I39,8,0)</f>
        <v>#N/A</v>
      </c>
      <c r="I49" s="13" t="e">
        <f>VLOOKUP(A49,A4:I39,9,0)</f>
        <v>#N/A</v>
      </c>
    </row>
  </sheetData>
  <mergeCells count="1">
    <mergeCell ref="A1:Q2"/>
  </mergeCells>
  <conditionalFormatting sqref="H4:H39">
    <cfRule type="iconSet" priority="12">
      <iconSet>
        <cfvo type="percent" val="0"/>
        <cfvo type="percent" val="33"/>
        <cfvo type="percent" val="67"/>
      </iconSet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{C5B379DC-EEE8-469A-AFB8-E5DB783BF9CD}</x14:id>
        </ext>
      </extLst>
    </cfRule>
  </conditionalFormatting>
  <conditionalFormatting sqref="G4:G39">
    <cfRule type="cellIs" dxfId="4" priority="6" operator="between">
      <formula>7</formula>
      <formula>10</formula>
    </cfRule>
    <cfRule type="cellIs" dxfId="3" priority="7" operator="between">
      <formula>4</formula>
      <formula>6</formula>
    </cfRule>
    <cfRule type="cellIs" dxfId="2" priority="8" operator="between">
      <formula>1</formula>
      <formula>3</formula>
    </cfRule>
    <cfRule type="cellIs" dxfId="1" priority="9" operator="greaterThan">
      <formula>3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0" priority="11" operator="greaterThan">
      <formula>3</formula>
    </cfRule>
  </conditionalFormatting>
  <pageMargins left="0.7" right="0.7" top="0.75" bottom="0.75" header="0.3" footer="0.3"/>
  <pageSetup paperSize="0" orientation="portrait" horizontalDpi="0" verticalDpi="0" copie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B379DC-EEE8-469A-AFB8-E5DB783BF9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H4:H39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16" workbookViewId="0">
      <selection activeCell="H2" sqref="H2:I36"/>
    </sheetView>
  </sheetViews>
  <sheetFormatPr defaultRowHeight="15" x14ac:dyDescent="0.25"/>
  <cols>
    <col min="1" max="1" width="12.5703125" bestFit="1" customWidth="1"/>
  </cols>
  <sheetData>
    <row r="1" spans="1:8" x14ac:dyDescent="0.25">
      <c r="H1" t="s">
        <v>74</v>
      </c>
    </row>
    <row r="2" spans="1:8" x14ac:dyDescent="0.25">
      <c r="A2" t="s">
        <v>5</v>
      </c>
      <c r="B2" t="e">
        <f t="shared" ref="B2:B36" ca="1" si="0">HLOOKUP($A$2,A:A, RANDBETWEEN(2, COUNTA(A:A)), 0)</f>
        <v>#N/A</v>
      </c>
      <c r="C2" t="e">
        <f t="shared" ref="C2:C36" ca="1" si="1">HLOOKUP($A$2,A:A, RANDBETWEEN(2, COUNTA(A:A)), 0)</f>
        <v>#N/A</v>
      </c>
      <c r="D2" t="s">
        <v>12</v>
      </c>
      <c r="F2" s="20" t="s">
        <v>12</v>
      </c>
      <c r="G2" s="20"/>
      <c r="H2" t="s">
        <v>43</v>
      </c>
    </row>
    <row r="3" spans="1:8" x14ac:dyDescent="0.25">
      <c r="A3" t="s">
        <v>2</v>
      </c>
      <c r="B3" t="e">
        <f t="shared" ca="1" si="0"/>
        <v>#N/A</v>
      </c>
      <c r="C3" t="e">
        <f t="shared" ca="1" si="1"/>
        <v>#N/A</v>
      </c>
      <c r="D3" t="s">
        <v>13</v>
      </c>
      <c r="F3" s="20" t="s">
        <v>13</v>
      </c>
      <c r="G3" s="20"/>
      <c r="H3" t="s">
        <v>44</v>
      </c>
    </row>
    <row r="4" spans="1:8" x14ac:dyDescent="0.25">
      <c r="A4" t="s">
        <v>3</v>
      </c>
      <c r="B4" t="e">
        <f t="shared" ca="1" si="0"/>
        <v>#N/A</v>
      </c>
      <c r="C4" t="e">
        <f t="shared" ca="1" si="1"/>
        <v>#N/A</v>
      </c>
      <c r="D4" t="s">
        <v>14</v>
      </c>
      <c r="F4" t="s">
        <v>14</v>
      </c>
      <c r="H4" t="s">
        <v>45</v>
      </c>
    </row>
    <row r="5" spans="1:8" x14ac:dyDescent="0.25">
      <c r="A5" t="s">
        <v>4</v>
      </c>
      <c r="B5" t="e">
        <f t="shared" ca="1" si="0"/>
        <v>#N/A</v>
      </c>
      <c r="C5" t="e">
        <f t="shared" ca="1" si="1"/>
        <v>#N/A</v>
      </c>
      <c r="D5" t="s">
        <v>15</v>
      </c>
      <c r="F5" t="s">
        <v>15</v>
      </c>
      <c r="H5" t="s">
        <v>46</v>
      </c>
    </row>
    <row r="6" spans="1:8" x14ac:dyDescent="0.25">
      <c r="A6" t="s">
        <v>1</v>
      </c>
      <c r="B6" t="e">
        <f t="shared" ca="1" si="0"/>
        <v>#N/A</v>
      </c>
      <c r="C6" t="e">
        <f t="shared" ca="1" si="1"/>
        <v>#N/A</v>
      </c>
      <c r="D6" t="s">
        <v>16</v>
      </c>
      <c r="F6" t="s">
        <v>16</v>
      </c>
      <c r="H6" t="s">
        <v>47</v>
      </c>
    </row>
    <row r="7" spans="1:8" x14ac:dyDescent="0.25">
      <c r="A7" t="s">
        <v>6</v>
      </c>
      <c r="B7" t="e">
        <f t="shared" ca="1" si="0"/>
        <v>#N/A</v>
      </c>
      <c r="C7" t="e">
        <f t="shared" ca="1" si="1"/>
        <v>#N/A</v>
      </c>
      <c r="D7" t="s">
        <v>17</v>
      </c>
      <c r="F7" t="s">
        <v>17</v>
      </c>
      <c r="H7" t="s">
        <v>48</v>
      </c>
    </row>
    <row r="8" spans="1:8" x14ac:dyDescent="0.25">
      <c r="A8" t="s">
        <v>7</v>
      </c>
      <c r="B8" t="e">
        <f t="shared" ca="1" si="0"/>
        <v>#N/A</v>
      </c>
      <c r="C8" t="e">
        <f t="shared" ca="1" si="1"/>
        <v>#N/A</v>
      </c>
      <c r="D8" t="s">
        <v>18</v>
      </c>
      <c r="F8" t="s">
        <v>18</v>
      </c>
      <c r="H8" t="s">
        <v>49</v>
      </c>
    </row>
    <row r="9" spans="1:8" x14ac:dyDescent="0.25">
      <c r="A9" t="s">
        <v>8</v>
      </c>
      <c r="B9" t="e">
        <f t="shared" ca="1" si="0"/>
        <v>#N/A</v>
      </c>
      <c r="C9" t="e">
        <f t="shared" ca="1" si="1"/>
        <v>#N/A</v>
      </c>
      <c r="D9" t="s">
        <v>19</v>
      </c>
      <c r="F9" t="s">
        <v>19</v>
      </c>
      <c r="H9" t="s">
        <v>50</v>
      </c>
    </row>
    <row r="10" spans="1:8" x14ac:dyDescent="0.25">
      <c r="A10" t="s">
        <v>9</v>
      </c>
      <c r="B10" t="e">
        <f t="shared" ca="1" si="0"/>
        <v>#N/A</v>
      </c>
      <c r="C10" t="e">
        <f t="shared" ca="1" si="1"/>
        <v>#N/A</v>
      </c>
      <c r="D10" t="s">
        <v>20</v>
      </c>
      <c r="F10" t="s">
        <v>20</v>
      </c>
      <c r="H10" t="s">
        <v>51</v>
      </c>
    </row>
    <row r="11" spans="1:8" x14ac:dyDescent="0.25">
      <c r="A11" t="s">
        <v>10</v>
      </c>
      <c r="B11" t="e">
        <f t="shared" ca="1" si="0"/>
        <v>#N/A</v>
      </c>
      <c r="C11" t="e">
        <f t="shared" ca="1" si="1"/>
        <v>#N/A</v>
      </c>
      <c r="D11" t="s">
        <v>21</v>
      </c>
      <c r="F11" t="s">
        <v>21</v>
      </c>
      <c r="H11" t="s">
        <v>52</v>
      </c>
    </row>
    <row r="12" spans="1:8" x14ac:dyDescent="0.25">
      <c r="A12" t="s">
        <v>11</v>
      </c>
      <c r="B12" t="e">
        <f t="shared" ca="1" si="0"/>
        <v>#N/A</v>
      </c>
      <c r="C12" t="e">
        <f t="shared" ca="1" si="1"/>
        <v>#N/A</v>
      </c>
      <c r="D12" t="s">
        <v>17</v>
      </c>
      <c r="F12" t="s">
        <v>17</v>
      </c>
      <c r="H12" t="s">
        <v>48</v>
      </c>
    </row>
    <row r="13" spans="1:8" x14ac:dyDescent="0.25">
      <c r="B13" t="e">
        <f t="shared" ca="1" si="0"/>
        <v>#N/A</v>
      </c>
      <c r="C13" t="e">
        <f t="shared" ca="1" si="1"/>
        <v>#N/A</v>
      </c>
      <c r="D13" t="s">
        <v>22</v>
      </c>
      <c r="F13" t="s">
        <v>22</v>
      </c>
      <c r="H13" t="s">
        <v>53</v>
      </c>
    </row>
    <row r="14" spans="1:8" x14ac:dyDescent="0.25">
      <c r="B14" t="e">
        <f t="shared" ca="1" si="0"/>
        <v>#N/A</v>
      </c>
      <c r="C14" t="e">
        <f t="shared" ca="1" si="1"/>
        <v>#N/A</v>
      </c>
      <c r="D14" t="s">
        <v>23</v>
      </c>
      <c r="F14" t="s">
        <v>23</v>
      </c>
      <c r="H14" t="s">
        <v>54</v>
      </c>
    </row>
    <row r="15" spans="1:8" x14ac:dyDescent="0.25">
      <c r="B15" t="e">
        <f t="shared" ca="1" si="0"/>
        <v>#N/A</v>
      </c>
      <c r="C15" t="e">
        <f t="shared" ca="1" si="1"/>
        <v>#N/A</v>
      </c>
      <c r="D15" t="s">
        <v>12</v>
      </c>
      <c r="F15" t="s">
        <v>12</v>
      </c>
      <c r="H15" t="s">
        <v>43</v>
      </c>
    </row>
    <row r="16" spans="1:8" x14ac:dyDescent="0.25">
      <c r="B16" t="e">
        <f t="shared" ca="1" si="0"/>
        <v>#N/A</v>
      </c>
      <c r="C16" t="e">
        <f t="shared" ca="1" si="1"/>
        <v>#N/A</v>
      </c>
      <c r="D16" t="s">
        <v>24</v>
      </c>
      <c r="F16" t="s">
        <v>24</v>
      </c>
      <c r="H16" t="s">
        <v>55</v>
      </c>
    </row>
    <row r="17" spans="2:8" x14ac:dyDescent="0.25">
      <c r="B17" t="e">
        <f t="shared" ca="1" si="0"/>
        <v>#N/A</v>
      </c>
      <c r="C17" t="e">
        <f t="shared" ca="1" si="1"/>
        <v>#N/A</v>
      </c>
      <c r="D17" t="s">
        <v>25</v>
      </c>
      <c r="F17" t="s">
        <v>25</v>
      </c>
      <c r="H17" t="s">
        <v>56</v>
      </c>
    </row>
    <row r="18" spans="2:8" x14ac:dyDescent="0.25">
      <c r="B18" t="e">
        <f t="shared" ca="1" si="0"/>
        <v>#N/A</v>
      </c>
      <c r="C18" t="e">
        <f t="shared" ca="1" si="1"/>
        <v>#N/A</v>
      </c>
      <c r="D18" t="s">
        <v>26</v>
      </c>
      <c r="F18" t="s">
        <v>26</v>
      </c>
      <c r="H18" t="s">
        <v>57</v>
      </c>
    </row>
    <row r="19" spans="2:8" x14ac:dyDescent="0.25">
      <c r="B19" t="e">
        <f t="shared" ca="1" si="0"/>
        <v>#N/A</v>
      </c>
      <c r="C19" t="e">
        <f t="shared" ca="1" si="1"/>
        <v>#N/A</v>
      </c>
      <c r="D19" t="s">
        <v>27</v>
      </c>
      <c r="F19" t="s">
        <v>27</v>
      </c>
      <c r="H19" t="s">
        <v>58</v>
      </c>
    </row>
    <row r="20" spans="2:8" x14ac:dyDescent="0.25">
      <c r="B20" t="e">
        <f t="shared" ca="1" si="0"/>
        <v>#N/A</v>
      </c>
      <c r="C20" t="e">
        <f t="shared" ca="1" si="1"/>
        <v>#N/A</v>
      </c>
      <c r="D20" t="s">
        <v>28</v>
      </c>
      <c r="F20" t="s">
        <v>28</v>
      </c>
      <c r="H20" t="s">
        <v>59</v>
      </c>
    </row>
    <row r="21" spans="2:8" x14ac:dyDescent="0.25">
      <c r="B21" t="e">
        <f t="shared" ca="1" si="0"/>
        <v>#N/A</v>
      </c>
      <c r="C21" t="e">
        <f t="shared" ca="1" si="1"/>
        <v>#N/A</v>
      </c>
      <c r="D21" t="s">
        <v>29</v>
      </c>
      <c r="F21" t="s">
        <v>29</v>
      </c>
      <c r="H21" t="s">
        <v>60</v>
      </c>
    </row>
    <row r="22" spans="2:8" x14ac:dyDescent="0.25">
      <c r="B22" t="e">
        <f t="shared" ca="1" si="0"/>
        <v>#N/A</v>
      </c>
      <c r="C22" t="e">
        <f t="shared" ca="1" si="1"/>
        <v>#N/A</v>
      </c>
      <c r="D22" t="s">
        <v>27</v>
      </c>
      <c r="F22" t="s">
        <v>27</v>
      </c>
      <c r="H22" t="s">
        <v>58</v>
      </c>
    </row>
    <row r="23" spans="2:8" x14ac:dyDescent="0.25">
      <c r="B23" t="e">
        <f t="shared" ca="1" si="0"/>
        <v>#N/A</v>
      </c>
      <c r="C23" t="e">
        <f t="shared" ca="1" si="1"/>
        <v>#N/A</v>
      </c>
      <c r="D23" t="s">
        <v>30</v>
      </c>
      <c r="F23" t="s">
        <v>30</v>
      </c>
      <c r="H23" t="s">
        <v>61</v>
      </c>
    </row>
    <row r="24" spans="2:8" x14ac:dyDescent="0.25">
      <c r="B24" t="e">
        <f t="shared" ca="1" si="0"/>
        <v>#N/A</v>
      </c>
      <c r="C24" t="e">
        <f t="shared" ca="1" si="1"/>
        <v>#N/A</v>
      </c>
      <c r="D24" t="s">
        <v>31</v>
      </c>
      <c r="F24" t="s">
        <v>31</v>
      </c>
      <c r="H24" t="s">
        <v>62</v>
      </c>
    </row>
    <row r="25" spans="2:8" x14ac:dyDescent="0.25">
      <c r="B25" t="e">
        <f t="shared" ca="1" si="0"/>
        <v>#N/A</v>
      </c>
      <c r="C25" t="e">
        <f t="shared" ca="1" si="1"/>
        <v>#N/A</v>
      </c>
      <c r="D25" t="s">
        <v>16</v>
      </c>
      <c r="F25" t="s">
        <v>16</v>
      </c>
      <c r="H25" t="s">
        <v>47</v>
      </c>
    </row>
    <row r="26" spans="2:8" x14ac:dyDescent="0.25">
      <c r="B26" t="e">
        <f t="shared" ca="1" si="0"/>
        <v>#N/A</v>
      </c>
      <c r="C26" t="e">
        <f t="shared" ca="1" si="1"/>
        <v>#N/A</v>
      </c>
      <c r="D26" t="s">
        <v>32</v>
      </c>
      <c r="F26" t="s">
        <v>32</v>
      </c>
      <c r="H26" t="s">
        <v>63</v>
      </c>
    </row>
    <row r="27" spans="2:8" x14ac:dyDescent="0.25">
      <c r="B27" t="e">
        <f t="shared" ca="1" si="0"/>
        <v>#N/A</v>
      </c>
      <c r="C27" t="e">
        <f t="shared" ca="1" si="1"/>
        <v>#N/A</v>
      </c>
      <c r="D27" t="s">
        <v>33</v>
      </c>
      <c r="F27" t="s">
        <v>33</v>
      </c>
      <c r="H27" t="s">
        <v>64</v>
      </c>
    </row>
    <row r="28" spans="2:8" x14ac:dyDescent="0.25">
      <c r="B28" t="e">
        <f t="shared" ca="1" si="0"/>
        <v>#N/A</v>
      </c>
      <c r="C28" t="e">
        <f t="shared" ca="1" si="1"/>
        <v>#N/A</v>
      </c>
      <c r="D28" t="s">
        <v>34</v>
      </c>
      <c r="F28" t="s">
        <v>34</v>
      </c>
      <c r="H28" t="s">
        <v>65</v>
      </c>
    </row>
    <row r="29" spans="2:8" x14ac:dyDescent="0.25">
      <c r="B29" t="e">
        <f t="shared" ca="1" si="0"/>
        <v>#N/A</v>
      </c>
      <c r="C29" t="e">
        <f t="shared" ca="1" si="1"/>
        <v>#N/A</v>
      </c>
      <c r="D29" t="s">
        <v>35</v>
      </c>
      <c r="F29" t="s">
        <v>35</v>
      </c>
      <c r="H29" t="s">
        <v>66</v>
      </c>
    </row>
    <row r="30" spans="2:8" x14ac:dyDescent="0.25">
      <c r="B30" t="e">
        <f t="shared" ca="1" si="0"/>
        <v>#N/A</v>
      </c>
      <c r="C30" t="e">
        <f t="shared" ca="1" si="1"/>
        <v>#N/A</v>
      </c>
      <c r="D30" t="s">
        <v>36</v>
      </c>
      <c r="F30" t="s">
        <v>36</v>
      </c>
      <c r="H30" t="s">
        <v>67</v>
      </c>
    </row>
    <row r="31" spans="2:8" x14ac:dyDescent="0.25">
      <c r="B31" t="e">
        <f t="shared" ca="1" si="0"/>
        <v>#N/A</v>
      </c>
      <c r="C31" t="e">
        <f t="shared" ca="1" si="1"/>
        <v>#N/A</v>
      </c>
      <c r="D31" t="s">
        <v>37</v>
      </c>
      <c r="F31" t="s">
        <v>37</v>
      </c>
      <c r="H31" t="s">
        <v>68</v>
      </c>
    </row>
    <row r="32" spans="2:8" x14ac:dyDescent="0.25">
      <c r="B32" t="e">
        <f t="shared" ca="1" si="0"/>
        <v>#N/A</v>
      </c>
      <c r="C32" t="e">
        <f t="shared" ca="1" si="1"/>
        <v>#N/A</v>
      </c>
      <c r="D32" t="s">
        <v>38</v>
      </c>
      <c r="F32" t="s">
        <v>38</v>
      </c>
      <c r="H32" t="s">
        <v>69</v>
      </c>
    </row>
    <row r="33" spans="2:8" x14ac:dyDescent="0.25">
      <c r="B33" t="e">
        <f t="shared" ca="1" si="0"/>
        <v>#N/A</v>
      </c>
      <c r="C33" t="e">
        <f t="shared" ca="1" si="1"/>
        <v>#N/A</v>
      </c>
      <c r="D33" t="s">
        <v>39</v>
      </c>
      <c r="F33" t="s">
        <v>39</v>
      </c>
      <c r="H33" t="s">
        <v>70</v>
      </c>
    </row>
    <row r="34" spans="2:8" x14ac:dyDescent="0.25">
      <c r="B34" t="e">
        <f t="shared" ca="1" si="0"/>
        <v>#N/A</v>
      </c>
      <c r="C34" t="e">
        <f t="shared" ca="1" si="1"/>
        <v>#N/A</v>
      </c>
      <c r="D34" t="s">
        <v>40</v>
      </c>
      <c r="F34" t="s">
        <v>40</v>
      </c>
      <c r="H34" t="s">
        <v>71</v>
      </c>
    </row>
    <row r="35" spans="2:8" x14ac:dyDescent="0.25">
      <c r="B35" t="e">
        <f t="shared" ca="1" si="0"/>
        <v>#N/A</v>
      </c>
      <c r="C35" t="e">
        <f t="shared" ca="1" si="1"/>
        <v>#N/A</v>
      </c>
      <c r="D35" t="s">
        <v>41</v>
      </c>
      <c r="F35" t="s">
        <v>41</v>
      </c>
      <c r="H35" t="s">
        <v>72</v>
      </c>
    </row>
    <row r="36" spans="2:8" x14ac:dyDescent="0.25">
      <c r="B36" t="e">
        <f t="shared" ca="1" si="0"/>
        <v>#N/A</v>
      </c>
      <c r="C36" t="e">
        <f t="shared" ca="1" si="1"/>
        <v>#N/A</v>
      </c>
      <c r="D36" t="s">
        <v>42</v>
      </c>
      <c r="F36" t="s">
        <v>42</v>
      </c>
      <c r="H36" t="s">
        <v>73</v>
      </c>
    </row>
  </sheetData>
  <mergeCells count="2">
    <mergeCell ref="F2:G2"/>
    <mergeCell ref="F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physiotherapist</dc:creator>
  <cp:lastModifiedBy>physiotherapist</cp:lastModifiedBy>
  <dcterms:created xsi:type="dcterms:W3CDTF">2025-04-22T13:54:14Z</dcterms:created>
  <dcterms:modified xsi:type="dcterms:W3CDTF">2025-04-25T23:33:33Z</dcterms:modified>
</cp:coreProperties>
</file>