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51891FE8-A2EB-4746-9D4B-E301FFEEA906}" xr6:coauthVersionLast="47" xr6:coauthVersionMax="47" xr10:uidLastSave="{00000000-0000-0000-0000-000000000000}"/>
  <bookViews>
    <workbookView xWindow="-120" yWindow="-120" windowWidth="29040" windowHeight="15840" xr2:uid="{616A0CF6-5BE0-4768-9F42-4BEA5A170CFF}"/>
  </bookViews>
  <sheets>
    <sheet name="Overview" sheetId="6" r:id="rId1"/>
    <sheet name="Study Plan" sheetId="1" r:id="rId2"/>
    <sheet name="Reading Plan" sheetId="2" r:id="rId3"/>
    <sheet name="Oper Plan" sheetId="3" r:id="rId4"/>
    <sheet name="Chill 2023-2025" sheetId="7" r:id="rId5"/>
    <sheet name="BST Skill Plan" sheetId="5" r:id="rId6"/>
    <sheet name="B2L" sheetId="8" r:id="rId7"/>
  </sheets>
  <definedNames>
    <definedName name="_xlnm._FilterDatabase" localSheetId="4" hidden="1">'Chill 2023-2025'!$A$1:$H$41</definedName>
    <definedName name="_xlnm._FilterDatabase" localSheetId="3" hidden="1">'Oper Plan'!$A$1:$M$358</definedName>
    <definedName name="_xlnm._FilterDatabase" localSheetId="2" hidden="1">'Reading Plan'!$A$1:$F$176</definedName>
    <definedName name="_xlnm._FilterDatabase" localSheetId="1" hidden="1">'Study Plan'!$A$1:$S$107</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6" l="1"/>
  <c r="C85" i="6"/>
  <c r="C84" i="6"/>
  <c r="E55" i="7"/>
  <c r="E344" i="3"/>
  <c r="D344" i="3"/>
  <c r="E397" i="3"/>
  <c r="D397" i="3"/>
  <c r="E396" i="3"/>
  <c r="D396" i="3"/>
  <c r="E395" i="3"/>
  <c r="D395" i="3"/>
  <c r="E394" i="3"/>
  <c r="D394" i="3"/>
  <c r="E392" i="3"/>
  <c r="D392" i="3"/>
  <c r="E393" i="3"/>
  <c r="D393" i="3"/>
  <c r="E391" i="3"/>
  <c r="D391" i="3"/>
  <c r="E390" i="3"/>
  <c r="D390" i="3"/>
  <c r="E389" i="3"/>
  <c r="D389" i="3"/>
  <c r="E388" i="3"/>
  <c r="D388" i="3"/>
  <c r="E387" i="3"/>
  <c r="D387" i="3"/>
  <c r="E386" i="3"/>
  <c r="D386" i="3"/>
  <c r="E385" i="3"/>
  <c r="D385" i="3"/>
  <c r="E384" i="3"/>
  <c r="D384" i="3"/>
  <c r="E383" i="3"/>
  <c r="D383" i="3"/>
  <c r="E382" i="3"/>
  <c r="D382" i="3"/>
  <c r="E381" i="3"/>
  <c r="D381" i="3"/>
  <c r="E380" i="3"/>
  <c r="D380" i="3"/>
  <c r="E379" i="3"/>
  <c r="D379" i="3"/>
  <c r="E378" i="3"/>
  <c r="D378" i="3"/>
  <c r="E377" i="3"/>
  <c r="D377" i="3"/>
  <c r="E376" i="3"/>
  <c r="D376" i="3"/>
  <c r="E375" i="3"/>
  <c r="D375" i="3"/>
  <c r="E374" i="3"/>
  <c r="D374" i="3"/>
  <c r="E373" i="3"/>
  <c r="D373" i="3"/>
  <c r="E372" i="3"/>
  <c r="D372" i="3"/>
  <c r="E371" i="3"/>
  <c r="D371" i="3"/>
  <c r="E370" i="3"/>
  <c r="D370" i="3"/>
  <c r="E369" i="3"/>
  <c r="D369" i="3"/>
  <c r="E368" i="3"/>
  <c r="D368" i="3"/>
  <c r="E367" i="3"/>
  <c r="D367" i="3"/>
  <c r="E366" i="3"/>
  <c r="D366" i="3"/>
  <c r="E365" i="3"/>
  <c r="D365" i="3"/>
  <c r="E364" i="3"/>
  <c r="D364" i="3"/>
  <c r="E363" i="3"/>
  <c r="D363" i="3"/>
  <c r="E362" i="3"/>
  <c r="D362" i="3"/>
  <c r="E361" i="3"/>
  <c r="D361" i="3"/>
  <c r="E360" i="3"/>
  <c r="D360" i="3"/>
  <c r="E359" i="3"/>
  <c r="D359" i="3"/>
  <c r="E352" i="3"/>
  <c r="D352" i="3"/>
  <c r="E345" i="3"/>
  <c r="D345" i="3"/>
  <c r="E342" i="3"/>
  <c r="D342" i="3"/>
  <c r="E341" i="3"/>
  <c r="D341" i="3"/>
  <c r="E338" i="3"/>
  <c r="D338" i="3"/>
  <c r="E337" i="3"/>
  <c r="D337" i="3"/>
  <c r="E336" i="3"/>
  <c r="E43" i="7"/>
  <c r="E54" i="7"/>
  <c r="E49" i="7"/>
  <c r="E52" i="7"/>
  <c r="E339" i="3"/>
  <c r="D339" i="3"/>
  <c r="D336" i="3"/>
  <c r="E335" i="3"/>
  <c r="D335" i="3"/>
  <c r="E332" i="3"/>
  <c r="D332" i="3"/>
  <c r="E325" i="3"/>
  <c r="D325" i="3"/>
  <c r="E326" i="3"/>
  <c r="D326" i="3"/>
  <c r="E323" i="3"/>
  <c r="D323" i="3"/>
  <c r="E318" i="3"/>
  <c r="D318" i="3"/>
  <c r="E316" i="3"/>
  <c r="D316" i="3"/>
  <c r="E315" i="3"/>
  <c r="D315" i="3"/>
  <c r="E297" i="3"/>
  <c r="D297" i="3"/>
  <c r="E301" i="3"/>
  <c r="D301" i="3"/>
  <c r="E53" i="7"/>
  <c r="E51" i="7"/>
  <c r="E293" i="3"/>
  <c r="D293" i="3"/>
  <c r="E329" i="3"/>
  <c r="D329" i="3"/>
  <c r="E328" i="3"/>
  <c r="D328" i="3"/>
  <c r="E327" i="3"/>
  <c r="D327" i="3"/>
  <c r="E324" i="3"/>
  <c r="D324" i="3"/>
  <c r="E317" i="3"/>
  <c r="D317" i="3"/>
  <c r="E313" i="3"/>
  <c r="D313" i="3"/>
  <c r="D314" i="3"/>
  <c r="E314" i="3"/>
  <c r="E311" i="3"/>
  <c r="E312" i="3"/>
  <c r="D312" i="3"/>
  <c r="D311" i="3"/>
  <c r="E310" i="3"/>
  <c r="D310" i="3"/>
  <c r="E305" i="3"/>
  <c r="D305" i="3"/>
  <c r="E304" i="3"/>
  <c r="D304" i="3"/>
  <c r="D334" i="3"/>
  <c r="D331" i="3"/>
  <c r="E306" i="3"/>
  <c r="D306" i="3"/>
  <c r="D320" i="3"/>
  <c r="D321" i="3"/>
  <c r="D322" i="3"/>
  <c r="E319" i="3"/>
  <c r="D319" i="3"/>
  <c r="E321" i="3"/>
  <c r="E291" i="3"/>
  <c r="D291" i="3"/>
  <c r="E288" i="3"/>
  <c r="E289" i="3"/>
  <c r="E290" i="3"/>
  <c r="D288" i="3"/>
  <c r="D289" i="3"/>
  <c r="E47" i="7"/>
  <c r="E48" i="7"/>
  <c r="E50" i="7"/>
  <c r="E307" i="3"/>
  <c r="D307" i="3"/>
  <c r="E44" i="7"/>
  <c r="E45" i="7"/>
  <c r="E46"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30" i="3"/>
  <c r="D333" i="3"/>
  <c r="D340" i="3"/>
  <c r="D343" i="3"/>
  <c r="D346" i="3"/>
  <c r="D347" i="3"/>
  <c r="D348" i="3"/>
  <c r="D349" i="3"/>
  <c r="D350" i="3"/>
  <c r="D351" i="3"/>
  <c r="D353" i="3"/>
  <c r="D354" i="3"/>
  <c r="D355" i="3"/>
  <c r="D356" i="3"/>
  <c r="D357" i="3"/>
  <c r="D358"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20" i="3"/>
  <c r="E322" i="3"/>
  <c r="E330" i="3"/>
  <c r="E331" i="3"/>
  <c r="E333" i="3"/>
  <c r="E334" i="3"/>
  <c r="E340" i="3"/>
  <c r="E343" i="3"/>
  <c r="E346" i="3"/>
  <c r="E347" i="3"/>
  <c r="E348" i="3"/>
  <c r="E349" i="3"/>
  <c r="E350" i="3"/>
  <c r="E351" i="3"/>
  <c r="E353" i="3"/>
  <c r="E354" i="3"/>
  <c r="E355" i="3"/>
  <c r="E356" i="3"/>
  <c r="E357" i="3"/>
  <c r="E358"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sharedStrings.xml><?xml version="1.0" encoding="utf-8"?>
<sst xmlns="http://schemas.openxmlformats.org/spreadsheetml/2006/main" count="5213" uniqueCount="1643">
  <si>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</si>
  <si>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</si>
  <si>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</si>
  <si>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</si>
  <si>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</si>
  <si>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</si>
  <si>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</si>
  <si>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</si>
  <si>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</si>
  <si>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</si>
  <si>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</si>
  <si>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</si>
  <si>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</si>
  <si>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</si>
  <si>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</si>
  <si>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</si>
  <si>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</si>
  <si>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</si>
  <si>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</si>
  <si>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</si>
  <si>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</si>
  <si>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</si>
  <si>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</si>
  <si>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</si>
  <si>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</si>
  <si>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</si>
  <si>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</si>
  <si>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</si>
  <si>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</si>
  <si>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</si>
  <si>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</si>
  <si>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</si>
  <si>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</si>
  <si>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</si>
  <si>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</si>
  <si>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</si>
  <si>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</si>
  <si>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</si>
  <si>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</si>
  <si>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</si>
  <si>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</si>
  <si>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</si>
  <si>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</si>
  <si>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</si>
  <si>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</si>
  <si>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</si>
  <si>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</si>
  <si>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</si>
  <si>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</si>
  <si>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</si>
  <si>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</si>
  <si>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</si>
  <si>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</si>
  <si>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</si>
  <si>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</si>
  <si>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</si>
  <si>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</si>
  <si>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</si>
  <si>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</si>
  <si>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</si>
  <si>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</si>
  <si>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</si>
  <si>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</si>
  <si>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</si>
  <si>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</si>
  <si>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</si>
  <si>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</si>
  <si>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</si>
  <si>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</si>
  <si>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</si>
  <si>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</si>
  <si>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</si>
  <si>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</si>
  <si>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</si>
  <si>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</si>
  <si>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</si>
  <si>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</si>
  <si>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</si>
  <si>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</si>
  <si>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</si>
  <si>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</si>
  <si>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</si>
  <si>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</si>
  <si>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</si>
  <si>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</si>
  <si>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</si>
  <si>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</si>
  <si>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</si>
  <si>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</si>
  <si>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</si>
  <si>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</si>
  <si>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</si>
  <si>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</si>
  <si>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</si>
  <si>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</si>
  <si>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</si>
  <si>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</si>
  <si>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</si>
  <si>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</si>
  <si>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</si>
  <si>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</si>
  <si>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</si>
  <si>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</si>
  <si>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</si>
  <si>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</si>
  <si>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</si>
  <si>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</si>
  <si>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</si>
  <si>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</si>
  <si>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</si>
  <si>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</si>
  <si>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</si>
  <si>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</si>
  <si>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</si>
  <si>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</si>
  <si>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</si>
  <si>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</si>
  <si>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</si>
  <si>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</si>
  <si>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</si>
  <si>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</si>
  <si>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</si>
  <si>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</si>
  <si>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</si>
  <si>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</si>
  <si>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</si>
  <si>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</si>
  <si>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</si>
  <si>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</si>
  <si>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</si>
  <si>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</si>
  <si>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</si>
  <si>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</si>
  <si>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</si>
  <si>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</si>
  <si>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</si>
  <si>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</si>
  <si>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</si>
  <si>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</si>
  <si>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</si>
  <si>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</si>
  <si>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</si>
  <si>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</si>
  <si>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</si>
  <si>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</si>
  <si>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</si>
  <si>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</si>
  <si>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</si>
  <si>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</si>
  <si>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</si>
  <si>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</si>
  <si>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</si>
  <si>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</si>
  <si>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</si>
  <si>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</si>
  <si>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</si>
  <si>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</si>
  <si>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</si>
  <si>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</si>
  <si>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</si>
  <si>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</si>
  <si>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</si>
  <si>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</si>
  <si>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</si>
  <si>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</si>
  <si>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</si>
  <si>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</si>
  <si>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</si>
  <si>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</si>
  <si>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</si>
  <si>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</si>
  <si>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</si>
  <si>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</si>
  <si>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</si>
  <si>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</si>
  <si>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</si>
  <si>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</si>
  <si>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</si>
  <si>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</si>
  <si>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</si>
  <si>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</si>
  <si>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</si>
  <si>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</si>
  <si>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</si>
  <si>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</si>
  <si>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</si>
  <si>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</si>
  <si>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</si>
  <si>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</si>
  <si>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</si>
  <si>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</si>
  <si>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</si>
  <si>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</si>
  <si>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</si>
  <si>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</si>
  <si>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</si>
  <si>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</si>
  <si>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</si>
  <si>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</si>
  <si>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</si>
  <si>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</si>
  <si>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</si>
  <si>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</si>
  <si>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</si>
  <si>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</si>
  <si>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</si>
  <si>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</si>
  <si>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</si>
  <si>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</si>
  <si>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</si>
  <si>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</si>
  <si>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</si>
  <si>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</si>
  <si>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</si>
  <si>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</si>
  <si>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</si>
  <si>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</si>
  <si>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</si>
  <si>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</si>
  <si>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</si>
  <si>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</si>
  <si>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</si>
  <si>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</si>
  <si>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</si>
  <si>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</si>
  <si>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</si>
  <si>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</si>
  <si>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</si>
  <si>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</si>
  <si>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</si>
  <si>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</si>
  <si>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</si>
  <si>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</si>
  <si>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</si>
  <si>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</si>
  <si>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</si>
  <si>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</si>
  <si>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</si>
  <si>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</si>
  <si>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</si>
  <si>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</si>
  <si>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</si>
  <si>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</si>
  <si>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</si>
  <si>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</si>
  <si>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</si>
  <si>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</si>
  <si>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</si>
  <si>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</si>
  <si>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</si>
  <si>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</si>
  <si>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</si>
  <si>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</si>
  <si>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</si>
  <si>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</si>
  <si>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</si>
  <si>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</si>
  <si>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</si>
  <si>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</si>
  <si>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</si>
  <si>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</si>
  <si>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</si>
  <si>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</si>
  <si>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</si>
  <si>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</si>
  <si>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</si>
  <si>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</si>
  <si>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</si>
  <si>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</si>
  <si>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</si>
  <si>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</si>
  <si>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</si>
  <si>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</si>
  <si>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</si>
  <si>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</si>
  <si>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</si>
  <si>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</si>
  <si>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</si>
  <si>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</si>
  <si>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</si>
  <si>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</si>
  <si>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</si>
  <si>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</si>
  <si>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</si>
  <si>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</si>
  <si>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</si>
  <si>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</si>
  <si>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</si>
  <si>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</si>
  <si>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</si>
  <si>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</si>
  <si>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</si>
  <si>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</si>
  <si>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</si>
  <si>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</si>
  <si>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</si>
  <si>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</si>
  <si>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</si>
  <si>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</si>
  <si>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</si>
  <si>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</si>
  <si>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</si>
  <si>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</si>
  <si>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</si>
  <si>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</si>
  <si>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</si>
  <si>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</si>
  <si>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</si>
  <si>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</si>
  <si>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</si>
  <si>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</si>
  <si>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</si>
  <si>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</si>
  <si>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</si>
  <si>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</si>
  <si>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</si>
  <si>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</si>
  <si>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</si>
  <si>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</si>
  <si>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</si>
  <si>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</si>
  <si>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</si>
  <si>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</si>
  <si>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</si>
  <si>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</si>
  <si>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</si>
  <si>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</si>
  <si>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</si>
  <si>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</si>
  <si>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</si>
  <si>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</si>
  <si>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</si>
  <si>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</si>
  <si>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</si>
  <si>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</si>
  <si>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</si>
  <si>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</si>
  <si>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</si>
  <si>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</si>
  <si>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</si>
  <si>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</si>
  <si>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</si>
  <si>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</si>
  <si>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</si>
  <si>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</si>
  <si>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</si>
  <si>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</si>
  <si>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</si>
  <si>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</si>
  <si>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</si>
  <si>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</si>
  <si>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</si>
  <si>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</si>
  <si>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</si>
  <si>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</si>
  <si>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</si>
  <si>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</si>
  <si>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</si>
  <si>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</si>
  <si>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</si>
  <si>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</si>
  <si>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</si>
  <si>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</si>
  <si>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</si>
  <si>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</si>
  <si>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</si>
  <si>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</si>
  <si>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</si>
  <si>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</si>
  <si>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</si>
  <si>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</si>
  <si>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</si>
  <si>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</si>
  <si>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</si>
  <si>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</si>
  <si>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</si>
  <si>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</si>
  <si>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</si>
  <si>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</si>
  <si>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</si>
  <si>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</si>
  <si>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</si>
  <si>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</si>
  <si>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</si>
  <si>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</si>
  <si>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</si>
  <si>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</si>
  <si>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</si>
  <si>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</si>
  <si>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MRT84912-849012</t>
  </si>
  <si>
    <t>BMS11075-011075</t>
  </si>
  <si>
    <t>Inventiva Pharma</t>
  </si>
  <si>
    <t>N/A</t>
  </si>
  <si>
    <t>Diamyd Medical AB</t>
  </si>
  <si>
    <t>Completed</t>
  </si>
  <si>
    <t>PAMAAPL1-AVAPL1</t>
  </si>
  <si>
    <t>PharmaMar</t>
  </si>
  <si>
    <t>HVXNV212-NRV212</t>
  </si>
  <si>
    <t>HilleVax</t>
  </si>
  <si>
    <t>IVP37016-337016</t>
  </si>
  <si>
    <t>NKG52202-215202</t>
  </si>
  <si>
    <t>HRM10105-CL1005</t>
  </si>
  <si>
    <t>SOTMCART-MTCART</t>
  </si>
  <si>
    <t>AVI110AB-110ABR</t>
  </si>
  <si>
    <t>ZOGCDKL5-ECDKL5</t>
  </si>
  <si>
    <t>TBD</t>
  </si>
  <si>
    <t>PAM18310-183010</t>
  </si>
  <si>
    <t>Ikhlaaq Ahmed</t>
  </si>
  <si>
    <t>Anett Theuerkauf</t>
  </si>
  <si>
    <t>Pablo Hernández</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</si>
  <si>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</si>
  <si>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</si>
  <si>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</si>
  <si>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</si>
  <si>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</si>
  <si>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</si>
  <si>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</si>
  <si>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</si>
  <si>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</si>
  <si>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</si>
  <si>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</si>
  <si>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</si>
  <si>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</si>
  <si>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</si>
  <si>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</si>
  <si>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</si>
  <si>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</si>
  <si>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</si>
  <si>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</si>
  <si>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</si>
  <si>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Randomization Specifications</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</si>
  <si>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</si>
  <si>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</si>
  <si>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</si>
  <si>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</si>
  <si>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</si>
  <si>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</si>
  <si>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</si>
  <si>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</si>
  <si>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</si>
  <si>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</si>
  <si>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</si>
  <si>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</si>
  <si>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</si>
  <si>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</si>
  <si>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</si>
  <si>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</si>
  <si>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</si>
  <si>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</si>
  <si>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</si>
  <si>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</si>
  <si>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</si>
  <si>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</si>
  <si>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</si>
  <si>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</si>
  <si>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</si>
  <si>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</si>
  <si>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</si>
  <si>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</si>
  <si>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</si>
  <si>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</si>
  <si>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</si>
  <si>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</si>
  <si>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</si>
  <si>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</si>
  <si>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</si>
  <si>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</si>
  <si>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</si>
  <si>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</si>
  <si>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</si>
  <si>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</si>
  <si>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</si>
  <si>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</si>
  <si>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</si>
  <si>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</si>
  <si>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</si>
  <si>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</si>
  <si>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</si>
  <si>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</si>
  <si>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</si>
  <si>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</si>
  <si>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</si>
  <si>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</si>
  <si>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</si>
  <si>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</si>
  <si>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</si>
  <si>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</si>
  <si>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</si>
  <si>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</si>
  <si>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</si>
  <si>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</si>
  <si>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</si>
  <si>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</si>
  <si>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</si>
  <si>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</si>
  <si>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</si>
  <si>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</si>
  <si>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</si>
  <si>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</si>
  <si>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</si>
  <si>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</si>
  <si>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</si>
  <si>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</si>
  <si>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</si>
  <si>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</si>
  <si>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</si>
  <si>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</si>
  <si>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</si>
  <si>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</si>
  <si>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</si>
  <si>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</si>
  <si>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</si>
  <si>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</si>
  <si>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</si>
  <si>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</si>
  <si>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</si>
  <si>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</si>
  <si>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</si>
  <si>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</si>
  <si>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</si>
  <si>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</si>
  <si>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</si>
  <si>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</si>
  <si>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</si>
  <si>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</si>
  <si>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</si>
  <si>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</si>
  <si>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</si>
  <si>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</si>
  <si>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</si>
  <si>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</si>
  <si>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</si>
  <si>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</si>
  <si>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</si>
  <si>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</si>
  <si>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</si>
  <si>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</si>
  <si>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</si>
  <si>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</si>
  <si>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</si>
  <si>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</si>
  <si>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</si>
  <si>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</si>
  <si>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</si>
  <si>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</si>
  <si>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</si>
  <si>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</si>
  <si>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</si>
  <si>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</si>
  <si>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</si>
  <si>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</si>
  <si>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</si>
  <si>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</si>
  <si>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</si>
  <si>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</si>
  <si>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</si>
  <si>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</si>
  <si>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</si>
  <si>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</si>
  <si>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</si>
  <si>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</si>
  <si>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</si>
  <si>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</si>
  <si>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</si>
  <si>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</si>
  <si>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</si>
  <si>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</si>
  <si>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</si>
  <si>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</si>
  <si>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</si>
  <si>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</si>
  <si>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</si>
  <si>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</si>
  <si>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</si>
  <si>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</si>
  <si>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</si>
  <si>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</si>
  <si>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</si>
  <si>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</si>
  <si>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</si>
  <si>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</si>
  <si>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</si>
  <si>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</si>
  <si>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</si>
  <si>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</si>
  <si>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</si>
  <si>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</si>
  <si>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</si>
  <si>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</si>
  <si>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</si>
  <si>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</si>
  <si>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</si>
  <si>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</si>
  <si>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</si>
  <si>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</si>
  <si>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</si>
  <si>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</si>
  <si>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</si>
  <si>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</si>
  <si>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</si>
  <si>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</si>
  <si>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</si>
  <si>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</si>
  <si>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</si>
  <si>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</si>
  <si>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</si>
  <si>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</si>
  <si>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</si>
  <si>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</si>
  <si>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</si>
  <si>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</si>
  <si>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</si>
  <si>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</si>
  <si>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</si>
  <si>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</si>
  <si>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</si>
  <si>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</si>
  <si>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</si>
  <si>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</si>
  <si>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</si>
  <si>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</si>
  <si>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</si>
  <si>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</si>
  <si>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</si>
  <si>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</si>
  <si>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</si>
  <si>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</si>
  <si>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</si>
  <si>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</si>
  <si>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</si>
  <si>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</si>
  <si>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</si>
  <si>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</si>
  <si>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</si>
  <si>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</si>
  <si>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</si>
  <si>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</si>
  <si>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</si>
  <si>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</si>
  <si>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</si>
  <si>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</si>
  <si>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</si>
  <si>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</si>
  <si>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</si>
  <si>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</si>
  <si>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</si>
  <si>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</si>
  <si>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</si>
  <si>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</si>
  <si>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</si>
  <si>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</si>
  <si>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</si>
  <si>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</si>
  <si>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</si>
  <si>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</si>
  <si>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</si>
  <si>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</si>
  <si>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</si>
  <si>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</si>
  <si>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</si>
  <si>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</si>
  <si>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</si>
  <si>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</si>
  <si>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</si>
  <si>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</si>
  <si>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</si>
  <si>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</si>
  <si>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</si>
  <si>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</si>
  <si>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</si>
  <si>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</si>
  <si>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</si>
  <si>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</si>
  <si>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</si>
  <si>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</si>
  <si>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</si>
  <si>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</si>
  <si>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</si>
  <si>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</si>
  <si>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</si>
  <si>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</si>
  <si>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</si>
  <si>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</si>
  <si>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</si>
  <si>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</si>
  <si>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</si>
  <si>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Don Giovanni</t>
  </si>
  <si>
    <t>Il trovatore</t>
  </si>
  <si>
    <t>Les Vêpres Siciliennes</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</si>
  <si>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</si>
  <si>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</si>
  <si>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</si>
  <si>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</si>
  <si>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</si>
  <si>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</si>
  <si>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</si>
  <si>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</si>
  <si>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</si>
  <si>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</si>
  <si>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</si>
  <si>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</si>
  <si>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</si>
  <si>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</si>
  <si>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</si>
  <si>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</si>
  <si>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</si>
  <si>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</si>
  <si>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</si>
  <si>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</si>
  <si>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</si>
  <si>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</si>
  <si>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</si>
  <si>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</si>
  <si>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</si>
  <si>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</si>
  <si>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</si>
  <si>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</si>
  <si>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</si>
  <si>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</si>
  <si>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</si>
  <si>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</si>
  <si>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</si>
  <si>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</si>
  <si>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</si>
  <si>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</si>
  <si>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</si>
  <si>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</si>
  <si>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</si>
  <si>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</si>
  <si>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</si>
  <si>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</si>
  <si>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</si>
  <si>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</si>
  <si>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</si>
  <si>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</si>
  <si>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</si>
  <si>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</si>
  <si>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</si>
  <si>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</si>
  <si>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</si>
  <si>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</si>
  <si>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</si>
  <si>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</si>
  <si>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</si>
  <si>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</si>
  <si>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</si>
  <si>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</si>
  <si>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</si>
  <si>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</si>
  <si>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</si>
  <si>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</si>
  <si>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</si>
  <si>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</si>
  <si>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</si>
  <si>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</si>
  <si>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</si>
  <si>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</si>
  <si>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</si>
  <si>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</si>
  <si>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</si>
  <si>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</si>
  <si>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</si>
  <si>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</si>
  <si>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</si>
  <si>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</si>
  <si>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</si>
  <si>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</si>
  <si>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</si>
  <si>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</si>
  <si>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</si>
  <si>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</si>
  <si>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</si>
  <si>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</si>
  <si>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</si>
  <si>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</si>
  <si>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</si>
  <si>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</si>
  <si>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</si>
  <si>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</si>
  <si>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</si>
  <si>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</si>
  <si>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</si>
  <si>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</si>
  <si>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</si>
  <si>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</si>
  <si>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</si>
  <si>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</si>
  <si>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</si>
  <si>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</si>
  <si>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</si>
  <si>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</si>
  <si>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</si>
  <si>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</si>
  <si>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</si>
  <si>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</si>
  <si>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</si>
  <si>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</si>
  <si>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</si>
  <si>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</si>
  <si>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</si>
  <si>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</si>
  <si>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</si>
  <si>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</si>
  <si>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</si>
  <si>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</si>
  <si>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</si>
  <si>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</si>
  <si>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</si>
  <si>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</si>
  <si>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</si>
  <si>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</si>
  <si>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</si>
  <si>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</si>
  <si>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</si>
  <si>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</si>
  <si>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</si>
  <si>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</si>
  <si>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</si>
  <si>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</si>
  <si>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</si>
  <si>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</si>
  <si>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</si>
  <si>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</si>
  <si>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</si>
  <si>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</si>
  <si>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</si>
  <si>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</si>
  <si>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</si>
  <si>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</si>
  <si>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</si>
  <si>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</si>
  <si>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</si>
  <si>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</si>
  <si>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</si>
  <si>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</si>
  <si>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</si>
  <si>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</si>
  <si>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</si>
  <si>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</si>
  <si>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</si>
  <si>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</si>
  <si>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</si>
  <si>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</si>
  <si>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</si>
  <si>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</si>
  <si>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</si>
  <si>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</si>
  <si>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</si>
  <si>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</si>
  <si>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</si>
  <si>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</si>
  <si>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</si>
  <si>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</si>
  <si>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</si>
  <si>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</si>
  <si>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</si>
  <si>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</si>
  <si>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</si>
  <si>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</si>
  <si>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</si>
  <si>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</si>
  <si>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</si>
  <si>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</si>
  <si>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</si>
  <si>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</si>
  <si>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</si>
  <si>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</si>
  <si>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</si>
  <si>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</si>
  <si>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</si>
  <si>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</si>
  <si>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</si>
  <si>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</si>
  <si>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</si>
  <si>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</si>
  <si>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</si>
  <si>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</si>
  <si>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</si>
  <si>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</si>
  <si>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</si>
  <si>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</si>
  <si>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</si>
  <si>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</si>
  <si>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</si>
  <si>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</si>
  <si>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</si>
  <si>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</si>
  <si>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</si>
  <si>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</si>
  <si>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</si>
  <si>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</si>
  <si>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</si>
  <si>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</si>
  <si>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</si>
  <si>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</si>
  <si>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</si>
  <si>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</si>
  <si>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</si>
  <si>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</si>
  <si>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</si>
  <si>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</si>
  <si>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</si>
  <si>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</si>
  <si>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</si>
  <si>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</si>
  <si>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</si>
  <si>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</si>
  <si>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</si>
  <si>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</si>
  <si>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</si>
  <si>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</si>
  <si>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</si>
  <si>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</si>
  <si>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</si>
  <si>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</si>
  <si>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</si>
  <si>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</si>
  <si>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</si>
  <si>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</si>
  <si>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</si>
  <si>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</si>
  <si>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</si>
  <si>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</si>
  <si>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</si>
  <si>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</si>
  <si>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</si>
  <si>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</si>
  <si>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</si>
  <si>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</si>
  <si>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</si>
  <si>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</si>
  <si>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</si>
  <si>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</si>
  <si>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</si>
  <si>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</si>
  <si>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</si>
  <si>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</si>
  <si>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</si>
  <si>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</si>
  <si>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</si>
  <si>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</si>
  <si>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</si>
  <si>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</si>
  <si>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</si>
  <si>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</si>
  <si>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</si>
  <si>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</si>
  <si>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</si>
  <si>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</si>
  <si>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</si>
  <si>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</si>
  <si>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</si>
  <si>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</si>
  <si>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</si>
  <si>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</si>
  <si>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</si>
  <si>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</si>
  <si>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</si>
  <si>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</si>
  <si>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</si>
  <si>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</si>
  <si>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</si>
  <si>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</si>
  <si>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</si>
  <si>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</si>
  <si>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</si>
  <si>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</si>
  <si>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</si>
  <si>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</si>
  <si>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</si>
  <si>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</si>
  <si>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</si>
  <si>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</si>
  <si>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</si>
  <si>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</si>
  <si>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</si>
  <si>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</si>
  <si>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</si>
  <si>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</si>
  <si>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</si>
  <si>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</si>
  <si>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</si>
  <si>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</si>
  <si>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</si>
  <si>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</si>
  <si>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</si>
  <si>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</si>
  <si>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</si>
  <si>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</si>
  <si>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</si>
  <si>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</si>
  <si>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</si>
  <si>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</si>
  <si>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</si>
  <si>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</si>
  <si>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</si>
  <si>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</si>
  <si>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</si>
  <si>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</si>
  <si>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</si>
  <si>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</si>
  <si>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</si>
  <si>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</si>
  <si>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</si>
  <si>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</si>
  <si>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</si>
  <si>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</si>
  <si>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</si>
  <si>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</si>
  <si>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</si>
  <si>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</si>
  <si>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</si>
  <si>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</si>
  <si>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</si>
  <si>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</si>
  <si>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</si>
  <si>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</si>
  <si>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</si>
  <si>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</si>
  <si>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</si>
  <si>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</si>
  <si>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</si>
  <si>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</si>
  <si>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</si>
  <si>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</si>
  <si>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</si>
  <si>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</si>
  <si>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</si>
  <si>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</si>
  <si>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</si>
  <si>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</si>
  <si>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</si>
  <si>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</si>
  <si>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</si>
  <si>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</si>
  <si>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</si>
  <si>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</si>
  <si>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</si>
  <si>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</si>
  <si>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</si>
  <si>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</si>
  <si>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</si>
  <si>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</si>
  <si>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</si>
  <si>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</si>
  <si>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</si>
  <si>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</si>
  <si>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</si>
  <si>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</si>
  <si>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</si>
  <si>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</si>
  <si>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</si>
  <si>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</si>
  <si>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</si>
  <si>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</si>
  <si>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</si>
  <si>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</si>
  <si>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</si>
  <si>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</si>
  <si>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</si>
  <si>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</si>
  <si>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</si>
  <si>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</si>
  <si>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</si>
  <si>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</si>
  <si>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</si>
  <si>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</si>
  <si>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</si>
  <si>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</si>
  <si>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</si>
  <si>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</si>
  <si>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</si>
  <si>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</si>
  <si>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</si>
  <si>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</si>
  <si>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</si>
  <si>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</si>
  <si>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</si>
  <si>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</si>
  <si>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</si>
  <si>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</si>
  <si>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</si>
  <si>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</si>
  <si>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</si>
  <si>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</si>
  <si>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</si>
  <si>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</si>
  <si>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</si>
  <si>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</si>
  <si>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</si>
  <si>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</si>
  <si>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</si>
  <si>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</si>
  <si>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</si>
  <si>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</si>
  <si>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</si>
  <si>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</si>
  <si>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</si>
  <si>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</si>
  <si>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</si>
  <si>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</si>
  <si>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</si>
  <si>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</si>
  <si>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</si>
  <si>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</si>
  <si>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</si>
  <si>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</si>
  <si>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</si>
  <si>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</si>
  <si>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</si>
  <si>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</si>
  <si>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</si>
  <si>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</si>
  <si>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</si>
  <si>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</si>
  <si>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</si>
  <si>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</si>
  <si>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</si>
  <si>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</si>
  <si>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</si>
  <si>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</si>
  <si>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</si>
  <si>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</si>
  <si>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</si>
  <si>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</si>
  <si>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</si>
  <si>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</si>
  <si>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</si>
  <si>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</si>
  <si>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</si>
  <si>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</si>
  <si>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</si>
  <si>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</si>
  <si>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</si>
  <si>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</si>
  <si>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</si>
  <si>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</si>
  <si>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</si>
  <si>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</si>
  <si>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</si>
  <si>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</si>
  <si>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</si>
  <si>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</si>
  <si>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</si>
  <si>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</si>
  <si>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</si>
  <si>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</si>
  <si>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</si>
  <si>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</si>
  <si>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</si>
  <si>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</si>
  <si>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</si>
  <si>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</si>
  <si>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</si>
  <si>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</si>
  <si>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</si>
  <si>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</si>
  <si>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</si>
  <si>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</si>
  <si>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</si>
  <si>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</si>
  <si>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</si>
  <si>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</si>
  <si>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</si>
  <si>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</si>
  <si>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</si>
  <si>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</si>
  <si>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</si>
  <si>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</si>
  <si>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</si>
  <si>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</si>
  <si>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</si>
  <si>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</si>
  <si>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</si>
  <si>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</si>
  <si>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</si>
  <si>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</si>
  <si>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</si>
  <si>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</si>
  <si>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</si>
  <si>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</si>
  <si>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</si>
  <si>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</si>
  <si>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</si>
  <si>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</si>
  <si>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</si>
  <si>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</si>
  <si>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</si>
  <si>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</si>
  <si>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</si>
  <si>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</si>
  <si>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</si>
  <si>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</si>
  <si>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</si>
  <si>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</si>
  <si>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</si>
  <si>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</si>
  <si>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</si>
  <si>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</si>
  <si>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</si>
  <si>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</si>
  <si>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</si>
  <si>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</si>
  <si>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</si>
  <si>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</si>
  <si>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</si>
  <si>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</si>
  <si>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</si>
  <si>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</si>
  <si>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</si>
  <si>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</si>
  <si>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</si>
  <si>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</si>
  <si>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</si>
  <si>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</si>
  <si>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</si>
  <si>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</si>
  <si>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</si>
  <si>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</si>
  <si>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</si>
  <si>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</si>
  <si>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</si>
  <si>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</si>
  <si>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</si>
  <si>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</si>
  <si>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</si>
  <si>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</si>
  <si>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</si>
  <si>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</si>
  <si>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</si>
  <si>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</si>
  <si>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</si>
  <si>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</si>
  <si>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</si>
  <si>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</si>
  <si>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</si>
  <si>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</si>
  <si>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</si>
  <si>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</si>
  <si>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</si>
  <si>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</si>
  <si>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</si>
  <si>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</si>
  <si>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</si>
  <si>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</si>
  <si>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</si>
  <si>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</si>
  <si>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</si>
  <si>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</si>
  <si>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</si>
  <si>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</si>
  <si>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</si>
  <si>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</si>
  <si>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</si>
  <si>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</si>
  <si>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</si>
  <si>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</si>
  <si>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</si>
  <si>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</si>
  <si>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</si>
  <si>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</si>
  <si>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</si>
  <si>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</si>
  <si>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</si>
  <si>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</si>
  <si>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</si>
  <si>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</si>
  <si>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</si>
  <si>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</si>
  <si>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</si>
  <si>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</si>
  <si>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</si>
  <si>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</si>
  <si>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</si>
  <si>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</si>
  <si>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</si>
  <si>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</si>
  <si>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</si>
  <si>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</si>
  <si>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</si>
  <si>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</si>
  <si>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</si>
  <si>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</si>
  <si>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</si>
  <si>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</si>
  <si>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</si>
  <si>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</si>
  <si>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</si>
  <si>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</si>
  <si>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</si>
  <si>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</si>
  <si>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</si>
  <si>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</si>
  <si>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</si>
  <si>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</si>
  <si>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</si>
  <si>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</si>
  <si>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</si>
  <si>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</si>
  <si>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</si>
  <si>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</si>
  <si>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</si>
  <si>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</si>
  <si>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</si>
  <si>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</si>
  <si>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</si>
  <si>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</si>
  <si>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</si>
  <si>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</si>
  <si>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</si>
  <si>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</si>
  <si>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</si>
  <si>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</si>
  <si>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</si>
  <si>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</si>
  <si>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</si>
  <si>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</si>
  <si>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</si>
  <si>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</si>
  <si>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</si>
  <si>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</si>
  <si>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</si>
  <si>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</si>
  <si>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</si>
  <si>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</si>
  <si>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</si>
  <si>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</si>
  <si>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</si>
  <si>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</si>
  <si>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</si>
  <si>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</si>
  <si>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</si>
  <si>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</si>
  <si>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</si>
  <si>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</si>
  <si>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</si>
  <si>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</si>
  <si>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</si>
  <si>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</si>
  <si>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</si>
  <si>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</si>
  <si>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</si>
  <si>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</si>
  <si>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</si>
  <si>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</si>
  <si>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</si>
  <si>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</si>
  <si>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</si>
  <si>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</si>
  <si>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</si>
  <si>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</si>
  <si>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</si>
  <si>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</si>
  <si>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</si>
  <si>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</si>
  <si>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</si>
  <si>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</si>
  <si>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</si>
  <si>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</si>
  <si>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</si>
  <si>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</si>
  <si>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</si>
  <si>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</si>
  <si>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</si>
  <si>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</si>
  <si>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</si>
  <si>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</si>
  <si>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</si>
  <si>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</si>
  <si>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</si>
  <si>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</si>
  <si>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</si>
  <si>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</si>
  <si>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</si>
  <si>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</si>
  <si>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</si>
  <si>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</si>
  <si>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</si>
  <si>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</si>
  <si>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</si>
  <si>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</si>
  <si>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</si>
  <si>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</si>
  <si>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</si>
  <si>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</si>
  <si>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</si>
  <si>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</si>
  <si>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</si>
  <si>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</si>
  <si>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</si>
  <si>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</si>
  <si>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</si>
  <si>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</si>
  <si>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</si>
  <si>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</si>
  <si>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</si>
  <si>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</si>
  <si>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</si>
  <si>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</si>
  <si>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</si>
  <si>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</si>
  <si>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</si>
  <si>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</si>
  <si>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</si>
  <si>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</si>
  <si>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</si>
  <si>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</si>
  <si>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</si>
  <si>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</si>
  <si>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</si>
  <si>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Pique Dame</t>
  </si>
  <si>
    <t>Cardiology-Heart Failure-PIIa-ASZCHFP2-ACHFP2</t>
  </si>
  <si>
    <t>Cardiology</t>
  </si>
  <si>
    <t>ASZCHFP2-ACHFP2</t>
  </si>
  <si>
    <t>Akros Pharma Inc.</t>
  </si>
  <si>
    <t>[Cardiovascular Diseases-Heart Failure](https://clinicaltrials.gov/study/NCT06017609)</t>
  </si>
  <si>
    <t>NCT06017609</t>
  </si>
  <si>
    <t>Infectious Disease-Influenza A-PI-VYABJH95-0H1X20</t>
  </si>
  <si>
    <t>VYABJH95-0H1X20</t>
  </si>
  <si>
    <t>Vaxxas Pty Ltd</t>
  </si>
  <si>
    <t>[Influenza A](https://clinicaltrials.gov/study/NCT06417853)</t>
  </si>
  <si>
    <t>NCT06417853</t>
  </si>
  <si>
    <t>6 Sites</t>
  </si>
  <si>
    <t xml:space="preserve">Demonstrates the ability to perform the task as described in the corresponding SOP/WI and related guidance.
</t>
  </si>
  <si>
    <t xml:space="preserve">Review or creation of randomisation specifications according to applicable processes and related guidances, keeping in mind the randomization schedule described in the protocol.
</t>
  </si>
  <si>
    <t xml:space="preserve">Knowledge to describe the implementation of the method in the protocol and/or SAP and program the corresponding analysis in a suitable software.
</t>
  </si>
  <si>
    <t xml:space="preserve">Knowledge to describe the implementation of the method in the protocol and/or SAP.
</t>
  </si>
  <si>
    <t>Mentor: Deviations are now part of PSO; however PPDs are no longer applicable.</t>
  </si>
  <si>
    <t>PPD are no longer applicable so Zehui is informed about the NTF regarding the change</t>
  </si>
  <si>
    <t>Planned Process Deviations are no longer applicable. We can discuss about UPDs once you complete training</t>
  </si>
  <si>
    <t>Agree</t>
  </si>
  <si>
    <t>Mentee: Review the Quality Event Reference Guides:
•	Quality Events – Deviations in Vault Quality (PRA-QMS-10642)
•	Quality Events – Planned Process Deviations in Vault Quality Reference Guide (PRA-QMS-10503)
•	Quality Events - CAPA Projects in Vault Quality (PRA-QMS-11345</t>
  </si>
  <si>
    <t>Both</t>
  </si>
  <si>
    <t>Planned / Unplanned Process Deviations</t>
  </si>
  <si>
    <t>Mentor: Swift study has some ad-hoc client requests regarding Dry runs in Aug-23</t>
  </si>
  <si>
    <t>Will be based on ad-hoc requests received</t>
  </si>
  <si>
    <t>Mentor: On receipt of ad-hoc requests, schedule a meeting with the Mentee.
Mentee: Review ad-hoc request prior to the meeting and prepare any questions for the Mentor.</t>
  </si>
  <si>
    <t>Mentor</t>
  </si>
  <si>
    <t>Ad-hoc Client Requests</t>
  </si>
  <si>
    <t>Ursula TilpFernengel</t>
  </si>
  <si>
    <t xml:space="preserve">
Ursula provided training on 14-Apr-23
Swift does not have an ICON-TMF plan, it is performed by the sponsor.
Awaiting MYVBFJ80-0D1QBL study to discuss on TMF topics</t>
  </si>
  <si>
    <t>To be discussed. I guess you are familiar with TMF, correct?</t>
  </si>
  <si>
    <t>Mentee: Review section 18.1 and appendix I of the Biometrics Biostatistics Programming User Guide (v2.0).
For each delivery, provide the BPA with links to delivery documents ready for filing in eTMF.</t>
  </si>
  <si>
    <t>Mentee</t>
  </si>
  <si>
    <t>Archiving / eTMF</t>
  </si>
  <si>
    <t>Pablo: Kamara transitioned to Zehui CADGS350-GSN350 study.</t>
  </si>
  <si>
    <t>Kamara</t>
  </si>
  <si>
    <t>To be discussed</t>
  </si>
  <si>
    <t>Need To Do</t>
  </si>
  <si>
    <t>Mentee: Review Study transition guidance on BKP and Project Team Member Transitions SOP (PRA-QMS-00732).</t>
  </si>
  <si>
    <t>Study Transition</t>
  </si>
  <si>
    <t>Pablo: Will be done for Calliditis for the DR in May-2024</t>
  </si>
  <si>
    <t>No randomization with blinding included in any study yet</t>
  </si>
  <si>
    <t>We can discuss this. Same as #12: As I do not have any blinded study, we will need to discuss it</t>
  </si>
  <si>
    <t>Mentee: Review section 7 of the Biometrics Biostatistics Programming User Guide (v2.0)
Mentor: Invite Mentee to a  Final Data Review Meeting (DRM) scheduled on one of their own (Mentor’s) studies or another LST’s dependent upon study schedules.</t>
  </si>
  <si>
    <t>Not Started</t>
  </si>
  <si>
    <t>Blinded Data Review Meeting</t>
  </si>
  <si>
    <t>Zehui is aligned with Rosie in this matter</t>
  </si>
  <si>
    <t>We will discuss this</t>
  </si>
  <si>
    <t>Mentor: Explain process for tracking deliveries within relevant AGH (e.g. by FM or LST).
Mentee: Following meeting with Mentor should be aware of process for tracking upcoming and actual deliveries.</t>
  </si>
  <si>
    <t>Delivery Tracker</t>
  </si>
  <si>
    <t>Important, I will set this up</t>
  </si>
  <si>
    <t>Mentor: Explain use of delivery approval forms, including where to find the template, how to complete, and filing of signed forms.</t>
  </si>
  <si>
    <t>Delivery Approval Forms</t>
  </si>
  <si>
    <t>Mentor: DR and final for Otsuka study; for CADGS350-GSN350 (DSUR and DMC)</t>
  </si>
  <si>
    <t>You have previous experience on that, correct?</t>
  </si>
  <si>
    <t>Mentee: Arrange a meeting with Mentor prior to task start date specified in the LSTDP.</t>
  </si>
  <si>
    <t>TFL Deliverable</t>
  </si>
  <si>
    <t>Pablo: It was for Calliditas DMC delivery</t>
  </si>
  <si>
    <t>Meg Akylbekova</t>
  </si>
  <si>
    <t>Really important; we can discuss with Beth Rice - DMC specialist</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</si>
  <si>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</si>
  <si>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t>Interaction with DMC Team</t>
  </si>
  <si>
    <t>Mentor: Zehui communicates in a clear and effective way</t>
  </si>
  <si>
    <t>Zehui already contacted ST SME, and performed ST&amp;P KOM with SPs</t>
  </si>
  <si>
    <t>We can discuss this on based on our know how</t>
  </si>
  <si>
    <t>Email a Carbon copy to know the process</t>
  </si>
  <si>
    <t xml:space="preserve">Mentee: Arrange a meeting with Mentor prior to task start date specified in the LSTDP.
</t>
  </si>
  <si>
    <t>Send Introductory Email to Support Statistician(s) and/or Study Programming Team</t>
  </si>
  <si>
    <t>Pablo: Lizzy provided training.
Zehui programmed IM for Swift study (95% CI of median) and ARES study (QC of IM)</t>
  </si>
  <si>
    <t>Lizzy Canner</t>
  </si>
  <si>
    <t>Lizzy already provided training (4-Apr-23) but not study-specific.
Zehui will probably support on Transposon study</t>
  </si>
  <si>
    <t>I am not a SAS experienced LST and I also need this training</t>
  </si>
  <si>
    <t>Inferential Macro Programming</t>
  </si>
  <si>
    <t>Mentor: Zehui was already trained in that task; the only discussion was about the checklist.</t>
  </si>
  <si>
    <t>I know you have experience on that; we should check our checklists</t>
  </si>
  <si>
    <t>Just Small Practice</t>
  </si>
  <si>
    <t>Review Analysis Dataset (ADaM) Specifications, Annotated TFL Shells, and Datasets</t>
  </si>
  <si>
    <t>CDSL &amp; LP of Switft study</t>
  </si>
  <si>
    <t>Have you previously been involved in mock/test data? LST are accountable for that task but CDSL and LP are responsibles</t>
  </si>
  <si>
    <t>Mock Data According to eCRF is new, just expericen for Dummy Data for PE Analysis, need to know better.</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</si>
  <si>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</si>
  <si>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t>
  </si>
  <si>
    <t>Mentor: we discussed about ICON's processes regarding SDTM work and which is the contribution from LST. Also linked to our checklists and ST&amp;P QC plan.</t>
  </si>
  <si>
    <t>May-2023
Zehui reviewed SDTM datasets in Swift study</t>
  </si>
  <si>
    <t>Mentee: Arrange a meeting with Mentor prior to task start date specified in the LSTDP. 
Review the documents as per mentor guidance.</t>
  </si>
  <si>
    <t>Review Tabulation Dataset (SDTM) Specifications, Annotated CRF (aCRF), and Datasets</t>
  </si>
  <si>
    <t>Mentor: Zehui made questions regarding the process and we discussed about different scenarios.</t>
  </si>
  <si>
    <t>Once you start a SAP development; I may provide previous knowledge about ICON's specifics</t>
  </si>
  <si>
    <t>Better to see the previous SAPs as pre knowledge, participate SAP KOM</t>
  </si>
  <si>
    <t>Mentee: Complete training materials for SAP development:
•	Creating the Statistical Analysis Plan (PRA-QMS-08099)
Arrange a meeting with the Mentor prior to SAP and TFL shells development commencing.</t>
  </si>
  <si>
    <t>SAP and TFL Shells Development / Updates</t>
  </si>
  <si>
    <t>Mentor: We discussed about MS Project with examples</t>
  </si>
  <si>
    <t>Linked with #2</t>
  </si>
  <si>
    <t>Mentee: Request MS Project software installation (if not already installed).
Mentor: Meet with the Mentee to provide a demo of how to use MS Project.</t>
  </si>
  <si>
    <t>Create ST&amp;P Timelines</t>
  </si>
  <si>
    <t>Pablo: Zehui will do that for Ferrer study in the future; and he amended unblinding plan of Calliditis study.</t>
  </si>
  <si>
    <t>As I do not have any blinded study, we will need to discuss it</t>
  </si>
  <si>
    <t>Template in development – will be used once made available in Vault Quality</t>
  </si>
  <si>
    <t>Prepare Unblinding Plan</t>
  </si>
  <si>
    <r>
      <t xml:space="preserve">Pablo: We will discuss PREP once it is assigned to once of Zehui's studies as he has only done the formal training.
PREP was done for Chronos study (7-Feb-24)
</t>
    </r>
    <r>
      <rPr>
        <sz val="10"/>
        <color rgb="FFFF0000"/>
        <rFont val="Arial"/>
        <family val="2"/>
      </rPr>
      <t>Zehui contributed to Ferrer's PREP</t>
    </r>
  </si>
  <si>
    <t>Training on 14-Apr-23</t>
  </si>
  <si>
    <t>I will provide it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</si>
  <si>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</si>
  <si>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t xml:space="preserve">Protocol Risk Evaluation and Planning (PREP) </t>
  </si>
  <si>
    <t>Pablo (21-Feb-24): For Ferrer study, Zehui is involved in Randomization Plan, however, as per our process, he does not need to review it.</t>
  </si>
  <si>
    <t>Pablo Hernández / Maia Arge</t>
  </si>
  <si>
    <t>To be discussed - once assigned to RCT</t>
  </si>
  <si>
    <t>Need To Do
Better practice in the study, because of the new Randomization Team.</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</si>
  <si>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</si>
  <si>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Randomisation Plan and Set-up</t>
  </si>
  <si>
    <t>Mentor: Already provided input for CRF and DMP for Otsuka study</t>
  </si>
  <si>
    <t>Jun.23</t>
  </si>
  <si>
    <t>I assume you have previously contributed to CRF design, right?</t>
  </si>
  <si>
    <t>Mentor: Guide Mentee through steps required for CRF review.</t>
  </si>
  <si>
    <t>Review of Data Management Documents</t>
  </si>
  <si>
    <t>Mentor: We discussed about QC checklists and ST&amp;P QC Plan: expectations and his input to related documents</t>
  </si>
  <si>
    <t>Share Programming QC Plan / Create QC Checklists as the templates, communicate with Mentor when encountering suspenseful issues</t>
  </si>
  <si>
    <t>Mentee: Prior to programming commencing, plan a meeting with the Mentor to discuss the Programming QC Plan and Biostatistics QC checklists.</t>
  </si>
  <si>
    <t>Review Programming QC Plan / Create QC Checklists</t>
  </si>
  <si>
    <t>Pablo: Zehui interacted with Wilmar in the Janus (MaaT Pharma) study</t>
  </si>
  <si>
    <t>Wilmar Igl</t>
  </si>
  <si>
    <t xml:space="preserve">Mentee: Arrange a meeting with the Mentor prior to date specified in LSTDP. </t>
  </si>
  <si>
    <t>Input and Review of the Protocol (including Amendments)</t>
  </si>
  <si>
    <t>Mentor: I shared some KOM files with Zehui so he understands the structure of the KOM and what is expected from him during those meetings. I attended Ferrer KOM together with Zehui and he did an AMAZING job.</t>
  </si>
  <si>
    <t>Discussed before KOM
SWIFT has no KOM scheduled (pending SUA)</t>
  </si>
  <si>
    <t>I assume that you have previously done an internal/external KOM, right? We may discuss ICON's specifics</t>
  </si>
  <si>
    <t>True, better to share KOM Document as a template
Can be a participant if there is a suitable KOM</t>
  </si>
  <si>
    <t>Mentee: Review KOM training material (including in Biometrics Biostatistics Programming User Guide [v2.0] p. 6&amp;7).
Arrange a meeting with the Mentor prior to date specified in the LSTDP.</t>
  </si>
  <si>
    <t>Internal and Client Kick-off Meetings</t>
  </si>
  <si>
    <t>One-time / Scheduled Tasks</t>
  </si>
  <si>
    <t>Completed in Swift study (input to SP team)</t>
  </si>
  <si>
    <t>We can discuss about this task</t>
  </si>
  <si>
    <t>Mentor and Mentee to discuss on actions</t>
  </si>
  <si>
    <t>Provide Ongoing Support to Programming Team and Support Statisticians</t>
  </si>
  <si>
    <t>Mentor: Training performed. Already available for SMPA and Calliditas studies.</t>
  </si>
  <si>
    <t>I will provide training on that after you complete training. You should have access to Tableau</t>
  </si>
  <si>
    <t>STEG Review</t>
  </si>
  <si>
    <r>
      <t xml:space="preserve">Mentor: We have discussed finance topics in his studies from Fusion document to OOS items.
</t>
    </r>
    <r>
      <rPr>
        <sz val="10"/>
        <color rgb="FFFF0000"/>
        <rFont val="Arial"/>
        <family val="2"/>
      </rPr>
      <t>We will cover Finance KOM Part 2 (ST&amp;P) on a separate call.</t>
    </r>
    <r>
      <rPr>
        <sz val="10"/>
        <color theme="1"/>
        <rFont val="Arial"/>
        <family val="2"/>
      </rPr>
      <t xml:space="preserve"> 
</t>
    </r>
    <r>
      <rPr>
        <sz val="10"/>
        <color rgb="FFFF0000"/>
        <rFont val="Arial"/>
        <family val="2"/>
      </rPr>
      <t>Discussion about historical ISA.</t>
    </r>
  </si>
  <si>
    <t>We already discussed budget for SWIFT
Pending other topics for the new MYVBFJ80-0D1QBL study</t>
  </si>
  <si>
    <t>I think it would be great if you could attend one monthly ST&amp;P call and one finance call in one of my studies so you know the dynamics</t>
  </si>
  <si>
    <t>Finance Tasks</t>
  </si>
  <si>
    <t>Mentor: Zehui is aligned with our processes.</t>
  </si>
  <si>
    <t>Linked with #13</t>
  </si>
  <si>
    <t>Project Management and Planning</t>
  </si>
  <si>
    <t>Mentor: Zehui was used to have frequent internal and external calls in the past. He joined our ST&amp;P meetings to check the structure and after the call he made great questions about the meeting conduct.</t>
  </si>
  <si>
    <t>Zehui joined ST&amp;P meeting for Pablo's study (Fri 5-May-2023)</t>
  </si>
  <si>
    <t>I can provide know how as in ICON</t>
  </si>
  <si>
    <t>Project Communication</t>
  </si>
  <si>
    <t>Ongoing Tasks</t>
  </si>
  <si>
    <t>Mentor / Mentee Comments / Feedback</t>
  </si>
  <si>
    <t>Mentor Name</t>
  </si>
  <si>
    <t>Expected Start / End Date</t>
  </si>
  <si>
    <t>Priority (TBD)</t>
  </si>
  <si>
    <t>Pablo's comments</t>
  </si>
  <si>
    <t>Trigger to Start</t>
  </si>
  <si>
    <t>Initiation Responsibility</t>
  </si>
  <si>
    <t>Task</t>
  </si>
  <si>
    <r>
      <t xml:space="preserve">Zehui's comments
</t>
    </r>
    <r>
      <rPr>
        <b/>
        <sz val="10"/>
        <color rgb="FFFF0000"/>
        <rFont val="Arial"/>
        <family val="2"/>
      </rPr>
      <t>Red</t>
    </r>
    <r>
      <rPr>
        <b/>
        <sz val="10"/>
        <color rgb="FFFFFFFF"/>
        <rFont val="Arial"/>
        <family val="2"/>
      </rPr>
      <t xml:space="preserve">: </t>
    </r>
    <r>
      <rPr>
        <sz val="10"/>
        <color rgb="FFFFFFFF"/>
        <rFont val="Arial"/>
        <family val="2"/>
      </rPr>
      <t>Need to do in projects, important or unfamiliar process</t>
    </r>
    <r>
      <rPr>
        <b/>
        <sz val="10"/>
        <color rgb="FFFFFFFF"/>
        <rFont val="Arial"/>
        <family val="2"/>
      </rPr>
      <t xml:space="preserve"> 
</t>
    </r>
    <r>
      <rPr>
        <b/>
        <sz val="10"/>
        <color rgb="FFED7D31"/>
        <rFont val="Arial"/>
        <family val="2"/>
      </rPr>
      <t>Orange</t>
    </r>
    <r>
      <rPr>
        <b/>
        <sz val="10"/>
        <color rgb="FFFFFFFF"/>
        <rFont val="Arial"/>
        <family val="2"/>
      </rPr>
      <t xml:space="preserve">: </t>
    </r>
    <r>
      <rPr>
        <sz val="10"/>
        <color rgb="FFFFFFFF"/>
        <rFont val="Arial"/>
        <family val="2"/>
      </rPr>
      <t xml:space="preserve">Action to take for better understanding 
</t>
    </r>
    <r>
      <rPr>
        <b/>
        <sz val="10"/>
        <color rgb="FF92D050"/>
        <rFont val="Arial"/>
        <family val="2"/>
      </rPr>
      <t>Green</t>
    </r>
    <r>
      <rPr>
        <b/>
        <sz val="10"/>
        <color rgb="FFFFFFFF"/>
        <rFont val="Arial"/>
        <family val="2"/>
      </rPr>
      <t xml:space="preserve">: </t>
    </r>
    <r>
      <rPr>
        <sz val="10"/>
        <color rgb="FFFFFFFF"/>
        <rFont val="Arial"/>
        <family val="2"/>
      </rPr>
      <t>Familiar process, not need to do as Newbie, if have task can participate</t>
    </r>
  </si>
  <si>
    <r>
      <rPr>
        <b/>
        <sz val="10"/>
        <color rgb="FF808080"/>
        <rFont val="Arial"/>
        <family val="2"/>
      </rPr>
      <t>Mentee</t>
    </r>
    <r>
      <rPr>
        <sz val="10"/>
        <color rgb="FF808080"/>
        <rFont val="Arial"/>
        <family val="2"/>
      </rPr>
      <t>: Complete project communication training on the Biometrics Knowledge Point (BKP).
Arrange a meeting with Mentor prior to lead involvement commencing.</t>
    </r>
  </si>
  <si>
    <r>
      <rPr>
        <b/>
        <sz val="10"/>
        <color rgb="FFFF0000"/>
        <rFont val="Arial"/>
        <family val="2"/>
      </rPr>
      <t xml:space="preserve">Need To Do
</t>
    </r>
    <r>
      <rPr>
        <sz val="10"/>
        <color rgb="FF808080"/>
        <rFont val="Arial"/>
        <family val="2"/>
      </rPr>
      <t xml:space="preserve">
Communication is required to attend the following meetings:
• Cross-functional meetings
• ST/SP project review meeting
• Sponsor meeting (if applicable)
</t>
    </r>
    <r>
      <rPr>
        <b/>
        <sz val="10"/>
        <color rgb="FFED7D31"/>
        <rFont val="Arial"/>
        <family val="2"/>
      </rPr>
      <t>Others to communicate with Mentor when encountering suspenseful issues</t>
    </r>
  </si>
  <si>
    <r>
      <rPr>
        <b/>
        <sz val="10"/>
        <color rgb="FF808080"/>
        <rFont val="Arial"/>
        <family val="2"/>
      </rPr>
      <t xml:space="preserve">Mentor: </t>
    </r>
    <r>
      <rPr>
        <sz val="10"/>
        <color rgb="FF808080"/>
        <rFont val="Arial"/>
        <family val="2"/>
      </rPr>
      <t>Explain process for building out deliverable timelines 
Explain Microsoft Project</t>
    </r>
  </si>
  <si>
    <r>
      <rPr>
        <b/>
        <sz val="10"/>
        <color rgb="FFED7D31"/>
        <rFont val="Arial"/>
        <family val="2"/>
      </rPr>
      <t xml:space="preserve">Attend the meeting as a participant
</t>
    </r>
    <r>
      <rPr>
        <sz val="10"/>
        <color rgb="FF808080"/>
        <rFont val="Arial"/>
        <family val="2"/>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</si>
  <si>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r>
      <rPr>
        <b/>
        <sz val="10"/>
        <color rgb="FF808080"/>
        <rFont val="Arial"/>
        <family val="2"/>
      </rPr>
      <t>Mentee</t>
    </r>
    <r>
      <rPr>
        <sz val="10"/>
        <color rgb="FF808080"/>
        <rFont val="Arial"/>
        <family val="2"/>
      </rPr>
      <t xml:space="preserve">: Complete Finance training modules on BKP and BIO356: Introduction to Biometrics Out of Scope Database.
</t>
    </r>
    <r>
      <rPr>
        <b/>
        <sz val="10"/>
        <color rgb="FF808080"/>
        <rFont val="Arial"/>
        <family val="2"/>
      </rPr>
      <t>Mentor</t>
    </r>
    <r>
      <rPr>
        <sz val="10"/>
        <color rgb="FF808080"/>
        <rFont val="Arial"/>
        <family val="2"/>
      </rPr>
      <t>: Involve mentee in ST&amp;P monthly calls and finance calls</t>
    </r>
  </si>
  <si>
    <r>
      <rPr>
        <b/>
        <sz val="10"/>
        <color rgb="FFFF0000"/>
        <rFont val="Arial"/>
        <family val="2"/>
      </rPr>
      <t xml:space="preserve">Need To Do
</t>
    </r>
    <r>
      <rPr>
        <sz val="10"/>
        <color rgb="FF808080"/>
        <rFont val="Arial"/>
        <family val="2"/>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</si>
  <si>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r>
      <rPr>
        <b/>
        <sz val="10"/>
        <color rgb="FF808080"/>
        <rFont val="Arial"/>
        <family val="2"/>
      </rPr>
      <t>Mentee</t>
    </r>
    <r>
      <rPr>
        <sz val="10"/>
        <color rgb="FF808080"/>
        <rFont val="Arial"/>
        <family val="2"/>
      </rPr>
      <t xml:space="preserve">: Review Scope and Time Entry Guidelines (STEG) training on Cornerstone: 
•	UGC093: Finance – STEGs Units &amp; By Function Tabs
•	UGC094: Finance – STEGs – LTD Worked Hours Detail
</t>
    </r>
    <r>
      <rPr>
        <b/>
        <sz val="10"/>
        <color rgb="FF808080"/>
        <rFont val="Arial"/>
        <family val="2"/>
      </rPr>
      <t>Mentor</t>
    </r>
    <r>
      <rPr>
        <sz val="10"/>
        <color rgb="FF808080"/>
        <rFont val="Arial"/>
        <family val="2"/>
      </rPr>
      <t>: provide STEG training</t>
    </r>
  </si>
  <si>
    <r>
      <rPr>
        <b/>
        <sz val="10"/>
        <color rgb="FFFF0000"/>
        <rFont val="Arial"/>
        <family val="2"/>
      </rPr>
      <t xml:space="preserve">Need To Do
</t>
    </r>
    <r>
      <rPr>
        <sz val="10"/>
        <color rgb="FF808080"/>
        <rFont val="Arial"/>
        <family val="2"/>
      </rPr>
      <t xml:space="preserve">
Need to be familiar with the STEG (Scope and Time Entry Guidance) process in the project.</t>
    </r>
  </si>
  <si>
    <r>
      <t xml:space="preserve">Pablo to set up a training session
</t>
    </r>
    <r>
      <rPr>
        <b/>
        <sz val="10"/>
        <color rgb="FF808080"/>
        <rFont val="Arial"/>
        <family val="2"/>
      </rPr>
      <t>Tue 28-Mar-2023 (Done, will be repeated once study assigned and STEGs released)</t>
    </r>
    <r>
      <rPr>
        <sz val="10"/>
        <color rgb="FF808080"/>
        <rFont val="Arial"/>
        <family val="2"/>
      </rPr>
      <t xml:space="preserve"> 
Will updated based on new MYVBFJ80-0D1QBL study</t>
    </r>
  </si>
  <si>
    <r>
      <rPr>
        <b/>
        <sz val="10"/>
        <color rgb="FFFF0000"/>
        <rFont val="Arial"/>
        <family val="2"/>
      </rPr>
      <t xml:space="preserve">Need To Do
</t>
    </r>
    <r>
      <rPr>
        <sz val="10"/>
        <color rgb="FF808080"/>
        <rFont val="Arial"/>
        <family val="2"/>
      </rPr>
      <t xml:space="preserve">
Need to be familiar with the CheckList in the project.
</t>
    </r>
    <r>
      <rPr>
        <b/>
        <sz val="10"/>
        <color rgb="FFED7D31"/>
        <rFont val="Arial"/>
        <family val="2"/>
      </rPr>
      <t>Others to communicate with Mentor when encountering suspenseful issues</t>
    </r>
  </si>
  <si>
    <r>
      <rPr>
        <b/>
        <sz val="10"/>
        <color rgb="FF808080"/>
        <rFont val="Arial"/>
        <family val="2"/>
      </rPr>
      <t>4/20/2023:</t>
    </r>
    <r>
      <rPr>
        <sz val="10"/>
        <color rgb="FF808080"/>
        <rFont val="Arial"/>
        <family val="2"/>
      </rPr>
      <t xml:space="preserve"> We covered QC Plan and Checklists</t>
    </r>
  </si>
  <si>
    <r>
      <rPr>
        <b/>
        <sz val="10"/>
        <color rgb="FFFF0000"/>
        <rFont val="Arial"/>
        <family val="2"/>
      </rPr>
      <t xml:space="preserve">Need To Do
</t>
    </r>
    <r>
      <rPr>
        <sz val="10"/>
        <color rgb="FF808080"/>
        <rFont val="Arial"/>
        <family val="2"/>
      </rPr>
      <t xml:space="preserve">
Review of Third-Party Data Transfer Specifications/Agreements (DTS / DTA)
</t>
    </r>
    <r>
      <rPr>
        <b/>
        <sz val="10"/>
        <color rgb="FFED7D31"/>
        <rFont val="Arial"/>
        <family val="2"/>
      </rPr>
      <t>Others to communicate with Mentor when encountering suspenseful issues</t>
    </r>
  </si>
  <si>
    <r>
      <rPr>
        <b/>
        <sz val="10"/>
        <color rgb="FFFF0000"/>
        <rFont val="Arial"/>
        <family val="2"/>
      </rPr>
      <t xml:space="preserve">Need To Do
</t>
    </r>
    <r>
      <rPr>
        <sz val="10"/>
        <color rgb="FF808080"/>
        <rFont val="Arial"/>
        <family val="2"/>
      </rPr>
      <t xml:space="preserve">
New Process, need to be familiar with the PREP in the project.</t>
    </r>
  </si>
  <si>
    <r>
      <rPr>
        <b/>
        <sz val="10"/>
        <color rgb="FFFF0000"/>
        <rFont val="Arial"/>
        <family val="2"/>
      </rPr>
      <t xml:space="preserve">Need To Do
</t>
    </r>
    <r>
      <rPr>
        <sz val="10"/>
        <color rgb="FF808080"/>
        <rFont val="Arial"/>
        <family val="2"/>
      </rPr>
      <t>Practice in study, according to upcoming plan</t>
    </r>
  </si>
  <si>
    <r>
      <rPr>
        <b/>
        <sz val="10"/>
        <color rgb="FFFF0000"/>
        <rFont val="Arial"/>
        <family val="2"/>
      </rPr>
      <t xml:space="preserve">Need To Do
</t>
    </r>
    <r>
      <rPr>
        <sz val="10"/>
        <color rgb="FF808080"/>
        <rFont val="Arial"/>
        <family val="2"/>
      </rPr>
      <t xml:space="preserve">
For large interdepartmental collaborations, response speed and submission efficiency of various departments are needed</t>
    </r>
  </si>
  <si>
    <r>
      <rPr>
        <b/>
        <u/>
        <sz val="10"/>
        <color rgb="FF808080"/>
        <rFont val="Arial"/>
        <family val="2"/>
      </rPr>
      <t>05-Apr-23</t>
    </r>
    <r>
      <rPr>
        <sz val="10"/>
        <color rgb="FF808080"/>
        <rFont val="Arial"/>
        <family val="2"/>
      </rPr>
      <t xml:space="preserve">: Discussion about SAP KOM and SAP development; to be followed.
SAP KOM prep meeting with Pablo before SAP KOM with the sponsor
</t>
    </r>
    <r>
      <rPr>
        <b/>
        <sz val="10"/>
        <color rgb="FF808080"/>
        <rFont val="Arial"/>
        <family val="2"/>
      </rPr>
      <t>20-Apr-23:</t>
    </r>
    <r>
      <rPr>
        <sz val="10"/>
        <color rgb="FF808080"/>
        <rFont val="Arial"/>
        <family val="2"/>
      </rPr>
      <t xml:space="preserve"> we discussed about versions for the SAP, email communications and Delivery Approval Forms</t>
    </r>
  </si>
  <si>
    <r>
      <t xml:space="preserve">The SDTM and ADaM datasets that I previously reviewed and contributed to the conversion from SDTM to ADaM, </t>
    </r>
    <r>
      <rPr>
        <b/>
        <sz val="10"/>
        <color rgb="FFED7D31"/>
        <rFont val="Arial"/>
        <family val="2"/>
      </rPr>
      <t>it is better to get explained the process for reviewing the Tabulation Dataset Specifications and define.xml</t>
    </r>
  </si>
  <si>
    <r>
      <rPr>
        <b/>
        <sz val="10"/>
        <color rgb="FFFF0000"/>
        <rFont val="Arial"/>
        <family val="2"/>
      </rPr>
      <t xml:space="preserve">Need To Do
</t>
    </r>
    <r>
      <rPr>
        <sz val="10"/>
        <color rgb="FF808080"/>
        <rFont val="Arial"/>
        <family val="2"/>
      </rPr>
      <t xml:space="preserve">
I have a myriad of experience in SAS Macro, but ICON's programming system is very different, I need to know how it works</t>
    </r>
  </si>
  <si>
    <r>
      <rPr>
        <b/>
        <sz val="10"/>
        <color rgb="FFFF0000"/>
        <rFont val="Arial"/>
        <family val="2"/>
      </rPr>
      <t xml:space="preserve">Need To Do
</t>
    </r>
    <r>
      <rPr>
        <sz val="10"/>
        <color rgb="FF808080"/>
        <rFont val="Arial"/>
        <family val="2"/>
      </rPr>
      <t xml:space="preserve">
I have participated in IDMC, as a statistician to show IDMC Study information, such as SAEs, etc., I need to know more about how to cooperate with the DMC team and how to advance</t>
    </r>
  </si>
  <si>
    <r>
      <rPr>
        <b/>
        <sz val="10"/>
        <color rgb="FFFF0000"/>
        <rFont val="Arial"/>
        <family val="2"/>
      </rPr>
      <t xml:space="preserve">Need To Do
</t>
    </r>
    <r>
      <rPr>
        <sz val="10"/>
        <color rgb="FF808080"/>
        <rFont val="Arial"/>
        <family val="2"/>
      </rPr>
      <t xml:space="preserve">
Yes, I have delivered TFLs for many study, but each company's delivery standards and methods are very different, and it is important to practice to familiarize yourself with ICON's process</t>
    </r>
  </si>
  <si>
    <r>
      <rPr>
        <b/>
        <sz val="10"/>
        <color rgb="FF808080"/>
        <rFont val="Arial"/>
        <family val="2"/>
      </rPr>
      <t>4/20/2023:</t>
    </r>
    <r>
      <rPr>
        <sz val="10"/>
        <color rgb="FF808080"/>
        <rFont val="Arial"/>
        <family val="2"/>
      </rPr>
      <t xml:space="preserve"> We covered SAP-related delivery approval forms</t>
    </r>
  </si>
  <si>
    <r>
      <t xml:space="preserve">In the previous studies, PM and TMF departments will discuss with me the checklist that needs to be archived and provide the final version of the document. I need to know the special process of ICON, best to </t>
    </r>
    <r>
      <rPr>
        <b/>
        <sz val="10"/>
        <color rgb="FFED7D31"/>
        <rFont val="Arial"/>
        <family val="2"/>
      </rPr>
      <t>practice</t>
    </r>
  </si>
  <si>
    <t>Gastroenterology-Norovirus Vaccine-PIIa-HVXNV212-NRV212</t>
  </si>
  <si>
    <t>Genetic and Rare Disease</t>
  </si>
  <si>
    <t>Genetic and Rare Disease-Myotonic Dystrophy-PII-HRM10105-CL1005</t>
  </si>
  <si>
    <t>NCT04886518</t>
  </si>
  <si>
    <t>[Myotonic Dystrophy](https://clinicaltrials.gov/study/NCT04886518)</t>
  </si>
  <si>
    <t>Harmony Biosciences, LLC</t>
  </si>
  <si>
    <t>13 Sites</t>
  </si>
  <si>
    <t>[Norovirus Vaccine](https://clinicaltrials.gov/study/NCT05281094)</t>
  </si>
  <si>
    <t>NCT05281094</t>
  </si>
  <si>
    <t>17 Sites</t>
  </si>
  <si>
    <t>Oper, Duoduo</t>
  </si>
  <si>
    <t>Rigoletto, Duoduo</t>
  </si>
  <si>
    <t>Adolf Dresen</t>
  </si>
  <si>
    <t>Daniele Finzi Pasca</t>
  </si>
  <si>
    <t>Birgit Kajtna-Wönig</t>
  </si>
  <si>
    <t>Jette Steckel</t>
  </si>
  <si>
    <t xml:space="preserve">2025.03_Sample Size Determination for Counts &amp; Rates </t>
  </si>
  <si>
    <t>Romeo und Julia</t>
  </si>
  <si>
    <t>Die dunkle Seite des Mondes</t>
  </si>
  <si>
    <t>Tristan und Isolde</t>
  </si>
  <si>
    <t>2025-2026</t>
  </si>
  <si>
    <t>Die Möwe</t>
  </si>
  <si>
    <t>Das Paradies und die Peri</t>
  </si>
  <si>
    <t>Ruslan und Ljudmila</t>
  </si>
  <si>
    <t>Surrogate Cities</t>
  </si>
  <si>
    <t>L'elisir d'amore</t>
  </si>
  <si>
    <t>Der Nussknacker</t>
  </si>
  <si>
    <t>Monster´s Paradise</t>
  </si>
  <si>
    <t>KEIN ZURÜCK</t>
  </si>
  <si>
    <t>Die große Stille</t>
  </si>
  <si>
    <t>Frauenliebe und -sterben</t>
  </si>
  <si>
    <t>THE TIMES ARE RACING</t>
  </si>
  <si>
    <t>Il barbiere di Siviglia</t>
  </si>
  <si>
    <t>Wunderland</t>
  </si>
  <si>
    <t>La Cage Aux Folles</t>
  </si>
  <si>
    <t>G4HBFZ69-0D1RJA</t>
  </si>
  <si>
    <t>GSCN0334-004624</t>
  </si>
  <si>
    <t>Oncology-Melanoma-PII-MELARISK-002-Younes</t>
  </si>
  <si>
    <t>MELARISK-002-Younes</t>
  </si>
  <si>
    <t>Younes</t>
  </si>
  <si>
    <t>Melanoma</t>
  </si>
  <si>
    <t>NCT05120271</t>
  </si>
  <si>
    <t>[GPC3+ solid tumors](https://clinicaltrials.gov/study/NCT05120271)</t>
  </si>
  <si>
    <t>Sotio Biotech Inc.</t>
  </si>
  <si>
    <t>Oncology-Advanced Solid Tumor-SOTMCART-MTCART</t>
  </si>
  <si>
    <t>NCT06592586</t>
  </si>
  <si>
    <t>2024-516364-28</t>
  </si>
  <si>
    <t>Minervax ApS</t>
  </si>
  <si>
    <t>Immunology-Group B Streptococcus Vaccine-G4HBFZ69-0D1RJA</t>
  </si>
  <si>
    <t>[Group B Streptococcus Vaccine](https://clinicaltrials.gov/study/NCT06592586)</t>
  </si>
  <si>
    <t>Hepatology-Chronic Hepatitis C Virus-PIV-GSCN0334-004624</t>
  </si>
  <si>
    <t>Gilead Sciences Shanghai Pharmaceutical Technology.,Ltd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</si>
</sst>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809]dd\ mmmm\ yyyy;@"/>
    <numFmt numFmtId="166" formatCode="0.0"/>
  </numFmts>
  <fonts count="3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
      <sz val="10"/>
      <color theme="1"/>
      <name val="Arial"/>
      <family val="2"/>
    </font>
    <font>
      <b/>
      <sz val="10"/>
      <color rgb="FFFF4098"/>
      <name val="Arial"/>
      <family val="2"/>
    </font>
    <font>
      <sz val="10"/>
      <color rgb="FFFF0000"/>
      <name val="Arial"/>
      <family val="2"/>
    </font>
    <font>
      <sz val="10"/>
      <color rgb="FF000000"/>
      <name val="Arial"/>
      <family val="2"/>
    </font>
    <font>
      <b/>
      <sz val="10"/>
      <color rgb="FFFF0000"/>
      <name val="Arial"/>
      <family val="2"/>
    </font>
    <font>
      <b/>
      <sz val="10"/>
      <color rgb="FFFFFFFF"/>
      <name val="Arial"/>
      <family val="2"/>
    </font>
    <font>
      <sz val="10"/>
      <color rgb="FFFFFFFF"/>
      <name val="Arial"/>
      <family val="2"/>
    </font>
    <font>
      <b/>
      <sz val="10"/>
      <color rgb="FFED7D31"/>
      <name val="Arial"/>
      <family val="2"/>
    </font>
    <font>
      <b/>
      <sz val="10"/>
      <color rgb="FF92D050"/>
      <name val="Arial"/>
      <family val="2"/>
    </font>
    <font>
      <sz val="10"/>
      <color rgb="FF808080"/>
      <name val="Arial"/>
      <family val="2"/>
    </font>
    <font>
      <b/>
      <sz val="10"/>
      <color rgb="FF808080"/>
      <name val="Arial"/>
      <family val="2"/>
    </font>
    <font>
      <b/>
      <sz val="10"/>
      <color rgb="FF70AD47"/>
      <name val="Arial"/>
      <family val="2"/>
    </font>
    <font>
      <b/>
      <sz val="10"/>
      <color theme="1"/>
      <name val="Arial"/>
      <family val="2"/>
    </font>
    <font>
      <b/>
      <u/>
      <sz val="10"/>
      <color rgb="FF808080"/>
      <name val="Arial"/>
      <family val="2"/>
    </font>
  </fonts>
  <fills count="3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theme="4" tint="0.79998168889431442"/>
      </patternFill>
    </fill>
    <fill>
      <patternFill patternType="solid">
        <fgColor rgb="FFD9D9D9"/>
        <bgColor indexed="64"/>
      </patternFill>
    </fill>
    <fill>
      <patternFill patternType="solid">
        <fgColor rgb="FF198878"/>
        <bgColor indexed="64"/>
      </patternFill>
    </fill>
    <fill>
      <patternFill patternType="solid">
        <fgColor rgb="FF01474F"/>
        <bgColor indexed="64"/>
      </patternFill>
    </fill>
    <fill>
      <patternFill patternType="solid">
        <fgColor rgb="FF0070C0"/>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
      <left/>
      <right style="medium">
        <color rgb="FF00877D"/>
      </right>
      <top/>
      <bottom style="medium">
        <color rgb="FF00877D"/>
      </bottom>
      <diagonal/>
    </border>
    <border>
      <left/>
      <right style="medium">
        <color rgb="FF00877D"/>
      </right>
      <top/>
      <bottom/>
      <diagonal/>
    </border>
    <border>
      <left style="medium">
        <color rgb="FF00877D"/>
      </left>
      <right style="medium">
        <color rgb="FF00877D"/>
      </right>
      <top style="medium">
        <color rgb="FF00877D"/>
      </top>
      <bottom/>
      <diagonal/>
    </border>
    <border>
      <left style="medium">
        <color rgb="FF00877D"/>
      </left>
      <right style="medium">
        <color rgb="FF00877D"/>
      </right>
      <top/>
      <bottom style="medium">
        <color rgb="FF00877D"/>
      </bottom>
      <diagonal/>
    </border>
    <border>
      <left/>
      <right style="medium">
        <color rgb="FF00877D"/>
      </right>
      <top style="medium">
        <color rgb="FF00877D"/>
      </top>
      <bottom style="medium">
        <color rgb="FF00877D"/>
      </bottom>
      <diagonal/>
    </border>
    <border>
      <left/>
      <right/>
      <top style="medium">
        <color rgb="FF00877D"/>
      </top>
      <bottom style="medium">
        <color rgb="FF00877D"/>
      </bottom>
      <diagonal/>
    </border>
    <border>
      <left style="medium">
        <color rgb="FF00877D"/>
      </left>
      <right/>
      <top style="medium">
        <color rgb="FF00877D"/>
      </top>
      <bottom style="medium">
        <color rgb="FF00877D"/>
      </bottom>
      <diagonal/>
    </border>
    <border>
      <left/>
      <right style="medium">
        <color rgb="FF00877D"/>
      </right>
      <top style="medium">
        <color rgb="FF00877D"/>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308">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2" xfId="0" applyBorder="1" applyAlignment="1">
      <alignment vertical="center" wrapText="1"/>
    </xf>
    <xf numFmtId="0" fontId="0" fillId="0" borderId="0" xfId="0" applyAlignment="1">
      <alignment vertical="center" wrapText="1"/>
    </xf>
    <xf numFmtId="0" fontId="0" fillId="0" borderId="4" xfId="0" applyBorder="1" applyAlignment="1">
      <alignment vertical="center" wrapText="1"/>
    </xf>
    <xf numFmtId="0" fontId="1" fillId="0" borderId="0" xfId="0" applyFont="1"/>
    <xf numFmtId="0" fontId="0" fillId="0" borderId="0" xfId="0" applyAlignment="1">
      <alignment horizontal="center"/>
    </xf>
    <xf numFmtId="166"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1" borderId="0" xfId="0" applyFont="1" applyFill="1" applyAlignment="1">
      <alignment horizontal="center" vertical="top" wrapText="1"/>
    </xf>
    <xf numFmtId="0" fontId="1" fillId="0" borderId="0" xfId="0" applyFont="1" applyAlignment="1">
      <alignment vertical="top" wrapText="1"/>
    </xf>
    <xf numFmtId="0" fontId="1" fillId="12"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6"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4" borderId="0" xfId="0" applyFont="1" applyFill="1" applyAlignment="1">
      <alignment horizontal="left" vertical="top"/>
    </xf>
    <xf numFmtId="0" fontId="10" fillId="14"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9" fillId="16" borderId="0" xfId="0" applyFont="1" applyFill="1" applyAlignment="1">
      <alignment horizontal="left" vertical="top" wrapText="1"/>
    </xf>
    <xf numFmtId="0" fontId="10" fillId="17" borderId="0" xfId="0" applyFont="1" applyFill="1" applyAlignment="1">
      <alignment horizontal="left" vertical="top"/>
    </xf>
    <xf numFmtId="0" fontId="10" fillId="13" borderId="0" xfId="0" applyFont="1" applyFill="1" applyAlignment="1">
      <alignment horizontal="left" vertical="top"/>
    </xf>
    <xf numFmtId="0" fontId="10" fillId="13" borderId="0" xfId="0" applyFont="1" applyFill="1" applyAlignment="1">
      <alignment horizontal="left" vertical="top" wrapText="1"/>
    </xf>
    <xf numFmtId="0" fontId="10" fillId="18" borderId="0" xfId="0" applyFont="1" applyFill="1" applyAlignment="1">
      <alignment horizontal="left" vertical="top"/>
    </xf>
    <xf numFmtId="0" fontId="9" fillId="16" borderId="0" xfId="0" applyFont="1" applyFill="1" applyAlignment="1">
      <alignment horizontal="left" vertical="top"/>
    </xf>
    <xf numFmtId="0" fontId="19" fillId="19" borderId="7" xfId="0" applyFont="1" applyFill="1" applyBorder="1" applyAlignment="1">
      <alignment horizontal="center" vertical="center"/>
    </xf>
    <xf numFmtId="0" fontId="20" fillId="0" borderId="5" xfId="0" applyFont="1" applyBorder="1" applyAlignment="1">
      <alignment vertical="center"/>
    </xf>
    <xf numFmtId="0" fontId="20" fillId="0" borderId="8" xfId="0" applyFont="1" applyBorder="1" applyAlignment="1">
      <alignment vertical="center"/>
    </xf>
    <xf numFmtId="0" fontId="20" fillId="0" borderId="8" xfId="0" applyFont="1" applyBorder="1" applyAlignment="1">
      <alignment horizontal="center" vertical="center"/>
    </xf>
    <xf numFmtId="14" fontId="20" fillId="0" borderId="8" xfId="0" applyNumberFormat="1" applyFont="1" applyBorder="1" applyAlignment="1">
      <alignment vertical="center"/>
    </xf>
    <xf numFmtId="0" fontId="20" fillId="3" borderId="8" xfId="0" applyFont="1" applyFill="1" applyBorder="1" applyAlignment="1">
      <alignment vertical="center"/>
    </xf>
    <xf numFmtId="0" fontId="20" fillId="4" borderId="8" xfId="0" applyFont="1" applyFill="1" applyBorder="1" applyAlignment="1">
      <alignment vertical="center"/>
    </xf>
    <xf numFmtId="0" fontId="20" fillId="6" borderId="8" xfId="0" applyFont="1" applyFill="1" applyBorder="1" applyAlignment="1">
      <alignment vertical="center"/>
    </xf>
    <xf numFmtId="0" fontId="19" fillId="19" borderId="6" xfId="0" applyFont="1" applyFill="1" applyBorder="1" applyAlignment="1">
      <alignment horizontal="left" vertical="center"/>
    </xf>
    <xf numFmtId="0" fontId="19" fillId="19" borderId="7" xfId="0" applyFont="1" applyFill="1" applyBorder="1" applyAlignment="1">
      <alignment horizontal="left" vertical="center"/>
    </xf>
    <xf numFmtId="0" fontId="20" fillId="0" borderId="5" xfId="0" applyFont="1" applyBorder="1" applyAlignment="1">
      <alignment horizontal="left" vertical="center"/>
    </xf>
    <xf numFmtId="0" fontId="20" fillId="0" borderId="8" xfId="0" applyFont="1" applyBorder="1" applyAlignment="1">
      <alignment horizontal="left" vertical="center"/>
    </xf>
    <xf numFmtId="14" fontId="20" fillId="0" borderId="8" xfId="0" applyNumberFormat="1" applyFont="1" applyBorder="1" applyAlignment="1">
      <alignment horizontal="left" vertical="center"/>
    </xf>
    <xf numFmtId="0" fontId="20" fillId="5" borderId="8" xfId="0" applyFont="1" applyFill="1" applyBorder="1" applyAlignment="1">
      <alignment horizontal="left" vertical="center"/>
    </xf>
    <xf numFmtId="0" fontId="20" fillId="6" borderId="8" xfId="0" applyFont="1" applyFill="1" applyBorder="1" applyAlignment="1">
      <alignment horizontal="left" vertical="center"/>
    </xf>
    <xf numFmtId="20" fontId="20" fillId="0" borderId="8" xfId="0" applyNumberFormat="1" applyFont="1" applyBorder="1" applyAlignment="1">
      <alignment horizontal="left" vertical="center"/>
    </xf>
    <xf numFmtId="0" fontId="6" fillId="0" borderId="8" xfId="4" applyBorder="1" applyAlignment="1">
      <alignment vertical="center"/>
    </xf>
    <xf numFmtId="0" fontId="20" fillId="0" borderId="8" xfId="0" applyFont="1" applyBorder="1" applyAlignment="1">
      <alignment vertical="center" wrapText="1"/>
    </xf>
    <xf numFmtId="0" fontId="6" fillId="0" borderId="8" xfId="4" applyBorder="1" applyAlignment="1">
      <alignment horizontal="left" vertical="center"/>
    </xf>
    <xf numFmtId="0" fontId="20" fillId="20" borderId="8" xfId="0" applyFont="1" applyFill="1" applyBorder="1" applyAlignment="1">
      <alignment horizontal="left" vertical="center"/>
    </xf>
    <xf numFmtId="14" fontId="6" fillId="0" borderId="8" xfId="4" applyNumberFormat="1" applyBorder="1" applyAlignment="1">
      <alignment vertical="center"/>
    </xf>
    <xf numFmtId="0" fontId="1" fillId="21" borderId="0" xfId="0" applyFont="1" applyFill="1" applyAlignment="1">
      <alignment horizontal="center" vertical="top" wrapText="1"/>
    </xf>
    <xf numFmtId="164" fontId="19" fillId="19" borderId="7" xfId="0" applyNumberFormat="1" applyFont="1" applyFill="1" applyBorder="1" applyAlignment="1">
      <alignment horizontal="left" vertical="center"/>
    </xf>
    <xf numFmtId="164" fontId="20" fillId="0" borderId="8" xfId="0" applyNumberFormat="1" applyFont="1" applyBorder="1" applyAlignment="1">
      <alignment horizontal="left" vertical="center"/>
    </xf>
    <xf numFmtId="164" fontId="0" fillId="0" borderId="0" xfId="0" applyNumberFormat="1"/>
    <xf numFmtId="49" fontId="19" fillId="19" borderId="7" xfId="0" applyNumberFormat="1" applyFont="1" applyFill="1" applyBorder="1" applyAlignment="1">
      <alignment horizontal="center" vertical="center"/>
    </xf>
    <xf numFmtId="49" fontId="20" fillId="0" borderId="8"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8"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4" borderId="0" xfId="0" applyFont="1" applyFill="1" applyAlignment="1">
      <alignment horizontal="center" vertical="top"/>
    </xf>
    <xf numFmtId="0" fontId="10" fillId="2" borderId="0" xfId="0" applyFont="1" applyFill="1" applyAlignment="1">
      <alignment horizontal="center" vertical="top"/>
    </xf>
    <xf numFmtId="0" fontId="10" fillId="15" borderId="0" xfId="0" applyFont="1" applyFill="1" applyAlignment="1">
      <alignment horizontal="center" vertical="top"/>
    </xf>
    <xf numFmtId="0" fontId="10" fillId="16" borderId="0" xfId="0" applyFont="1" applyFill="1" applyAlignment="1">
      <alignment horizontal="center" vertical="top"/>
    </xf>
    <xf numFmtId="0" fontId="10" fillId="13"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23" borderId="0" xfId="0" applyFont="1" applyFill="1" applyAlignment="1">
      <alignment horizontal="left" vertical="top"/>
    </xf>
    <xf numFmtId="0" fontId="10" fillId="23"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4" borderId="0" xfId="0" applyFont="1" applyFill="1" applyAlignment="1">
      <alignment horizontal="left" vertical="center"/>
    </xf>
    <xf numFmtId="0" fontId="10" fillId="14" borderId="0" xfId="0" applyFont="1" applyFill="1" applyAlignment="1">
      <alignment horizontal="center" vertical="center"/>
    </xf>
    <xf numFmtId="0" fontId="10" fillId="14"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13" borderId="0" xfId="0" applyFont="1" applyFill="1" applyAlignment="1">
      <alignment horizontal="left" vertical="center"/>
    </xf>
    <xf numFmtId="0" fontId="10" fillId="13" borderId="0" xfId="0" applyFont="1" applyFill="1" applyAlignment="1">
      <alignment horizontal="center" vertical="center"/>
    </xf>
    <xf numFmtId="0" fontId="10" fillId="13" borderId="0" xfId="0" applyFont="1" applyFill="1" applyAlignment="1">
      <alignment horizontal="left" vertical="center" wrapText="1"/>
    </xf>
    <xf numFmtId="0" fontId="10" fillId="23" borderId="0" xfId="0" applyFont="1" applyFill="1" applyAlignment="1">
      <alignment horizontal="left" vertical="center"/>
    </xf>
    <xf numFmtId="0" fontId="10" fillId="23" borderId="0" xfId="0" applyFont="1" applyFill="1" applyAlignment="1">
      <alignment horizontal="center" vertical="center"/>
    </xf>
    <xf numFmtId="0" fontId="23" fillId="22" borderId="0" xfId="0" applyFont="1" applyFill="1" applyAlignment="1">
      <alignment horizontal="center"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0" fillId="3" borderId="5" xfId="0" applyNumberFormat="1" applyFont="1" applyFill="1" applyBorder="1" applyAlignment="1">
      <alignment horizontal="left" vertical="center"/>
    </xf>
    <xf numFmtId="164" fontId="20" fillId="3" borderId="8" xfId="0" applyNumberFormat="1" applyFont="1" applyFill="1" applyBorder="1" applyAlignment="1">
      <alignment horizontal="left" vertical="center"/>
    </xf>
    <xf numFmtId="0" fontId="20" fillId="3" borderId="5" xfId="0" applyFont="1" applyFill="1" applyBorder="1" applyAlignment="1">
      <alignment vertical="center"/>
    </xf>
    <xf numFmtId="0" fontId="20" fillId="3" borderId="5" xfId="0" applyFont="1" applyFill="1" applyBorder="1" applyAlignment="1">
      <alignment horizontal="center" vertical="center"/>
    </xf>
    <xf numFmtId="0" fontId="21" fillId="3" borderId="5" xfId="0" applyFont="1" applyFill="1" applyBorder="1" applyAlignment="1">
      <alignment vertical="center"/>
    </xf>
    <xf numFmtId="0" fontId="21" fillId="3" borderId="8" xfId="0" applyFont="1" applyFill="1" applyBorder="1" applyAlignment="1">
      <alignment vertical="center"/>
    </xf>
    <xf numFmtId="0" fontId="20" fillId="3" borderId="8" xfId="0" applyFont="1" applyFill="1" applyBorder="1" applyAlignment="1">
      <alignment horizontal="center" vertical="center"/>
    </xf>
    <xf numFmtId="164" fontId="20" fillId="6" borderId="5" xfId="0" applyNumberFormat="1" applyFont="1" applyFill="1" applyBorder="1" applyAlignment="1">
      <alignment horizontal="left" vertical="center"/>
    </xf>
    <xf numFmtId="164" fontId="20" fillId="6" borderId="8" xfId="0" applyNumberFormat="1" applyFont="1" applyFill="1" applyBorder="1" applyAlignment="1">
      <alignment horizontal="left" vertical="center"/>
    </xf>
    <xf numFmtId="0" fontId="20" fillId="6" borderId="5" xfId="0" applyFont="1" applyFill="1" applyBorder="1" applyAlignment="1">
      <alignment vertical="center"/>
    </xf>
    <xf numFmtId="0" fontId="20" fillId="6" borderId="5" xfId="0" applyFont="1" applyFill="1" applyBorder="1" applyAlignment="1">
      <alignment horizontal="center" vertical="center"/>
    </xf>
    <xf numFmtId="0" fontId="20" fillId="6" borderId="8" xfId="0" applyFont="1" applyFill="1" applyBorder="1" applyAlignment="1">
      <alignment horizontal="center" vertical="center"/>
    </xf>
    <xf numFmtId="14" fontId="20" fillId="6" borderId="8" xfId="0" applyNumberFormat="1" applyFont="1" applyFill="1" applyBorder="1" applyAlignment="1">
      <alignment vertical="center"/>
    </xf>
    <xf numFmtId="0" fontId="20" fillId="6" borderId="9" xfId="0" applyFont="1" applyFill="1" applyBorder="1" applyAlignment="1">
      <alignment vertical="center"/>
    </xf>
    <xf numFmtId="14" fontId="20" fillId="6" borderId="8" xfId="0" applyNumberFormat="1" applyFont="1" applyFill="1" applyBorder="1" applyAlignment="1">
      <alignment horizontal="left" vertical="center"/>
    </xf>
    <xf numFmtId="14" fontId="20" fillId="6" borderId="8" xfId="0" applyNumberFormat="1" applyFont="1" applyFill="1" applyBorder="1" applyAlignment="1">
      <alignment vertical="center" wrapText="1"/>
    </xf>
    <xf numFmtId="20" fontId="20" fillId="6" borderId="8" xfId="0" applyNumberFormat="1" applyFont="1" applyFill="1" applyBorder="1" applyAlignment="1">
      <alignment horizontal="center" vertical="center"/>
    </xf>
    <xf numFmtId="14" fontId="20" fillId="6" borderId="8" xfId="0" applyNumberFormat="1" applyFont="1" applyFill="1" applyBorder="1" applyAlignment="1">
      <alignment horizontal="left" vertical="center" wrapText="1"/>
    </xf>
    <xf numFmtId="14" fontId="21" fillId="6" borderId="8" xfId="0" applyNumberFormat="1" applyFont="1" applyFill="1" applyBorder="1" applyAlignment="1">
      <alignment horizontal="left" vertical="center"/>
    </xf>
    <xf numFmtId="0" fontId="20" fillId="24" borderId="5" xfId="0" applyFont="1" applyFill="1" applyBorder="1" applyAlignment="1">
      <alignment vertical="center"/>
    </xf>
    <xf numFmtId="164" fontId="20" fillId="24" borderId="5" xfId="0" applyNumberFormat="1" applyFont="1" applyFill="1" applyBorder="1" applyAlignment="1">
      <alignment horizontal="left" vertical="center"/>
    </xf>
    <xf numFmtId="164" fontId="20" fillId="24" borderId="8" xfId="0" applyNumberFormat="1" applyFont="1" applyFill="1" applyBorder="1" applyAlignment="1">
      <alignment horizontal="left" vertical="center"/>
    </xf>
    <xf numFmtId="0" fontId="20" fillId="24" borderId="8" xfId="0" applyFont="1" applyFill="1" applyBorder="1" applyAlignment="1">
      <alignment vertical="center"/>
    </xf>
    <xf numFmtId="0" fontId="20" fillId="24" borderId="8" xfId="0" applyFont="1" applyFill="1" applyBorder="1" applyAlignment="1">
      <alignment horizontal="center" vertical="center"/>
    </xf>
    <xf numFmtId="0" fontId="20" fillId="24" borderId="5" xfId="0" applyFont="1" applyFill="1" applyBorder="1" applyAlignment="1">
      <alignment horizontal="center" vertical="center"/>
    </xf>
    <xf numFmtId="0" fontId="20" fillId="24" borderId="8" xfId="0" applyFont="1" applyFill="1" applyBorder="1" applyAlignment="1">
      <alignment horizontal="left" vertical="center"/>
    </xf>
    <xf numFmtId="14" fontId="20" fillId="24" borderId="8" xfId="0" applyNumberFormat="1" applyFont="1" applyFill="1" applyBorder="1" applyAlignment="1">
      <alignment vertical="center"/>
    </xf>
    <xf numFmtId="14" fontId="20" fillId="24" borderId="8" xfId="0" applyNumberFormat="1" applyFont="1" applyFill="1" applyBorder="1" applyAlignment="1">
      <alignment horizontal="left" vertical="center"/>
    </xf>
    <xf numFmtId="20" fontId="20" fillId="24" borderId="8" xfId="0" applyNumberFormat="1" applyFont="1" applyFill="1" applyBorder="1" applyAlignment="1">
      <alignment horizontal="center" vertical="center"/>
    </xf>
    <xf numFmtId="164" fontId="20" fillId="4" borderId="5" xfId="0" applyNumberFormat="1" applyFont="1" applyFill="1" applyBorder="1" applyAlignment="1">
      <alignment horizontal="left" vertical="center"/>
    </xf>
    <xf numFmtId="164" fontId="20" fillId="4" borderId="8" xfId="0" applyNumberFormat="1" applyFont="1" applyFill="1" applyBorder="1" applyAlignment="1">
      <alignment horizontal="left" vertical="center"/>
    </xf>
    <xf numFmtId="0" fontId="21" fillId="4" borderId="5" xfId="0" applyFont="1" applyFill="1" applyBorder="1" applyAlignment="1">
      <alignment vertical="center"/>
    </xf>
    <xf numFmtId="0" fontId="20" fillId="4" borderId="5" xfId="0" applyFont="1" applyFill="1" applyBorder="1" applyAlignment="1">
      <alignment vertical="center"/>
    </xf>
    <xf numFmtId="0" fontId="20" fillId="4" borderId="5" xfId="0" applyFont="1" applyFill="1" applyBorder="1" applyAlignment="1">
      <alignment horizontal="center" vertical="center"/>
    </xf>
    <xf numFmtId="0" fontId="20" fillId="4" borderId="5" xfId="0" applyFont="1" applyFill="1" applyBorder="1" applyAlignment="1">
      <alignment vertical="center" wrapText="1"/>
    </xf>
    <xf numFmtId="0" fontId="21" fillId="4" borderId="8" xfId="0" applyFont="1" applyFill="1" applyBorder="1" applyAlignment="1">
      <alignment vertical="center"/>
    </xf>
    <xf numFmtId="0" fontId="20" fillId="4" borderId="8" xfId="0" applyFont="1" applyFill="1" applyBorder="1" applyAlignment="1">
      <alignment horizontal="center" vertical="center"/>
    </xf>
    <xf numFmtId="0" fontId="20" fillId="4" borderId="9" xfId="0" applyFont="1" applyFill="1" applyBorder="1" applyAlignment="1">
      <alignment vertical="center"/>
    </xf>
    <xf numFmtId="0" fontId="20" fillId="4" borderId="9" xfId="0" applyFont="1" applyFill="1" applyBorder="1" applyAlignment="1">
      <alignment horizontal="center" vertical="center"/>
    </xf>
    <xf numFmtId="14" fontId="20" fillId="4" borderId="8" xfId="0" applyNumberFormat="1" applyFont="1" applyFill="1" applyBorder="1" applyAlignment="1">
      <alignment horizontal="left" vertical="center"/>
    </xf>
    <xf numFmtId="14" fontId="20" fillId="4" borderId="8" xfId="0" applyNumberFormat="1" applyFont="1" applyFill="1" applyBorder="1" applyAlignment="1">
      <alignment vertical="center"/>
    </xf>
    <xf numFmtId="0" fontId="20" fillId="4" borderId="8" xfId="0" applyFont="1" applyFill="1" applyBorder="1" applyAlignment="1">
      <alignment horizontal="left" vertical="center"/>
    </xf>
    <xf numFmtId="14" fontId="21" fillId="4" borderId="8" xfId="0" applyNumberFormat="1" applyFont="1" applyFill="1" applyBorder="1" applyAlignment="1">
      <alignment horizontal="left" vertical="center"/>
    </xf>
    <xf numFmtId="0" fontId="21" fillId="4" borderId="8" xfId="0" applyFont="1" applyFill="1" applyBorder="1" applyAlignment="1">
      <alignment horizontal="left" vertical="center"/>
    </xf>
    <xf numFmtId="14" fontId="20" fillId="4" borderId="8" xfId="0" applyNumberFormat="1" applyFont="1" applyFill="1" applyBorder="1" applyAlignment="1">
      <alignment horizontal="center" vertical="center"/>
    </xf>
    <xf numFmtId="20" fontId="20" fillId="4" borderId="8" xfId="0" applyNumberFormat="1" applyFont="1" applyFill="1" applyBorder="1" applyAlignment="1">
      <alignment horizontal="center" vertical="center"/>
    </xf>
    <xf numFmtId="14" fontId="21" fillId="4" borderId="8" xfId="0" applyNumberFormat="1" applyFont="1" applyFill="1" applyBorder="1" applyAlignment="1">
      <alignment vertical="center"/>
    </xf>
    <xf numFmtId="20" fontId="20" fillId="4" borderId="8" xfId="0" applyNumberFormat="1" applyFont="1" applyFill="1" applyBorder="1" applyAlignment="1">
      <alignment horizontal="center" vertical="center" wrapText="1"/>
    </xf>
    <xf numFmtId="164" fontId="20" fillId="5" borderId="8" xfId="0" applyNumberFormat="1" applyFont="1" applyFill="1" applyBorder="1" applyAlignment="1">
      <alignment horizontal="left" vertical="center"/>
    </xf>
    <xf numFmtId="14" fontId="20" fillId="5" borderId="8" xfId="0" applyNumberFormat="1" applyFont="1" applyFill="1" applyBorder="1" applyAlignment="1">
      <alignment horizontal="left" vertical="center"/>
    </xf>
    <xf numFmtId="0" fontId="20" fillId="5" borderId="8" xfId="0" applyFont="1" applyFill="1" applyBorder="1" applyAlignment="1">
      <alignment horizontal="center" vertical="center"/>
    </xf>
    <xf numFmtId="14" fontId="20" fillId="5" borderId="8" xfId="0" applyNumberFormat="1" applyFont="1" applyFill="1" applyBorder="1" applyAlignment="1">
      <alignment vertical="center"/>
    </xf>
    <xf numFmtId="20" fontId="20" fillId="5" borderId="8" xfId="0" applyNumberFormat="1" applyFont="1" applyFill="1" applyBorder="1" applyAlignment="1">
      <alignment horizontal="center" vertical="center"/>
    </xf>
    <xf numFmtId="0" fontId="20" fillId="25" borderId="8" xfId="0" applyFont="1" applyFill="1" applyBorder="1" applyAlignment="1">
      <alignment vertical="center"/>
    </xf>
    <xf numFmtId="164" fontId="20" fillId="25" borderId="8" xfId="0" applyNumberFormat="1" applyFont="1" applyFill="1" applyBorder="1" applyAlignment="1">
      <alignment horizontal="left" vertical="center"/>
    </xf>
    <xf numFmtId="0" fontId="20" fillId="25" borderId="8" xfId="0" applyFont="1" applyFill="1" applyBorder="1" applyAlignment="1">
      <alignment horizontal="center" vertical="center"/>
    </xf>
    <xf numFmtId="0" fontId="20" fillId="25" borderId="9" xfId="0" applyFont="1" applyFill="1" applyBorder="1" applyAlignment="1">
      <alignment vertical="center"/>
    </xf>
    <xf numFmtId="0" fontId="20" fillId="25" borderId="9" xfId="0" applyFont="1" applyFill="1" applyBorder="1" applyAlignment="1">
      <alignment horizontal="center" vertical="center"/>
    </xf>
    <xf numFmtId="0" fontId="20" fillId="25" borderId="8" xfId="0" applyFont="1" applyFill="1" applyBorder="1" applyAlignment="1">
      <alignment horizontal="left" vertical="center"/>
    </xf>
    <xf numFmtId="14" fontId="20" fillId="25" borderId="8" xfId="0" applyNumberFormat="1" applyFont="1" applyFill="1" applyBorder="1" applyAlignment="1">
      <alignment horizontal="left" vertical="center"/>
    </xf>
    <xf numFmtId="14" fontId="20" fillId="25" borderId="8" xfId="0" applyNumberFormat="1" applyFont="1" applyFill="1" applyBorder="1" applyAlignment="1">
      <alignment vertical="center"/>
    </xf>
    <xf numFmtId="20" fontId="20" fillId="25" borderId="8" xfId="0" applyNumberFormat="1" applyFont="1" applyFill="1" applyBorder="1" applyAlignment="1">
      <alignment horizontal="center" vertical="center"/>
    </xf>
    <xf numFmtId="0" fontId="20" fillId="20" borderId="8" xfId="0" applyFont="1" applyFill="1" applyBorder="1" applyAlignment="1">
      <alignment vertical="center"/>
    </xf>
    <xf numFmtId="164" fontId="20" fillId="20" borderId="5" xfId="0" applyNumberFormat="1" applyFont="1" applyFill="1" applyBorder="1" applyAlignment="1">
      <alignment horizontal="left" vertical="center"/>
    </xf>
    <xf numFmtId="164" fontId="20" fillId="20" borderId="8" xfId="0" applyNumberFormat="1" applyFont="1" applyFill="1" applyBorder="1" applyAlignment="1">
      <alignment horizontal="left" vertical="center"/>
    </xf>
    <xf numFmtId="0" fontId="20" fillId="20" borderId="5" xfId="0" applyFont="1" applyFill="1" applyBorder="1" applyAlignment="1">
      <alignment vertical="center"/>
    </xf>
    <xf numFmtId="0" fontId="20" fillId="20" borderId="5" xfId="0" applyFont="1" applyFill="1" applyBorder="1" applyAlignment="1">
      <alignment horizontal="center" vertical="center"/>
    </xf>
    <xf numFmtId="0" fontId="20" fillId="20" borderId="8" xfId="0" applyFont="1" applyFill="1" applyBorder="1" applyAlignment="1">
      <alignment horizontal="center" vertical="center"/>
    </xf>
    <xf numFmtId="14" fontId="20" fillId="20" borderId="8" xfId="0" applyNumberFormat="1" applyFont="1" applyFill="1" applyBorder="1" applyAlignment="1">
      <alignment vertical="center"/>
    </xf>
    <xf numFmtId="14" fontId="20" fillId="20" borderId="8" xfId="0" applyNumberFormat="1" applyFont="1" applyFill="1" applyBorder="1" applyAlignment="1">
      <alignment horizontal="left" vertical="center"/>
    </xf>
    <xf numFmtId="14" fontId="20" fillId="20" borderId="8" xfId="0" applyNumberFormat="1" applyFont="1" applyFill="1" applyBorder="1" applyAlignment="1">
      <alignment horizontal="center" vertical="center"/>
    </xf>
    <xf numFmtId="20" fontId="20" fillId="20" borderId="8" xfId="0" applyNumberFormat="1" applyFont="1" applyFill="1" applyBorder="1" applyAlignment="1">
      <alignment horizontal="center" vertical="center"/>
    </xf>
    <xf numFmtId="14" fontId="21" fillId="20" borderId="8" xfId="0" applyNumberFormat="1" applyFont="1" applyFill="1" applyBorder="1" applyAlignment="1">
      <alignment horizontal="left" vertical="center"/>
    </xf>
    <xf numFmtId="14" fontId="20" fillId="20" borderId="8" xfId="0" applyNumberFormat="1" applyFont="1" applyFill="1" applyBorder="1" applyAlignment="1">
      <alignment horizontal="left" vertical="center" wrapText="1"/>
    </xf>
    <xf numFmtId="0" fontId="20" fillId="26" borderId="8" xfId="0" applyFont="1" applyFill="1" applyBorder="1" applyAlignment="1">
      <alignment vertical="center"/>
    </xf>
    <xf numFmtId="164" fontId="20" fillId="26" borderId="8" xfId="0" applyNumberFormat="1" applyFont="1" applyFill="1" applyBorder="1" applyAlignment="1">
      <alignment horizontal="left" vertical="center"/>
    </xf>
    <xf numFmtId="0" fontId="21" fillId="26" borderId="8" xfId="0" applyFont="1" applyFill="1" applyBorder="1" applyAlignment="1">
      <alignment vertical="center"/>
    </xf>
    <xf numFmtId="0" fontId="20" fillId="26" borderId="8" xfId="0" applyFont="1" applyFill="1" applyBorder="1" applyAlignment="1">
      <alignment horizontal="center" vertical="center"/>
    </xf>
    <xf numFmtId="0" fontId="20" fillId="26" borderId="8" xfId="0" applyFont="1" applyFill="1" applyBorder="1" applyAlignment="1">
      <alignment horizontal="left" vertical="center"/>
    </xf>
    <xf numFmtId="14" fontId="21" fillId="26" borderId="8" xfId="0" applyNumberFormat="1" applyFont="1" applyFill="1" applyBorder="1" applyAlignment="1">
      <alignment horizontal="left" vertical="center"/>
    </xf>
    <xf numFmtId="14" fontId="20" fillId="26" borderId="8" xfId="0" applyNumberFormat="1" applyFont="1" applyFill="1" applyBorder="1" applyAlignment="1">
      <alignment vertical="center"/>
    </xf>
    <xf numFmtId="0" fontId="0" fillId="0" borderId="1" xfId="0" applyBorder="1" applyAlignment="1">
      <alignment horizontal="left" vertical="center" wrapText="1"/>
    </xf>
    <xf numFmtId="0" fontId="17" fillId="12" borderId="0" xfId="0" applyFont="1" applyFill="1" applyAlignment="1">
      <alignment horizontal="center" vertical="center" wrapText="1"/>
    </xf>
    <xf numFmtId="0" fontId="17" fillId="12" borderId="3" xfId="0" applyFont="1" applyFill="1" applyBorder="1" applyAlignment="1">
      <alignment horizontal="center" vertical="center" wrapText="1"/>
    </xf>
    <xf numFmtId="0" fontId="12" fillId="12" borderId="0" xfId="0" applyFont="1" applyFill="1" applyAlignment="1">
      <alignment horizontal="center" wrapText="1"/>
    </xf>
    <xf numFmtId="0" fontId="13" fillId="12" borderId="0" xfId="0" applyFont="1" applyFill="1" applyAlignment="1">
      <alignment horizontal="center" wrapText="1"/>
    </xf>
    <xf numFmtId="0" fontId="0" fillId="27" borderId="0" xfId="0" quotePrefix="1" applyFill="1" applyAlignment="1">
      <alignment horizontal="center" wrapText="1"/>
    </xf>
    <xf numFmtId="0" fontId="0" fillId="29" borderId="0" xfId="0" quotePrefix="1" applyFill="1" applyAlignment="1">
      <alignment horizontal="center" wrapText="1"/>
    </xf>
    <xf numFmtId="0" fontId="9" fillId="3" borderId="0" xfId="0" applyFont="1" applyFill="1" applyAlignment="1">
      <alignment horizontal="center" vertical="center" wrapText="1"/>
    </xf>
    <xf numFmtId="0" fontId="0" fillId="3" borderId="0" xfId="0" applyFill="1" applyAlignment="1">
      <alignment wrapText="1"/>
    </xf>
    <xf numFmtId="9" fontId="15" fillId="3" borderId="0" xfId="5" applyFont="1" applyFill="1" applyBorder="1" applyAlignment="1">
      <alignment horizontal="center" vertical="center" wrapText="1"/>
    </xf>
    <xf numFmtId="9" fontId="15" fillId="6" borderId="0" xfId="5" applyFont="1" applyFill="1" applyBorder="1" applyAlignment="1">
      <alignment horizontal="center" vertical="center" wrapText="1"/>
    </xf>
    <xf numFmtId="0" fontId="0" fillId="6" borderId="0" xfId="0" applyFill="1" applyAlignment="1">
      <alignment wrapText="1"/>
    </xf>
    <xf numFmtId="9" fontId="15" fillId="4" borderId="0" xfId="5" applyFont="1" applyFill="1" applyBorder="1" applyAlignment="1">
      <alignment horizontal="center" vertical="center" wrapText="1"/>
    </xf>
    <xf numFmtId="0" fontId="0" fillId="4" borderId="0" xfId="0" applyFill="1" applyAlignment="1">
      <alignment wrapText="1"/>
    </xf>
    <xf numFmtId="9" fontId="16" fillId="4" borderId="0" xfId="5" applyFont="1" applyFill="1" applyBorder="1" applyAlignment="1">
      <alignment horizontal="center" vertical="center" wrapText="1"/>
    </xf>
    <xf numFmtId="9" fontId="15" fillId="5" borderId="0" xfId="5" applyFont="1" applyFill="1" applyBorder="1" applyAlignment="1">
      <alignment horizontal="center" vertical="center" wrapText="1"/>
    </xf>
    <xf numFmtId="0" fontId="0" fillId="5" borderId="0" xfId="0" applyFill="1" applyAlignment="1">
      <alignment wrapText="1"/>
    </xf>
    <xf numFmtId="9" fontId="15" fillId="15" borderId="0" xfId="5" applyFont="1" applyFill="1" applyBorder="1" applyAlignment="1">
      <alignment horizontal="center" vertical="center" wrapText="1"/>
    </xf>
    <xf numFmtId="0" fontId="0" fillId="15" borderId="0" xfId="0" applyFill="1" applyAlignment="1">
      <alignment wrapText="1"/>
    </xf>
    <xf numFmtId="9" fontId="16" fillId="15" borderId="0" xfId="5" applyFont="1" applyFill="1" applyBorder="1" applyAlignment="1">
      <alignment horizontal="center" vertical="center" wrapText="1"/>
    </xf>
    <xf numFmtId="0" fontId="9" fillId="16" borderId="0" xfId="0" applyFont="1" applyFill="1" applyAlignment="1">
      <alignment horizontal="center" wrapText="1"/>
    </xf>
    <xf numFmtId="0" fontId="0" fillId="16" borderId="0" xfId="0" applyFill="1" applyAlignment="1">
      <alignment wrapText="1"/>
    </xf>
    <xf numFmtId="9" fontId="15" fillId="14" borderId="0" xfId="5" applyFont="1" applyFill="1" applyBorder="1" applyAlignment="1">
      <alignment horizontal="center" vertical="center" wrapText="1"/>
    </xf>
    <xf numFmtId="0" fontId="0" fillId="14" borderId="0" xfId="0" applyFill="1" applyAlignment="1">
      <alignment wrapText="1"/>
    </xf>
    <xf numFmtId="0" fontId="24" fillId="30" borderId="11" xfId="0" applyFont="1" applyFill="1" applyBorder="1" applyAlignment="1">
      <alignment vertical="center" wrapText="1"/>
    </xf>
    <xf numFmtId="0" fontId="25" fillId="30" borderId="11" xfId="0" applyFont="1" applyFill="1" applyBorder="1" applyAlignment="1">
      <alignment vertical="center" wrapText="1"/>
    </xf>
    <xf numFmtId="0" fontId="25" fillId="30" borderId="14" xfId="0" applyFont="1" applyFill="1" applyBorder="1" applyAlignment="1">
      <alignment horizontal="center" vertical="center" wrapText="1"/>
    </xf>
    <xf numFmtId="0" fontId="24" fillId="0" borderId="11" xfId="0" applyFont="1" applyBorder="1" applyAlignment="1">
      <alignment vertical="center" wrapText="1"/>
    </xf>
    <xf numFmtId="0" fontId="25" fillId="0" borderId="11" xfId="0" applyFont="1" applyBorder="1" applyAlignment="1">
      <alignment vertical="center" wrapText="1"/>
    </xf>
    <xf numFmtId="0" fontId="25" fillId="0" borderId="14" xfId="0" applyFont="1" applyBorder="1" applyAlignment="1">
      <alignment horizontal="center" vertical="center" wrapText="1"/>
    </xf>
    <xf numFmtId="0" fontId="25" fillId="28" borderId="11" xfId="0" applyFont="1" applyFill="1" applyBorder="1" applyAlignment="1">
      <alignment vertical="center" wrapText="1"/>
    </xf>
    <xf numFmtId="0" fontId="25" fillId="28" borderId="14" xfId="0" applyFont="1" applyFill="1" applyBorder="1" applyAlignment="1">
      <alignment horizontal="center" vertical="center" wrapText="1"/>
    </xf>
    <xf numFmtId="0" fontId="25" fillId="12" borderId="11" xfId="0" applyFont="1" applyFill="1" applyBorder="1" applyAlignment="1">
      <alignment vertical="center" wrapText="1"/>
    </xf>
    <xf numFmtId="0" fontId="25" fillId="12" borderId="14" xfId="0" applyFont="1" applyFill="1" applyBorder="1" applyAlignment="1">
      <alignment horizontal="center" vertical="center" wrapText="1"/>
    </xf>
    <xf numFmtId="0" fontId="24" fillId="10" borderId="11" xfId="0" applyFont="1" applyFill="1" applyBorder="1" applyAlignment="1">
      <alignment vertical="center" wrapText="1"/>
    </xf>
    <xf numFmtId="0" fontId="27" fillId="30" borderId="11" xfId="0" applyFont="1" applyFill="1" applyBorder="1" applyAlignment="1">
      <alignment horizontal="center" vertical="center" wrapText="1"/>
    </xf>
    <xf numFmtId="0" fontId="24" fillId="0" borderId="11" xfId="0" applyFont="1" applyBorder="1" applyAlignment="1">
      <alignment horizontal="center" vertical="center" wrapText="1"/>
    </xf>
    <xf numFmtId="0" fontId="25" fillId="31" borderId="14" xfId="0" applyFont="1" applyFill="1" applyBorder="1" applyAlignment="1">
      <alignment horizontal="center" vertical="center" wrapText="1"/>
    </xf>
    <xf numFmtId="0" fontId="24" fillId="0" borderId="13" xfId="0" applyFont="1" applyBorder="1" applyAlignment="1">
      <alignment vertical="center" wrapText="1"/>
    </xf>
    <xf numFmtId="0" fontId="25" fillId="0" borderId="13" xfId="0" applyFont="1" applyBorder="1" applyAlignment="1">
      <alignment vertical="center" wrapText="1"/>
    </xf>
    <xf numFmtId="0" fontId="25" fillId="0" borderId="13" xfId="0" applyFont="1" applyBorder="1" applyAlignment="1">
      <alignment horizontal="center" vertical="center" wrapText="1"/>
    </xf>
    <xf numFmtId="0" fontId="25" fillId="32" borderId="13" xfId="0" applyFont="1" applyFill="1" applyBorder="1" applyAlignment="1">
      <alignment vertical="center" wrapText="1"/>
    </xf>
    <xf numFmtId="0" fontId="29" fillId="32" borderId="13" xfId="0" applyFont="1" applyFill="1" applyBorder="1" applyAlignment="1">
      <alignment vertical="center" wrapText="1"/>
    </xf>
    <xf numFmtId="0" fontId="29" fillId="32" borderId="18" xfId="0" applyFont="1" applyFill="1" applyBorder="1" applyAlignment="1">
      <alignment vertical="center" wrapText="1"/>
    </xf>
    <xf numFmtId="0" fontId="29" fillId="12" borderId="18" xfId="0" applyFont="1" applyFill="1" applyBorder="1" applyAlignment="1">
      <alignment horizontal="center" vertical="center" wrapText="1"/>
    </xf>
    <xf numFmtId="0" fontId="33" fillId="0" borderId="13" xfId="0" applyFont="1" applyBorder="1" applyAlignment="1">
      <alignment vertical="center" wrapText="1"/>
    </xf>
    <xf numFmtId="0" fontId="33" fillId="0" borderId="13" xfId="0" applyFont="1" applyBorder="1" applyAlignment="1">
      <alignment horizontal="center" vertical="center" wrapText="1"/>
    </xf>
    <xf numFmtId="0" fontId="33" fillId="22" borderId="13" xfId="0" applyFont="1" applyFill="1" applyBorder="1" applyAlignment="1">
      <alignment vertical="center" wrapText="1"/>
    </xf>
    <xf numFmtId="0" fontId="33" fillId="0" borderId="12" xfId="0" applyFont="1" applyBorder="1" applyAlignment="1">
      <alignment vertical="center" wrapText="1"/>
    </xf>
    <xf numFmtId="0" fontId="33" fillId="0" borderId="12" xfId="0" applyFont="1" applyBorder="1" applyAlignment="1">
      <alignment horizontal="center" vertical="center" wrapText="1"/>
    </xf>
    <xf numFmtId="16" fontId="33" fillId="0" borderId="11" xfId="0" applyNumberFormat="1" applyFont="1" applyBorder="1" applyAlignment="1">
      <alignment horizontal="center" vertical="center" wrapText="1"/>
    </xf>
    <xf numFmtId="0" fontId="33" fillId="0" borderId="11" xfId="0" applyFont="1" applyBorder="1" applyAlignment="1">
      <alignment horizontal="center" vertical="center" wrapText="1"/>
    </xf>
    <xf numFmtId="0" fontId="35" fillId="0" borderId="12" xfId="0" applyFont="1" applyBorder="1" applyAlignment="1">
      <alignment vertical="center" wrapText="1"/>
    </xf>
    <xf numFmtId="0" fontId="36" fillId="0" borderId="11" xfId="0" applyFont="1" applyBorder="1" applyAlignment="1">
      <alignment vertical="center" wrapText="1"/>
    </xf>
    <xf numFmtId="0" fontId="31" fillId="0" borderId="12" xfId="0" applyFont="1" applyBorder="1" applyAlignment="1">
      <alignment vertical="center" wrapText="1"/>
    </xf>
    <xf numFmtId="0" fontId="33" fillId="22" borderId="11" xfId="0" applyFont="1" applyFill="1" applyBorder="1" applyAlignment="1">
      <alignment horizontal="center" vertical="center" wrapText="1"/>
    </xf>
    <xf numFmtId="0" fontId="33" fillId="10" borderId="12" xfId="0" applyFont="1" applyFill="1" applyBorder="1" applyAlignment="1">
      <alignment vertical="center" wrapText="1"/>
    </xf>
    <xf numFmtId="16" fontId="33" fillId="30" borderId="11" xfId="0" applyNumberFormat="1" applyFont="1" applyFill="1" applyBorder="1" applyAlignment="1">
      <alignment horizontal="center" vertical="center" wrapText="1"/>
    </xf>
    <xf numFmtId="15" fontId="33" fillId="0" borderId="11" xfId="0" applyNumberFormat="1" applyFont="1" applyBorder="1" applyAlignment="1">
      <alignment horizontal="center" vertical="center" wrapText="1"/>
    </xf>
    <xf numFmtId="0" fontId="33" fillId="30" borderId="11" xfId="0" applyFont="1" applyFill="1" applyBorder="1" applyAlignment="1">
      <alignment horizontal="center" vertical="center" wrapText="1"/>
    </xf>
    <xf numFmtId="0" fontId="28" fillId="0" borderId="12" xfId="0" applyFont="1" applyBorder="1" applyAlignment="1">
      <alignment vertical="center" wrapText="1"/>
    </xf>
    <xf numFmtId="17" fontId="33" fillId="28" borderId="11" xfId="0" applyNumberFormat="1" applyFont="1" applyFill="1" applyBorder="1" applyAlignment="1">
      <alignment horizontal="center" vertical="center" wrapText="1"/>
    </xf>
    <xf numFmtId="0" fontId="33" fillId="28" borderId="11" xfId="0" applyFont="1" applyFill="1" applyBorder="1" applyAlignment="1">
      <alignment horizontal="center" vertical="center" wrapText="1"/>
    </xf>
    <xf numFmtId="16" fontId="33" fillId="10" borderId="11" xfId="0" applyNumberFormat="1" applyFont="1" applyFill="1" applyBorder="1" applyAlignment="1">
      <alignment horizontal="center" vertical="center" wrapText="1"/>
    </xf>
    <xf numFmtId="0" fontId="31" fillId="10" borderId="12" xfId="0" applyFont="1" applyFill="1" applyBorder="1" applyAlignment="1">
      <alignment vertical="center" wrapText="1"/>
    </xf>
    <xf numFmtId="17" fontId="33" fillId="0" borderId="11" xfId="0" applyNumberFormat="1" applyFont="1" applyBorder="1" applyAlignment="1">
      <alignment horizontal="center" vertical="center" wrapText="1"/>
    </xf>
    <xf numFmtId="17" fontId="33" fillId="30" borderId="11" xfId="0" applyNumberFormat="1" applyFont="1" applyFill="1" applyBorder="1" applyAlignment="1">
      <alignment horizontal="center" vertical="center" wrapText="1"/>
    </xf>
    <xf numFmtId="15" fontId="33" fillId="12" borderId="11" xfId="0" applyNumberFormat="1" applyFont="1" applyFill="1" applyBorder="1" applyAlignment="1">
      <alignment horizontal="center" vertical="center" wrapText="1"/>
    </xf>
    <xf numFmtId="0" fontId="33" fillId="10" borderId="11" xfId="0" applyFont="1" applyFill="1" applyBorder="1" applyAlignment="1">
      <alignment horizontal="center" vertical="center" wrapText="1"/>
    </xf>
    <xf numFmtId="0" fontId="13" fillId="33" borderId="0" xfId="0" applyFont="1" applyFill="1" applyAlignment="1">
      <alignment horizontal="center" wrapText="1"/>
    </xf>
    <xf numFmtId="0" fontId="0" fillId="10" borderId="1" xfId="0" applyFill="1" applyBorder="1" applyAlignment="1">
      <alignment horizontal="left" vertical="center" wrapText="1"/>
    </xf>
    <xf numFmtId="0" fontId="10" fillId="34" borderId="0" xfId="0" applyFont="1" applyFill="1"/>
    <xf numFmtId="0" fontId="1" fillId="2" borderId="0" xfId="0" applyFont="1" applyFill="1" applyAlignment="1">
      <alignment horizontal="center" vertical="center" wrapText="1"/>
    </xf>
    <xf numFmtId="166" fontId="1" fillId="0" borderId="0" xfId="0" applyNumberFormat="1" applyFont="1" applyAlignment="1">
      <alignment horizontal="center" vertical="center"/>
    </xf>
    <xf numFmtId="0" fontId="1" fillId="5" borderId="0" xfId="0" applyFont="1" applyFill="1" applyAlignment="1">
      <alignment horizontal="center" vertical="center"/>
    </xf>
    <xf numFmtId="0" fontId="18" fillId="2" borderId="0" xfId="0" applyFont="1" applyFill="1" applyAlignment="1">
      <alignment horizontal="center" vertical="center" wrapText="1"/>
    </xf>
    <xf numFmtId="0" fontId="18" fillId="2" borderId="0" xfId="0" applyFont="1" applyFill="1" applyAlignment="1">
      <alignment horizontal="center" vertical="center"/>
    </xf>
    <xf numFmtId="165" fontId="1" fillId="2" borderId="0" xfId="0" applyNumberFormat="1"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xf>
    <xf numFmtId="0" fontId="20" fillId="0" borderId="10" xfId="0" applyFont="1" applyBorder="1" applyAlignment="1">
      <alignment vertical="center"/>
    </xf>
    <xf numFmtId="0" fontId="20" fillId="0" borderId="5" xfId="0" applyFont="1" applyBorder="1" applyAlignment="1">
      <alignment vertical="center"/>
    </xf>
    <xf numFmtId="0" fontId="20" fillId="25" borderId="10" xfId="0" applyFont="1" applyFill="1" applyBorder="1" applyAlignment="1">
      <alignment vertical="center"/>
    </xf>
    <xf numFmtId="164" fontId="20" fillId="25" borderId="10" xfId="0" applyNumberFormat="1" applyFont="1" applyFill="1" applyBorder="1" applyAlignment="1">
      <alignment horizontal="left" vertical="center"/>
    </xf>
    <xf numFmtId="164" fontId="20" fillId="0" borderId="5" xfId="0" applyNumberFormat="1" applyFont="1" applyBorder="1" applyAlignment="1">
      <alignment horizontal="left" vertical="center"/>
    </xf>
    <xf numFmtId="0" fontId="20" fillId="25" borderId="10" xfId="0" applyFont="1" applyFill="1" applyBorder="1" applyAlignment="1">
      <alignment horizontal="center" vertical="center"/>
    </xf>
    <xf numFmtId="0" fontId="20" fillId="25" borderId="5" xfId="0" applyFont="1" applyFill="1" applyBorder="1" applyAlignment="1">
      <alignment horizontal="center" vertical="center"/>
    </xf>
    <xf numFmtId="0" fontId="14" fillId="14" borderId="0" xfId="0" applyFont="1" applyFill="1" applyAlignment="1">
      <alignment horizontal="center" vertical="center" wrapText="1"/>
    </xf>
    <xf numFmtId="0" fontId="14" fillId="3" borderId="0" xfId="0" applyFont="1" applyFill="1" applyAlignment="1">
      <alignment horizontal="center" vertical="center" wrapText="1"/>
    </xf>
    <xf numFmtId="0" fontId="14" fillId="6" borderId="0" xfId="0" applyFont="1" applyFill="1" applyAlignment="1">
      <alignment horizontal="center" vertical="center" wrapText="1"/>
    </xf>
    <xf numFmtId="0" fontId="14" fillId="4" borderId="0" xfId="0" applyFont="1" applyFill="1" applyAlignment="1">
      <alignment horizontal="center" vertical="center" wrapText="1"/>
    </xf>
    <xf numFmtId="0" fontId="14" fillId="5" borderId="0" xfId="0" applyFont="1" applyFill="1" applyAlignment="1">
      <alignment horizontal="center" vertical="center" wrapText="1"/>
    </xf>
    <xf numFmtId="0" fontId="14" fillId="15" borderId="0" xfId="0" applyFont="1" applyFill="1" applyAlignment="1">
      <alignment horizontal="center" vertical="center" wrapText="1"/>
    </xf>
    <xf numFmtId="0" fontId="14" fillId="16" borderId="0" xfId="0" applyFont="1" applyFill="1" applyAlignment="1">
      <alignment horizontal="center" vertical="center" wrapText="1"/>
    </xf>
    <xf numFmtId="0" fontId="29" fillId="31" borderId="17" xfId="0" applyFont="1" applyFill="1" applyBorder="1" applyAlignment="1">
      <alignment vertical="center" wrapText="1"/>
    </xf>
    <xf numFmtId="0" fontId="29" fillId="31" borderId="16" xfId="0" applyFont="1" applyFill="1" applyBorder="1" applyAlignment="1">
      <alignment vertical="center" wrapText="1"/>
    </xf>
    <xf numFmtId="0" fontId="29" fillId="31" borderId="15" xfId="0" applyFont="1" applyFill="1" applyBorder="1" applyAlignment="1">
      <alignment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0">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732.456343981481" createdVersion="8" refreshedVersion="8" minRefreshableVersion="3" recordCount="103" xr:uid="{810E7158-01BC-45F5-BA7F-96F7D8F0BED5}">
  <cacheSource type="worksheet">
    <worksheetSource ref="A1:S107" sheet="Study Plan"/>
  </cacheSource>
  <cacheFields count="19">
    <cacheField name="Therapeutic Area" numFmtId="0">
      <sharedItems count="17">
        <s v="Dermatology"/>
        <s v="Endocrinology"/>
        <s v="Hematology"/>
        <s v="Hepatology"/>
        <s v="Immunology"/>
        <s v="Infections and Infestations Disorders"/>
        <s v="Neurology"/>
        <s v="Oncology"/>
        <s v="Ophthalmology"/>
        <s v="Urology and Nephrology"/>
        <s v="Stomatology"/>
        <s v="Ultrasonography"/>
        <s v="Orthopedics"/>
        <s v="Bioavailability"/>
        <s v="Medical Surgery"/>
        <s v="TBD"/>
        <s v="Gastroenterology"/>
      </sharedItems>
    </cacheField>
    <cacheField name="Year" numFmtId="0">
      <sharedItems containsSemiMixedTypes="0" containsString="0" containsNumber="1" containsInteger="1" minValue="2021" maxValue="2025"/>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https://clinicaltrials.gov/study/NCT06596772)"/>
    <s v="NCT06596772"/>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s v="Y"/>
    <s v="Y"/>
    <s v="Y"/>
    <s v="Y"/>
    <s v="N"/>
    <s v="N"/>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5"/>
    <n v="2025"/>
    <x v="1"/>
    <m/>
    <s v="N"/>
    <s v="Y"/>
    <s v="N"/>
    <s v="N"/>
    <s v="Y"/>
    <s v="N"/>
    <s v="N"/>
    <s v="Infectious Disease-Influenza A-PI-VYABJH95-0H1X20"/>
    <s v="VYABJH95-0H1X20"/>
    <s v="Vaxxas Pty Ltd"/>
    <s v="Phase 1"/>
    <s v="[Influenza A](https://clinicaltrials.gov/study/NCT06417853)"/>
    <s v="NCT06417853"/>
    <m/>
    <s v="6 Sites"/>
  </r>
  <r>
    <x v="6"/>
    <n v="2021"/>
    <x v="0"/>
    <s v="Y"/>
    <s v="Y"/>
    <s v="Y"/>
    <s v="Y"/>
    <s v="Y"/>
    <s v="Y"/>
    <s v="N"/>
    <s v="N"/>
    <s v="Neurology-Chronic Pain-PI-D7060"/>
    <s v="D7060C00002"/>
    <s v="AstraZeneca"/>
    <s v="Phase 1"/>
    <s v="[Chronic Pain](https://clinicaltrials.gov/ct2/show/NCT04198558 )"/>
    <s v="NCT04198558"/>
    <m/>
    <s v="1 Site"/>
  </r>
  <r>
    <x v="6"/>
    <n v="2024"/>
    <x v="1"/>
    <s v="Y"/>
    <s v="Y"/>
    <s v="Y"/>
    <s v="Y"/>
    <s v="N"/>
    <s v="Y"/>
    <s v="Y"/>
    <s v="N"/>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s v="Y"/>
    <s v="Y"/>
    <s v="N"/>
    <s v="Y"/>
    <s v="Y"/>
    <s v="Y"/>
    <s v="Neurology-AGS-PIIa-TSNTP101-TPN101"/>
    <s v="TSNTP101-TPN101"/>
    <s v="Transposon Therapeutics"/>
    <s v="Phase 3"/>
    <s v="[Aicardi-Goutières Syndrome](https://classic.clinicaltrials.gov/ct2/show/NCT05613868)"/>
    <s v="NCT05613868"/>
    <m/>
    <s v="Multiple Sites"/>
  </r>
  <r>
    <x v="6"/>
    <n v="2024"/>
    <x v="1"/>
    <m/>
    <s v="Y"/>
    <s v="N"/>
    <s v="N"/>
    <s v="N"/>
    <s v="Y"/>
    <s v="N"/>
    <s v="N"/>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7"/>
    <n v="2025"/>
    <x v="1"/>
    <m/>
    <s v="N"/>
    <s v="Y"/>
    <s v="N"/>
    <s v="N"/>
    <s v="Y"/>
    <s v="N"/>
    <s v="N"/>
    <s v="Oncology-Lymphoma-PI-BV9BGH90-0D1S5V"/>
    <s v="BV9BGH90-0D1S5V"/>
    <s v="PeproMene Bio, Inc."/>
    <s v="Phase 1"/>
    <s v="[B-cell Non-Hodgkin's Lymphoma](https://clinicaltrials.gov/study/NCT05370430)"/>
    <s v="NCT05370430"/>
    <m/>
    <s v="1 Site"/>
  </r>
  <r>
    <x v="7"/>
    <n v="2025"/>
    <x v="2"/>
    <s v="Y"/>
    <s v="Y"/>
    <s v="N"/>
    <s v="N"/>
    <s v="N"/>
    <s v="Y"/>
    <s v="N"/>
    <s v="N"/>
    <s v="Oncology-Melanoma-PII-MELARISK-002-Younes"/>
    <s v="MELARISK-002-Younes"/>
    <s v="Younes"/>
    <s v="Phase 2"/>
    <s v="Melanoma"/>
    <s v="N/A"/>
    <s v="N/A"/>
    <s v="Multiple Sites"/>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Y"/>
    <s v="Y"/>
    <s v="Y"/>
    <s v="Y"/>
    <s v="Y"/>
    <s v="N"/>
    <m/>
    <s v="Urology-Female Sexual Arousal-PII-DRE6006X-ST6006"/>
    <s v="DRE6006X-ST6006"/>
    <s v="Strategic Science &amp; Technologies, LLC"/>
    <s v="Phase 2"/>
    <s v="[Female Sexual Arousal](https://classic.clinicaltrials.gov/ct2/show/NCT04948151)"/>
    <s v="NCT04948151"/>
    <m/>
    <s v="Multiple Sites"/>
  </r>
  <r>
    <x v="10"/>
    <n v="2024"/>
    <x v="2"/>
    <s v="Y"/>
    <s v="Y"/>
    <s v="N"/>
    <s v="N"/>
    <s v="Y"/>
    <s v="N"/>
    <s v="N"/>
    <s v="N"/>
    <s v="Stomatology-Caries AI Detection"/>
    <s v="Rajeev BCDA-Caries09"/>
    <s v="Better Diagnostics AI Corp "/>
    <s v="PMA"/>
    <s v="Caries AI Detection (FDA 510k)"/>
    <m/>
    <m/>
    <s v="Multiple Sites"/>
  </r>
  <r>
    <x v="10"/>
    <n v="2024"/>
    <x v="2"/>
    <m/>
    <s v="N"/>
    <s v="N"/>
    <s v="N"/>
    <s v="N"/>
    <s v="N"/>
    <s v="N"/>
    <s v="N"/>
    <s v="Stomatology-Bone Landmarks Detection"/>
    <s v="Rajeev BCDA-Bone Landmarks Detection"/>
    <s v="Better Diagnostics AI Corp "/>
    <s v="PMA"/>
    <s v="Bone Landmarks Detection AI Detection (FDA 510k)"/>
    <m/>
    <m/>
    <s v="Multiple Sites"/>
  </r>
  <r>
    <x v="11"/>
    <n v="2024"/>
    <x v="2"/>
    <m/>
    <s v="N"/>
    <s v="N"/>
    <s v="N"/>
    <s v="N"/>
    <s v="N"/>
    <s v="N"/>
    <s v="N"/>
    <s v="Obstetric Ultrasonography"/>
    <s v="Saad"/>
    <s v="Saad"/>
    <s v="PMA"/>
    <s v="Obstetric Ultrasonography AI Detection (FDA 510k)"/>
    <m/>
    <m/>
    <s v="Multiple Sites"/>
  </r>
  <r>
    <x v="12"/>
    <n v="2024"/>
    <x v="2"/>
    <s v="Y"/>
    <s v="Y"/>
    <s v="N"/>
    <s v="N"/>
    <s v="N"/>
    <s v="N"/>
    <s v="N"/>
    <s v="N"/>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s v="N"/>
    <s v="N"/>
    <s v="N"/>
    <s v="N"/>
    <s v="N"/>
    <s v="N"/>
    <s v="Medical Surgery-Nasogastric Tube-Talal18"/>
    <s v="Nasogastric feeding tube"/>
    <s v="Talal"/>
    <s v="RWS"/>
    <m/>
    <m/>
    <m/>
    <m/>
  </r>
  <r>
    <x v="15"/>
    <n v="2024"/>
    <x v="2"/>
    <m/>
    <s v="N"/>
    <s v="Y"/>
    <s v="N"/>
    <s v="N"/>
    <s v="N"/>
    <s v="N"/>
    <s v="N"/>
    <m/>
    <s v="Deep SDTM"/>
    <s v="Deep SDTM"/>
    <s v="N/A"/>
    <m/>
    <m/>
    <m/>
    <m/>
  </r>
  <r>
    <x v="16"/>
    <n v="2021"/>
    <x v="0"/>
    <s v="Y"/>
    <s v="Y"/>
    <s v="N"/>
    <s v="N"/>
    <s v="N"/>
    <s v="Y"/>
    <s v="N"/>
    <s v="N"/>
    <s v="Gastroenterology-Complaints-PMCF-BULL-PMS"/>
    <s v="BULL PMS"/>
    <s v="delta pronatura Dr. Krauss &amp; Dr. Beckmann KG"/>
    <s v="PMCF"/>
    <s v="Complaints and Pain"/>
    <m/>
    <m/>
    <s v="Multiple Sites"/>
  </r>
  <r>
    <x v="16"/>
    <n v="2024"/>
    <x v="1"/>
    <m/>
    <s v="Y"/>
    <s v="Y"/>
    <s v="Y"/>
    <s v="N"/>
    <s v="Y"/>
    <s v="N"/>
    <s v="N"/>
    <s v="Gastroenterology-Celiac Disease-PI-VCCBHE95-0D1TX9"/>
    <s v="VCCBHE95-0D1TX9"/>
    <s v="Barinthus Biotherapeutics"/>
    <s v="Phase 1"/>
    <s v="[Celiac Disease](https://clinicaltrials.gov/study/NCT06310291)"/>
    <s v="NCT06310291"/>
    <m/>
    <s v="4 Sites"/>
  </r>
  <r>
    <x v="16"/>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80" firstHeaderRow="1" firstDataRow="1" firstDataCol="1"/>
  <pivotFields count="19">
    <pivotField axis="axisRow" showAll="0">
      <items count="18">
        <item x="13"/>
        <item x="0"/>
        <item x="1"/>
        <item x="16"/>
        <item x="2"/>
        <item x="3"/>
        <item x="4"/>
        <item x="5"/>
        <item x="6"/>
        <item x="7"/>
        <item x="8"/>
        <item x="12"/>
        <item x="10"/>
        <item x="15"/>
        <item x="11"/>
        <item x="9"/>
        <item x="14"/>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40">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r="1">
      <x v="16"/>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8" firstHeaderRow="1" firstDataRow="1" firstDataCol="1"/>
  <pivotFields count="19">
    <pivotField axis="axisRow" showAll="0">
      <items count="18">
        <item sd="0" x="13"/>
        <item sd="0" x="0"/>
        <item x="1"/>
        <item x="16"/>
        <item x="2"/>
        <item x="3"/>
        <item x="4"/>
        <item x="5"/>
        <item x="6"/>
        <item x="7"/>
        <item x="8"/>
        <item x="12"/>
        <item x="10"/>
        <item x="15"/>
        <item x="11"/>
        <item x="9"/>
        <item x="1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fld="12" subtotal="count"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s://www.komische-oper-berlin.de/en/what/a-z/the-magic-flute/" TargetMode="External"/><Relationship Id="rId7" Type="http://schemas.openxmlformats.org/officeDocument/2006/relationships/hyperlink" Target="https://www.komische-oper-berlin.de/en/what/a-z/my-friend-bunbury/"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6.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hamburg.de/de/spielplan/stueck.php?AuffNr=221608" TargetMode="External"/><Relationship Id="rId11" Type="http://schemas.openxmlformats.org/officeDocument/2006/relationships/ctrlProp" Target="../ctrlProps/ctrlProp1.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4" Type="http://schemas.openxmlformats.org/officeDocument/2006/relationships/hyperlink" Target="https://oper-frankfurt.de/de/spielplan/linvisible/?id_datum=4100"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tabSelected="1" workbookViewId="0">
      <pane ySplit="1" topLeftCell="A2" activePane="bottomLeft" state="frozen"/>
      <selection pane="bottomLeft" activeCell="B3" sqref="B3:E3"/>
    </sheetView>
  </sheetViews>
  <sheetFormatPr defaultColWidth="8.85546875" defaultRowHeight="15" x14ac:dyDescent="0.25"/>
  <cols>
    <col min="1" max="1" width="34.28515625" bestFit="1" customWidth="1"/>
    <col min="2" max="2" width="6.28515625" style="15" bestFit="1" customWidth="1"/>
    <col min="3" max="3" width="20.7109375" style="15" customWidth="1"/>
    <col min="4" max="5" width="20.7109375" customWidth="1"/>
    <col min="7" max="7" width="26.28515625" customWidth="1"/>
    <col min="8" max="8" width="17.42578125" style="129"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86" t="s">
        <v>604</v>
      </c>
      <c r="B1" s="287"/>
      <c r="C1" s="287"/>
      <c r="D1" s="287"/>
      <c r="E1" s="287"/>
    </row>
    <row r="2" spans="1:13" x14ac:dyDescent="0.25">
      <c r="A2" s="14"/>
    </row>
    <row r="3" spans="1:13" x14ac:dyDescent="0.25">
      <c r="A3" s="126" t="s">
        <v>598</v>
      </c>
      <c r="B3" s="288">
        <v>45734</v>
      </c>
      <c r="C3" s="288"/>
      <c r="D3" s="288"/>
      <c r="E3" s="288"/>
    </row>
    <row r="5" spans="1:13" ht="32.25" customHeight="1" x14ac:dyDescent="0.25">
      <c r="A5" s="285" t="s">
        <v>600</v>
      </c>
      <c r="B5" s="285"/>
      <c r="C5" s="285"/>
      <c r="D5" s="285"/>
      <c r="E5" s="285"/>
    </row>
    <row r="6" spans="1:13" x14ac:dyDescent="0.25">
      <c r="A6" s="289"/>
      <c r="B6" s="289"/>
      <c r="C6" s="289"/>
      <c r="D6" s="289"/>
      <c r="E6" s="289"/>
    </row>
    <row r="7" spans="1:13" x14ac:dyDescent="0.25">
      <c r="A7" s="24" t="s">
        <v>601</v>
      </c>
      <c r="B7" s="290" t="s">
        <v>602</v>
      </c>
      <c r="C7" s="290"/>
      <c r="D7" s="290"/>
      <c r="E7" s="290"/>
    </row>
    <row r="8" spans="1:13" x14ac:dyDescent="0.25">
      <c r="A8" s="26">
        <v>2021</v>
      </c>
      <c r="B8" s="284">
        <f>COUNTIF('Study Plan'!B$1:B$1019,"2021")</f>
        <v>37</v>
      </c>
      <c r="C8" s="284"/>
      <c r="D8" s="284"/>
      <c r="E8" s="284"/>
    </row>
    <row r="9" spans="1:13" x14ac:dyDescent="0.25">
      <c r="A9" s="27">
        <v>2022</v>
      </c>
      <c r="B9" s="284">
        <f>COUNTIF('Study Plan'!B$1:B$1019,"2022")</f>
        <v>3</v>
      </c>
      <c r="C9" s="284"/>
      <c r="D9" s="284"/>
      <c r="E9" s="284"/>
    </row>
    <row r="10" spans="1:13" x14ac:dyDescent="0.25">
      <c r="A10" s="27">
        <v>2023</v>
      </c>
      <c r="B10" s="284">
        <f>COUNTIF('Study Plan'!B$1:B$1019,"2023")</f>
        <v>16</v>
      </c>
      <c r="C10" s="284"/>
      <c r="D10" s="284"/>
      <c r="E10" s="284"/>
    </row>
    <row r="11" spans="1:13" x14ac:dyDescent="0.25">
      <c r="A11" s="27">
        <v>2024</v>
      </c>
      <c r="B11" s="284">
        <f>COUNTIF('Study Plan'!B$1:B$1019,"2024")</f>
        <v>44</v>
      </c>
      <c r="C11" s="284"/>
      <c r="D11" s="284"/>
      <c r="E11" s="284"/>
      <c r="I11" s="17"/>
      <c r="J11" s="18"/>
      <c r="K11" s="18"/>
      <c r="L11" s="18"/>
      <c r="M11" s="18"/>
    </row>
    <row r="12" spans="1:13" x14ac:dyDescent="0.25">
      <c r="A12" s="23"/>
      <c r="B12" s="16"/>
      <c r="C12" s="16"/>
      <c r="D12" s="16"/>
      <c r="E12" s="16"/>
      <c r="I12" s="17"/>
      <c r="J12" s="18"/>
      <c r="K12" s="18"/>
      <c r="L12" s="18"/>
      <c r="M12" s="18"/>
    </row>
    <row r="13" spans="1:13" x14ac:dyDescent="0.25">
      <c r="A13" s="19" t="s">
        <v>606</v>
      </c>
      <c r="B13" s="19"/>
      <c r="C13" s="19" t="s">
        <v>607</v>
      </c>
      <c r="D13" s="19" t="s">
        <v>1285</v>
      </c>
      <c r="E13" s="19" t="s">
        <v>599</v>
      </c>
      <c r="M13" s="18"/>
    </row>
    <row r="14" spans="1:13" x14ac:dyDescent="0.25">
      <c r="A14" s="24" t="s">
        <v>605</v>
      </c>
      <c r="B14" s="24"/>
      <c r="C14" s="28">
        <f>COUNTA('Study Plan'!A$2:A$1020)</f>
        <v>109</v>
      </c>
      <c r="D14" s="21">
        <v>150</v>
      </c>
      <c r="E14" s="71">
        <f>C14-D14</f>
        <v>-41</v>
      </c>
      <c r="M14" s="18"/>
    </row>
    <row r="15" spans="1:13" x14ac:dyDescent="0.25">
      <c r="A15" s="24" t="s">
        <v>156</v>
      </c>
      <c r="B15" s="24"/>
      <c r="C15" s="28">
        <f>COUNTIF('Study Plan'!D$1:D$1020,"Y")</f>
        <v>45</v>
      </c>
      <c r="D15" s="21">
        <v>60</v>
      </c>
      <c r="E15" s="120">
        <f>C15-D15</f>
        <v>-15</v>
      </c>
      <c r="M15" s="18"/>
    </row>
    <row r="16" spans="1:13" x14ac:dyDescent="0.25">
      <c r="A16" s="20"/>
      <c r="B16" s="22"/>
      <c r="C16" s="22"/>
      <c r="D16" s="20"/>
      <c r="E16" s="20"/>
      <c r="M16" s="18"/>
    </row>
    <row r="17" spans="1:13" x14ac:dyDescent="0.25">
      <c r="A17" s="20"/>
      <c r="B17" s="22"/>
      <c r="C17" s="22"/>
      <c r="D17" s="20"/>
      <c r="E17" s="20"/>
      <c r="M17" s="18"/>
    </row>
    <row r="18" spans="1:13" ht="29.25" customHeight="1" x14ac:dyDescent="0.25">
      <c r="A18" s="285" t="s">
        <v>21</v>
      </c>
      <c r="B18" s="285"/>
      <c r="C18" s="285"/>
      <c r="D18" s="285"/>
      <c r="E18" s="285"/>
      <c r="M18" s="18"/>
    </row>
    <row r="19" spans="1:13" x14ac:dyDescent="0.25">
      <c r="A19" s="20"/>
      <c r="B19" s="22"/>
      <c r="C19" s="22"/>
      <c r="D19" s="20"/>
      <c r="E19" s="20"/>
      <c r="M19" s="18"/>
    </row>
    <row r="20" spans="1:13" x14ac:dyDescent="0.25">
      <c r="A20" s="127" t="s">
        <v>21</v>
      </c>
      <c r="B20" s="129" t="s">
        <v>1367</v>
      </c>
      <c r="C20" s="129"/>
      <c r="D20" s="20"/>
      <c r="E20" s="20"/>
      <c r="M20" s="18"/>
    </row>
    <row r="21" spans="1:13" x14ac:dyDescent="0.25">
      <c r="A21" s="80" t="s">
        <v>1228</v>
      </c>
      <c r="B21" s="129">
        <v>2</v>
      </c>
      <c r="C21" s="129"/>
      <c r="D21" s="20"/>
      <c r="E21" s="20"/>
      <c r="M21" s="18"/>
    </row>
    <row r="22" spans="1:13" x14ac:dyDescent="0.25">
      <c r="A22" s="80" t="s">
        <v>60</v>
      </c>
      <c r="B22" s="129">
        <v>11</v>
      </c>
      <c r="C22" s="129"/>
      <c r="D22" s="20"/>
      <c r="E22" s="20"/>
      <c r="M22" s="18"/>
    </row>
    <row r="23" spans="1:13" x14ac:dyDescent="0.25">
      <c r="A23" s="80" t="s">
        <v>53</v>
      </c>
      <c r="B23" s="129">
        <v>9</v>
      </c>
      <c r="C23" s="129"/>
      <c r="D23" s="20"/>
      <c r="E23" s="20"/>
      <c r="M23" s="18"/>
    </row>
    <row r="24" spans="1:13" x14ac:dyDescent="0.25">
      <c r="A24" s="80" t="s">
        <v>1306</v>
      </c>
      <c r="B24" s="129">
        <v>3</v>
      </c>
      <c r="C24" s="129"/>
      <c r="D24" s="20"/>
      <c r="E24" s="20"/>
      <c r="M24" s="18"/>
    </row>
    <row r="25" spans="1:13" x14ac:dyDescent="0.25">
      <c r="A25" s="80" t="s">
        <v>148</v>
      </c>
      <c r="B25" s="129">
        <v>5</v>
      </c>
      <c r="C25" s="129"/>
      <c r="D25" s="20"/>
      <c r="E25" s="20"/>
      <c r="M25" s="18"/>
    </row>
    <row r="26" spans="1:13" x14ac:dyDescent="0.25">
      <c r="A26" s="80" t="s">
        <v>54</v>
      </c>
      <c r="B26" s="129">
        <v>2</v>
      </c>
      <c r="C26" s="129"/>
      <c r="D26" s="20"/>
      <c r="E26" s="20"/>
      <c r="M26" s="18"/>
    </row>
    <row r="27" spans="1:13" x14ac:dyDescent="0.25">
      <c r="A27" s="80" t="s">
        <v>47</v>
      </c>
      <c r="B27" s="129">
        <v>9</v>
      </c>
      <c r="C27" s="129"/>
      <c r="D27" s="20"/>
      <c r="E27" s="20"/>
      <c r="M27" s="18"/>
    </row>
    <row r="28" spans="1:13" x14ac:dyDescent="0.25">
      <c r="A28" s="80" t="s">
        <v>46</v>
      </c>
      <c r="B28" s="129">
        <v>8</v>
      </c>
      <c r="C28" s="129"/>
      <c r="D28" s="20"/>
      <c r="E28" s="20"/>
      <c r="M28" s="18"/>
    </row>
    <row r="29" spans="1:13" x14ac:dyDescent="0.25">
      <c r="A29" s="80" t="s">
        <v>55</v>
      </c>
      <c r="B29" s="129">
        <v>9</v>
      </c>
      <c r="C29" s="129"/>
      <c r="D29" s="20"/>
      <c r="E29" s="20"/>
      <c r="M29" s="18"/>
    </row>
    <row r="30" spans="1:13" x14ac:dyDescent="0.25">
      <c r="A30" s="80" t="s">
        <v>2</v>
      </c>
      <c r="B30" s="129">
        <v>23</v>
      </c>
      <c r="C30" s="129"/>
      <c r="D30" s="20"/>
      <c r="E30" s="20"/>
      <c r="M30" s="18"/>
    </row>
    <row r="31" spans="1:13" x14ac:dyDescent="0.25">
      <c r="A31" s="80" t="s">
        <v>39</v>
      </c>
      <c r="B31" s="129">
        <v>14</v>
      </c>
      <c r="C31" s="129"/>
      <c r="D31" s="20"/>
      <c r="E31" s="20"/>
      <c r="M31" s="18"/>
    </row>
    <row r="32" spans="1:13" x14ac:dyDescent="0.25">
      <c r="A32" s="80" t="s">
        <v>997</v>
      </c>
      <c r="B32" s="129">
        <v>1</v>
      </c>
      <c r="C32" s="129"/>
      <c r="D32" s="20"/>
      <c r="E32" s="20"/>
      <c r="M32" s="18"/>
    </row>
    <row r="33" spans="1:13" x14ac:dyDescent="0.25">
      <c r="A33" s="80" t="s">
        <v>78</v>
      </c>
      <c r="B33" s="129">
        <v>2</v>
      </c>
      <c r="C33" s="129"/>
      <c r="D33" s="20"/>
      <c r="E33" s="20"/>
      <c r="M33" s="18"/>
    </row>
    <row r="34" spans="1:13" x14ac:dyDescent="0.25">
      <c r="A34" s="80" t="s">
        <v>405</v>
      </c>
      <c r="B34" s="129">
        <v>1</v>
      </c>
      <c r="C34" s="129"/>
      <c r="D34" s="20"/>
      <c r="E34" s="20"/>
      <c r="M34" s="18"/>
    </row>
    <row r="35" spans="1:13" x14ac:dyDescent="0.25">
      <c r="A35" s="80" t="s">
        <v>271</v>
      </c>
      <c r="B35" s="129">
        <v>1</v>
      </c>
      <c r="C35" s="129"/>
      <c r="D35" s="20"/>
      <c r="E35" s="20"/>
      <c r="M35" s="18"/>
    </row>
    <row r="36" spans="1:13" x14ac:dyDescent="0.25">
      <c r="A36" s="80" t="s">
        <v>75</v>
      </c>
      <c r="B36" s="129">
        <v>2</v>
      </c>
      <c r="C36" s="129"/>
      <c r="D36" s="20"/>
      <c r="E36" s="20"/>
      <c r="M36" s="18"/>
    </row>
    <row r="37" spans="1:13" x14ac:dyDescent="0.25">
      <c r="A37" s="80" t="s">
        <v>1386</v>
      </c>
      <c r="B37" s="129">
        <v>1</v>
      </c>
      <c r="C37" s="129"/>
      <c r="D37" s="20"/>
      <c r="E37" s="20"/>
      <c r="M37" s="18"/>
    </row>
    <row r="38" spans="1:13" x14ac:dyDescent="0.25">
      <c r="A38" s="80" t="s">
        <v>1366</v>
      </c>
      <c r="B38" s="129">
        <v>103</v>
      </c>
      <c r="C38" s="129"/>
      <c r="D38" s="20"/>
      <c r="E38" s="20"/>
      <c r="M38" s="18"/>
    </row>
    <row r="39" spans="1:13" x14ac:dyDescent="0.25">
      <c r="A39" s="80"/>
      <c r="B39" s="129"/>
      <c r="C39" s="129"/>
      <c r="D39" s="20"/>
      <c r="E39" s="20"/>
      <c r="M39" s="18"/>
    </row>
    <row r="40" spans="1:13" x14ac:dyDescent="0.25">
      <c r="A40" s="127" t="s">
        <v>281</v>
      </c>
      <c r="B40" t="s">
        <v>1367</v>
      </c>
      <c r="C40"/>
      <c r="D40" s="20"/>
      <c r="E40" s="20"/>
      <c r="M40" s="18"/>
    </row>
    <row r="41" spans="1:13" x14ac:dyDescent="0.25">
      <c r="A41" s="80" t="s">
        <v>88</v>
      </c>
      <c r="B41">
        <v>3</v>
      </c>
      <c r="C41"/>
      <c r="D41" s="20"/>
      <c r="E41" s="20"/>
      <c r="M41" s="18"/>
    </row>
    <row r="42" spans="1:13" x14ac:dyDescent="0.25">
      <c r="A42" s="128" t="s">
        <v>2</v>
      </c>
      <c r="B42">
        <v>3</v>
      </c>
      <c r="C42"/>
      <c r="D42" s="20"/>
      <c r="E42" s="20"/>
      <c r="M42" s="18"/>
    </row>
    <row r="43" spans="1:13" x14ac:dyDescent="0.25">
      <c r="A43" s="80" t="s">
        <v>184</v>
      </c>
      <c r="B43">
        <v>37</v>
      </c>
      <c r="C43"/>
      <c r="D43" s="20"/>
      <c r="E43" s="20"/>
      <c r="M43" s="18"/>
    </row>
    <row r="44" spans="1:13" x14ac:dyDescent="0.25">
      <c r="A44" s="128" t="s">
        <v>1228</v>
      </c>
      <c r="B44">
        <v>1</v>
      </c>
      <c r="C44"/>
      <c r="D44" s="20"/>
      <c r="E44" s="20"/>
      <c r="M44" s="18"/>
    </row>
    <row r="45" spans="1:13" x14ac:dyDescent="0.25">
      <c r="A45" s="128" t="s">
        <v>60</v>
      </c>
      <c r="B45">
        <v>4</v>
      </c>
      <c r="C45"/>
      <c r="D45" s="20"/>
      <c r="E45" s="20"/>
      <c r="M45" s="18"/>
    </row>
    <row r="46" spans="1:13" x14ac:dyDescent="0.25">
      <c r="A46" s="128" t="s">
        <v>1306</v>
      </c>
      <c r="B46">
        <v>1</v>
      </c>
      <c r="C46"/>
      <c r="D46" s="20"/>
      <c r="E46" s="20"/>
      <c r="M46" s="18"/>
    </row>
    <row r="47" spans="1:13" x14ac:dyDescent="0.25">
      <c r="A47" s="128" t="s">
        <v>148</v>
      </c>
      <c r="B47">
        <v>2</v>
      </c>
      <c r="C47"/>
      <c r="D47" s="20"/>
      <c r="E47" s="20"/>
      <c r="M47" s="18"/>
    </row>
    <row r="48" spans="1:13" x14ac:dyDescent="0.25">
      <c r="A48" s="128" t="s">
        <v>47</v>
      </c>
      <c r="B48">
        <v>3</v>
      </c>
      <c r="C48"/>
      <c r="D48" s="20"/>
      <c r="E48" s="20"/>
      <c r="M48" s="18"/>
    </row>
    <row r="49" spans="1:13" x14ac:dyDescent="0.25">
      <c r="A49" s="128" t="s">
        <v>46</v>
      </c>
      <c r="B49">
        <v>4</v>
      </c>
      <c r="C49"/>
      <c r="D49" s="20"/>
      <c r="E49" s="20"/>
      <c r="M49" s="18"/>
    </row>
    <row r="50" spans="1:13" x14ac:dyDescent="0.25">
      <c r="A50" s="128" t="s">
        <v>55</v>
      </c>
      <c r="B50">
        <v>1</v>
      </c>
      <c r="C50"/>
      <c r="D50" s="20"/>
      <c r="E50" s="20"/>
      <c r="M50" s="18"/>
    </row>
    <row r="51" spans="1:13" x14ac:dyDescent="0.25">
      <c r="A51" s="128" t="s">
        <v>2</v>
      </c>
      <c r="B51">
        <v>6</v>
      </c>
      <c r="C51"/>
      <c r="D51" s="20"/>
      <c r="E51" s="20"/>
      <c r="M51" s="18"/>
    </row>
    <row r="52" spans="1:13" x14ac:dyDescent="0.25">
      <c r="A52" s="128" t="s">
        <v>39</v>
      </c>
      <c r="B52">
        <v>14</v>
      </c>
      <c r="C52"/>
      <c r="D52" s="20"/>
      <c r="E52" s="20"/>
      <c r="M52" s="18"/>
    </row>
    <row r="53" spans="1:13" x14ac:dyDescent="0.25">
      <c r="A53" s="128" t="s">
        <v>75</v>
      </c>
      <c r="B53">
        <v>1</v>
      </c>
      <c r="C53"/>
      <c r="D53" s="20"/>
      <c r="E53" s="20"/>
      <c r="M53" s="18"/>
    </row>
    <row r="54" spans="1:13" x14ac:dyDescent="0.25">
      <c r="A54" s="80" t="s">
        <v>70</v>
      </c>
      <c r="B54">
        <v>44</v>
      </c>
      <c r="C54"/>
      <c r="D54" s="20"/>
      <c r="E54" s="20"/>
      <c r="M54" s="18"/>
    </row>
    <row r="55" spans="1:13" x14ac:dyDescent="0.25">
      <c r="A55" s="128" t="s">
        <v>1228</v>
      </c>
      <c r="B55">
        <v>1</v>
      </c>
      <c r="C55"/>
      <c r="D55" s="20"/>
      <c r="E55" s="20"/>
      <c r="M55" s="18"/>
    </row>
    <row r="56" spans="1:13" x14ac:dyDescent="0.25">
      <c r="A56" s="128" t="s">
        <v>60</v>
      </c>
      <c r="B56">
        <v>7</v>
      </c>
      <c r="C56"/>
      <c r="D56" s="20"/>
      <c r="E56" s="20"/>
      <c r="M56" s="18"/>
    </row>
    <row r="57" spans="1:13" x14ac:dyDescent="0.25">
      <c r="A57" s="128" t="s">
        <v>53</v>
      </c>
      <c r="B57">
        <v>5</v>
      </c>
      <c r="C57"/>
      <c r="D57" s="20"/>
      <c r="E57" s="20"/>
      <c r="M57" s="18"/>
    </row>
    <row r="58" spans="1:13" x14ac:dyDescent="0.25">
      <c r="A58" s="128" t="s">
        <v>1306</v>
      </c>
      <c r="B58">
        <v>1</v>
      </c>
      <c r="C58"/>
      <c r="D58" s="20"/>
      <c r="E58" s="20"/>
      <c r="M58" s="18"/>
    </row>
    <row r="59" spans="1:13" x14ac:dyDescent="0.25">
      <c r="A59" s="128" t="s">
        <v>148</v>
      </c>
      <c r="B59">
        <v>2</v>
      </c>
      <c r="C59"/>
      <c r="D59" s="20"/>
      <c r="E59" s="20"/>
      <c r="M59" s="18"/>
    </row>
    <row r="60" spans="1:13" x14ac:dyDescent="0.25">
      <c r="A60" s="128" t="s">
        <v>54</v>
      </c>
      <c r="B60">
        <v>2</v>
      </c>
      <c r="C60"/>
      <c r="D60" s="20"/>
      <c r="E60" s="20"/>
      <c r="M60" s="18"/>
    </row>
    <row r="61" spans="1:13" x14ac:dyDescent="0.25">
      <c r="A61" s="128" t="s">
        <v>47</v>
      </c>
      <c r="B61">
        <v>5</v>
      </c>
      <c r="C61"/>
      <c r="D61" s="20"/>
      <c r="E61" s="20"/>
      <c r="M61" s="18"/>
    </row>
    <row r="62" spans="1:13" x14ac:dyDescent="0.25">
      <c r="A62" s="128" t="s">
        <v>46</v>
      </c>
      <c r="B62">
        <v>3</v>
      </c>
      <c r="C62"/>
      <c r="D62" s="20"/>
      <c r="E62" s="20"/>
      <c r="M62" s="18"/>
    </row>
    <row r="63" spans="1:13" x14ac:dyDescent="0.25">
      <c r="A63" s="128" t="s">
        <v>55</v>
      </c>
      <c r="B63">
        <v>8</v>
      </c>
      <c r="C63"/>
      <c r="D63" s="20"/>
      <c r="E63" s="20"/>
      <c r="M63" s="18"/>
    </row>
    <row r="64" spans="1:13" x14ac:dyDescent="0.25">
      <c r="A64" s="128" t="s">
        <v>2</v>
      </c>
      <c r="B64">
        <v>9</v>
      </c>
      <c r="C64"/>
      <c r="D64" s="20"/>
      <c r="E64" s="20"/>
      <c r="M64" s="18"/>
    </row>
    <row r="65" spans="1:13" x14ac:dyDescent="0.25">
      <c r="A65" s="128" t="s">
        <v>75</v>
      </c>
      <c r="B65">
        <v>1</v>
      </c>
      <c r="C65"/>
      <c r="D65" s="20"/>
      <c r="E65" s="20"/>
      <c r="M65" s="18"/>
    </row>
    <row r="66" spans="1:13" x14ac:dyDescent="0.25">
      <c r="A66" s="80" t="s">
        <v>195</v>
      </c>
      <c r="B66">
        <v>4</v>
      </c>
      <c r="C66"/>
      <c r="D66" s="20"/>
      <c r="E66" s="20"/>
      <c r="M66" s="18"/>
    </row>
    <row r="67" spans="1:13" x14ac:dyDescent="0.25">
      <c r="A67" s="128" t="s">
        <v>1306</v>
      </c>
      <c r="B67">
        <v>1</v>
      </c>
      <c r="C67"/>
      <c r="D67" s="20"/>
      <c r="E67" s="20"/>
      <c r="M67" s="18"/>
    </row>
    <row r="68" spans="1:13" x14ac:dyDescent="0.25">
      <c r="A68" s="128" t="s">
        <v>148</v>
      </c>
      <c r="B68">
        <v>1</v>
      </c>
      <c r="C68"/>
      <c r="D68" s="20"/>
      <c r="E68" s="20"/>
      <c r="M68" s="18"/>
    </row>
    <row r="69" spans="1:13" x14ac:dyDescent="0.25">
      <c r="A69" s="128" t="s">
        <v>46</v>
      </c>
      <c r="B69">
        <v>1</v>
      </c>
      <c r="C69"/>
      <c r="D69" s="20"/>
      <c r="E69" s="20"/>
      <c r="M69" s="18"/>
    </row>
    <row r="70" spans="1:13" x14ac:dyDescent="0.25">
      <c r="A70" s="128" t="s">
        <v>2</v>
      </c>
      <c r="B70">
        <v>1</v>
      </c>
      <c r="C70"/>
      <c r="D70" s="20"/>
      <c r="E70" s="20"/>
      <c r="M70" s="18"/>
    </row>
    <row r="71" spans="1:13" x14ac:dyDescent="0.25">
      <c r="A71" s="80" t="s">
        <v>79</v>
      </c>
      <c r="B71">
        <v>15</v>
      </c>
      <c r="C71"/>
      <c r="D71" s="20"/>
      <c r="E71" s="20"/>
      <c r="M71" s="18"/>
    </row>
    <row r="72" spans="1:13" x14ac:dyDescent="0.25">
      <c r="A72" s="128" t="s">
        <v>53</v>
      </c>
      <c r="B72">
        <v>4</v>
      </c>
      <c r="C72"/>
      <c r="D72" s="20"/>
      <c r="E72" s="20"/>
      <c r="M72" s="18"/>
    </row>
    <row r="73" spans="1:13" x14ac:dyDescent="0.25">
      <c r="A73" s="128" t="s">
        <v>47</v>
      </c>
      <c r="B73">
        <v>1</v>
      </c>
      <c r="C73"/>
      <c r="D73" s="20"/>
      <c r="E73" s="20"/>
      <c r="M73" s="18"/>
    </row>
    <row r="74" spans="1:13" x14ac:dyDescent="0.25">
      <c r="A74" s="128" t="s">
        <v>2</v>
      </c>
      <c r="B74">
        <v>4</v>
      </c>
      <c r="C74"/>
      <c r="D74" s="20"/>
      <c r="E74" s="20"/>
      <c r="M74" s="18"/>
    </row>
    <row r="75" spans="1:13" x14ac:dyDescent="0.25">
      <c r="A75" s="128" t="s">
        <v>997</v>
      </c>
      <c r="B75">
        <v>1</v>
      </c>
      <c r="C75"/>
      <c r="D75" s="20"/>
      <c r="E75" s="20"/>
      <c r="M75" s="18"/>
    </row>
    <row r="76" spans="1:13" x14ac:dyDescent="0.25">
      <c r="A76" s="128" t="s">
        <v>78</v>
      </c>
      <c r="B76">
        <v>2</v>
      </c>
      <c r="C76"/>
      <c r="D76" s="20"/>
      <c r="E76" s="20"/>
      <c r="M76" s="18"/>
    </row>
    <row r="77" spans="1:13" x14ac:dyDescent="0.25">
      <c r="A77" s="128" t="s">
        <v>405</v>
      </c>
      <c r="B77">
        <v>1</v>
      </c>
      <c r="C77"/>
      <c r="D77" s="20"/>
      <c r="E77" s="20"/>
      <c r="M77" s="18"/>
    </row>
    <row r="78" spans="1:13" x14ac:dyDescent="0.25">
      <c r="A78" s="128" t="s">
        <v>271</v>
      </c>
      <c r="B78">
        <v>1</v>
      </c>
      <c r="C78"/>
      <c r="D78" s="20"/>
      <c r="E78" s="20"/>
      <c r="M78" s="18"/>
    </row>
    <row r="79" spans="1:13" x14ac:dyDescent="0.25">
      <c r="A79" s="128" t="s">
        <v>1386</v>
      </c>
      <c r="B79">
        <v>1</v>
      </c>
      <c r="C79"/>
      <c r="D79" s="20"/>
      <c r="E79" s="20"/>
      <c r="M79" s="18"/>
    </row>
    <row r="80" spans="1:13" x14ac:dyDescent="0.25">
      <c r="A80" s="80" t="s">
        <v>1366</v>
      </c>
      <c r="B80">
        <v>103</v>
      </c>
      <c r="C80" s="22"/>
      <c r="D80" s="20"/>
      <c r="E80" s="20"/>
      <c r="M80" s="18"/>
    </row>
    <row r="81" spans="1:13" ht="32.25" customHeight="1" x14ac:dyDescent="0.25">
      <c r="A81" s="285" t="s">
        <v>1286</v>
      </c>
      <c r="B81" s="285"/>
      <c r="C81" s="285"/>
      <c r="D81" s="285"/>
      <c r="E81" s="285"/>
    </row>
    <row r="82" spans="1:13" x14ac:dyDescent="0.25">
      <c r="A82" s="20"/>
      <c r="B82" s="22"/>
      <c r="C82" s="22"/>
      <c r="D82" s="20"/>
      <c r="E82" s="20"/>
      <c r="M82" s="18"/>
    </row>
    <row r="83" spans="1:13" x14ac:dyDescent="0.25">
      <c r="A83" s="24" t="s">
        <v>609</v>
      </c>
      <c r="B83" s="24"/>
      <c r="C83" s="19" t="s">
        <v>607</v>
      </c>
      <c r="D83" s="19" t="s">
        <v>1285</v>
      </c>
      <c r="E83" s="19" t="s">
        <v>599</v>
      </c>
      <c r="M83" s="18"/>
    </row>
    <row r="84" spans="1:13" x14ac:dyDescent="0.25">
      <c r="A84" s="27" t="s">
        <v>995</v>
      </c>
      <c r="B84" s="25"/>
      <c r="C84" s="28">
        <f>COUNTIF('Reading Plan'!A$2:A$1121, "*Y*")</f>
        <v>128</v>
      </c>
      <c r="D84" s="21">
        <v>200</v>
      </c>
      <c r="E84" s="71">
        <f>B84-D84</f>
        <v>-200</v>
      </c>
      <c r="M84" s="18"/>
    </row>
    <row r="85" spans="1:13" x14ac:dyDescent="0.25">
      <c r="A85" s="27" t="s">
        <v>579</v>
      </c>
      <c r="B85" s="25"/>
      <c r="C85" s="28">
        <f>COUNTIF('Reading Plan'!A$2:A$1121, "N")</f>
        <v>41</v>
      </c>
      <c r="D85" s="21"/>
      <c r="E85" s="71"/>
      <c r="M85" s="18"/>
    </row>
    <row r="86" spans="1:13" x14ac:dyDescent="0.25">
      <c r="A86" s="27" t="s">
        <v>388</v>
      </c>
      <c r="B86" s="25"/>
      <c r="C86" s="28">
        <f>COUNTIF('Reading Plan'!A$2:A$1121, "*Ongoing*")</f>
        <v>6</v>
      </c>
      <c r="D86" s="21"/>
      <c r="E86" s="71"/>
      <c r="M86" s="18"/>
    </row>
    <row r="87" spans="1:13" x14ac:dyDescent="0.25">
      <c r="A87" s="27"/>
      <c r="B87" s="25"/>
      <c r="C87" s="25"/>
      <c r="D87" s="25"/>
      <c r="E87" s="25"/>
      <c r="M87" s="18"/>
    </row>
    <row r="89" spans="1:13" x14ac:dyDescent="0.25">
      <c r="A89" s="283" t="s">
        <v>610</v>
      </c>
      <c r="B89" s="283"/>
      <c r="C89" s="283"/>
      <c r="D89" s="283"/>
      <c r="E89" s="283"/>
    </row>
    <row r="90" spans="1:13" x14ac:dyDescent="0.25">
      <c r="A90" s="283"/>
      <c r="B90" s="283"/>
      <c r="C90" s="283"/>
      <c r="D90" s="283"/>
      <c r="E90" s="283"/>
    </row>
  </sheetData>
  <mergeCells count="12">
    <mergeCell ref="B8:E8"/>
    <mergeCell ref="B11:E11"/>
    <mergeCell ref="A1:E1"/>
    <mergeCell ref="B3:E3"/>
    <mergeCell ref="A5:E5"/>
    <mergeCell ref="A6:E6"/>
    <mergeCell ref="B7:E7"/>
    <mergeCell ref="A89:E90"/>
    <mergeCell ref="B9:E9"/>
    <mergeCell ref="B10:E10"/>
    <mergeCell ref="A81:E81"/>
    <mergeCell ref="A18:E18"/>
  </mergeCells>
  <conditionalFormatting sqref="E14:E15">
    <cfRule type="cellIs" dxfId="7" priority="2" operator="greaterThan">
      <formula>0</formula>
    </cfRule>
  </conditionalFormatting>
  <conditionalFormatting sqref="E84:E86">
    <cfRule type="cellIs" dxfId="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10"/>
  <sheetViews>
    <sheetView zoomScale="115" zoomScaleNormal="115" workbookViewId="0">
      <pane ySplit="1" topLeftCell="A92" activePane="bottomLeft" state="frozen"/>
      <selection pane="bottomLeft" activeCell="G113" sqref="G113"/>
    </sheetView>
  </sheetViews>
  <sheetFormatPr defaultColWidth="9.140625" defaultRowHeight="12.75" x14ac:dyDescent="0.2"/>
  <cols>
    <col min="1" max="1" width="15.28515625" style="121" customWidth="1"/>
    <col min="2" max="2" width="7.42578125" style="122" customWidth="1"/>
    <col min="3" max="3" width="12.42578125" style="123" customWidth="1"/>
    <col min="4" max="4" width="4.28515625" style="123" customWidth="1"/>
    <col min="5" max="5" width="5.85546875" style="123" customWidth="1"/>
    <col min="6" max="7" width="6.7109375" style="123" customWidth="1"/>
    <col min="8" max="8" width="11.5703125" style="123" customWidth="1"/>
    <col min="9" max="9" width="6.7109375" style="123" customWidth="1"/>
    <col min="10" max="10" width="9.140625" style="123" customWidth="1"/>
    <col min="11" max="11" width="9.42578125" style="123" customWidth="1"/>
    <col min="12" max="12" width="47" style="121" customWidth="1"/>
    <col min="13" max="13" width="19.85546875" style="121" customWidth="1"/>
    <col min="14" max="14" width="32.5703125" style="121" customWidth="1"/>
    <col min="15" max="15" width="9.7109375" style="121" customWidth="1"/>
    <col min="16" max="16" width="78.42578125" style="121" customWidth="1"/>
    <col min="17" max="17" width="13.85546875" style="121" customWidth="1"/>
    <col min="18" max="18" width="14.85546875" style="121" customWidth="1"/>
    <col min="19" max="19" width="14.7109375" style="121" customWidth="1"/>
    <col min="20" max="16384" width="9.140625" style="121"/>
  </cols>
  <sheetData>
    <row r="1" spans="1:19" s="1" customFormat="1" ht="29.25" customHeight="1" x14ac:dyDescent="0.25">
      <c r="A1" s="125" t="s">
        <v>21</v>
      </c>
      <c r="B1" s="125" t="s">
        <v>601</v>
      </c>
      <c r="C1" s="124" t="s">
        <v>603</v>
      </c>
      <c r="D1" s="124" t="s">
        <v>156</v>
      </c>
      <c r="E1" s="124" t="s">
        <v>1214</v>
      </c>
      <c r="F1" s="124" t="s">
        <v>1221</v>
      </c>
      <c r="G1" s="124" t="s">
        <v>1222</v>
      </c>
      <c r="H1" s="124" t="s">
        <v>1275</v>
      </c>
      <c r="I1" s="124" t="s">
        <v>1224</v>
      </c>
      <c r="J1" s="124" t="s">
        <v>1234</v>
      </c>
      <c r="K1" s="124" t="s">
        <v>1276</v>
      </c>
      <c r="L1" s="125" t="s">
        <v>183</v>
      </c>
      <c r="M1" s="125" t="s">
        <v>66</v>
      </c>
      <c r="N1" s="125" t="s">
        <v>191</v>
      </c>
      <c r="O1" s="125" t="s">
        <v>0</v>
      </c>
      <c r="P1" s="125" t="s">
        <v>22</v>
      </c>
      <c r="Q1" s="125" t="s">
        <v>928</v>
      </c>
      <c r="R1" s="125" t="s">
        <v>927</v>
      </c>
      <c r="S1" s="125" t="s">
        <v>1</v>
      </c>
    </row>
    <row r="2" spans="1:19" s="31" customFormat="1" ht="30.75" customHeight="1" x14ac:dyDescent="0.2">
      <c r="A2" s="29" t="s">
        <v>60</v>
      </c>
      <c r="B2" s="29">
        <v>2021</v>
      </c>
      <c r="C2" s="82" t="s">
        <v>184</v>
      </c>
      <c r="D2" s="82" t="s">
        <v>157</v>
      </c>
      <c r="E2" s="82" t="s">
        <v>157</v>
      </c>
      <c r="F2" s="82" t="s">
        <v>597</v>
      </c>
      <c r="G2" s="82" t="s">
        <v>597</v>
      </c>
      <c r="H2" s="82" t="s">
        <v>157</v>
      </c>
      <c r="I2" s="82" t="s">
        <v>157</v>
      </c>
      <c r="J2" s="82" t="s">
        <v>597</v>
      </c>
      <c r="K2" s="82" t="s">
        <v>597</v>
      </c>
      <c r="L2" s="29" t="s">
        <v>1335</v>
      </c>
      <c r="M2" s="29" t="s">
        <v>147</v>
      </c>
      <c r="N2" s="30" t="s">
        <v>360</v>
      </c>
      <c r="O2" s="29" t="s">
        <v>9</v>
      </c>
      <c r="P2" s="30" t="s">
        <v>162</v>
      </c>
      <c r="Q2" s="29"/>
      <c r="R2" s="29" t="s">
        <v>359</v>
      </c>
      <c r="S2" s="29" t="s">
        <v>24</v>
      </c>
    </row>
    <row r="3" spans="1:19" s="31" customFormat="1" x14ac:dyDescent="0.2">
      <c r="A3" s="29" t="s">
        <v>60</v>
      </c>
      <c r="B3" s="29">
        <v>2021</v>
      </c>
      <c r="C3" s="82" t="s">
        <v>184</v>
      </c>
      <c r="D3" s="82"/>
      <c r="E3" s="82" t="s">
        <v>157</v>
      </c>
      <c r="F3" s="82" t="s">
        <v>157</v>
      </c>
      <c r="G3" s="82" t="s">
        <v>157</v>
      </c>
      <c r="H3" s="82" t="s">
        <v>597</v>
      </c>
      <c r="I3" s="82" t="s">
        <v>157</v>
      </c>
      <c r="J3" s="82" t="s">
        <v>597</v>
      </c>
      <c r="K3" s="82" t="s">
        <v>597</v>
      </c>
      <c r="L3" s="29" t="s">
        <v>1336</v>
      </c>
      <c r="M3" s="29" t="s">
        <v>100</v>
      </c>
      <c r="N3" s="30" t="s">
        <v>361</v>
      </c>
      <c r="O3" s="29" t="s">
        <v>11</v>
      </c>
      <c r="P3" s="30" t="s">
        <v>163</v>
      </c>
      <c r="Q3" s="29" t="s">
        <v>127</v>
      </c>
      <c r="R3" s="29"/>
      <c r="S3" s="29" t="s">
        <v>62</v>
      </c>
    </row>
    <row r="4" spans="1:19" s="31" customFormat="1" ht="25.5" x14ac:dyDescent="0.2">
      <c r="A4" s="29" t="s">
        <v>60</v>
      </c>
      <c r="B4" s="29">
        <v>2021</v>
      </c>
      <c r="C4" s="82" t="s">
        <v>184</v>
      </c>
      <c r="D4" s="82"/>
      <c r="E4" s="82" t="s">
        <v>157</v>
      </c>
      <c r="F4" s="82" t="s">
        <v>597</v>
      </c>
      <c r="G4" s="82" t="s">
        <v>597</v>
      </c>
      <c r="H4" s="82" t="s">
        <v>157</v>
      </c>
      <c r="I4" s="82" t="s">
        <v>157</v>
      </c>
      <c r="J4" s="82" t="s">
        <v>597</v>
      </c>
      <c r="K4" s="82" t="s">
        <v>597</v>
      </c>
      <c r="L4" s="29" t="s">
        <v>1337</v>
      </c>
      <c r="M4" s="29" t="s">
        <v>98</v>
      </c>
      <c r="N4" s="30" t="s">
        <v>362</v>
      </c>
      <c r="O4" s="29" t="s">
        <v>23</v>
      </c>
      <c r="P4" s="30" t="s">
        <v>164</v>
      </c>
      <c r="Q4" s="29" t="s">
        <v>128</v>
      </c>
      <c r="R4" s="29"/>
      <c r="S4" s="29" t="s">
        <v>24</v>
      </c>
    </row>
    <row r="5" spans="1:19" s="31" customFormat="1" x14ac:dyDescent="0.2">
      <c r="A5" s="29" t="s">
        <v>60</v>
      </c>
      <c r="B5" s="29">
        <v>2021</v>
      </c>
      <c r="C5" s="82" t="s">
        <v>184</v>
      </c>
      <c r="D5" s="82"/>
      <c r="E5" s="82" t="s">
        <v>157</v>
      </c>
      <c r="F5" s="82" t="s">
        <v>597</v>
      </c>
      <c r="G5" s="82" t="s">
        <v>597</v>
      </c>
      <c r="H5" s="82" t="s">
        <v>157</v>
      </c>
      <c r="I5" s="82" t="s">
        <v>157</v>
      </c>
      <c r="J5" s="82" t="s">
        <v>597</v>
      </c>
      <c r="K5" s="82" t="s">
        <v>597</v>
      </c>
      <c r="L5" s="29" t="s">
        <v>1338</v>
      </c>
      <c r="M5" s="29" t="s">
        <v>99</v>
      </c>
      <c r="N5" s="30" t="s">
        <v>362</v>
      </c>
      <c r="O5" s="29" t="s">
        <v>23</v>
      </c>
      <c r="P5" s="30" t="s">
        <v>165</v>
      </c>
      <c r="Q5" s="29" t="s">
        <v>129</v>
      </c>
      <c r="R5" s="29"/>
      <c r="S5" s="29" t="s">
        <v>63</v>
      </c>
    </row>
    <row r="6" spans="1:19" s="31" customFormat="1" x14ac:dyDescent="0.2">
      <c r="A6" s="94" t="s">
        <v>60</v>
      </c>
      <c r="B6" s="94">
        <v>2024</v>
      </c>
      <c r="C6" s="95" t="s">
        <v>70</v>
      </c>
      <c r="D6" s="95"/>
      <c r="E6" s="95" t="s">
        <v>157</v>
      </c>
      <c r="F6" s="95" t="s">
        <v>157</v>
      </c>
      <c r="G6" s="95" t="s">
        <v>597</v>
      </c>
      <c r="H6" s="95" t="s">
        <v>597</v>
      </c>
      <c r="I6" s="95" t="s">
        <v>157</v>
      </c>
      <c r="J6" s="95" t="s">
        <v>597</v>
      </c>
      <c r="K6" s="95"/>
      <c r="L6" s="94" t="s">
        <v>345</v>
      </c>
      <c r="M6" s="94" t="s">
        <v>346</v>
      </c>
      <c r="N6" s="96" t="s">
        <v>363</v>
      </c>
      <c r="O6" s="94" t="s">
        <v>11</v>
      </c>
      <c r="P6" s="96" t="s">
        <v>158</v>
      </c>
      <c r="Q6" s="94" t="s">
        <v>130</v>
      </c>
      <c r="R6" s="94"/>
      <c r="S6" s="94" t="s">
        <v>57</v>
      </c>
    </row>
    <row r="7" spans="1:19" s="31" customFormat="1" x14ac:dyDescent="0.2">
      <c r="A7" s="94" t="s">
        <v>60</v>
      </c>
      <c r="B7" s="94">
        <v>2024</v>
      </c>
      <c r="C7" s="95" t="s">
        <v>70</v>
      </c>
      <c r="D7" s="95"/>
      <c r="E7" s="95" t="s">
        <v>157</v>
      </c>
      <c r="F7" s="95" t="s">
        <v>157</v>
      </c>
      <c r="G7" s="95" t="s">
        <v>157</v>
      </c>
      <c r="H7" s="95" t="s">
        <v>597</v>
      </c>
      <c r="I7" s="95" t="s">
        <v>157</v>
      </c>
      <c r="J7" s="95" t="s">
        <v>157</v>
      </c>
      <c r="K7" s="95"/>
      <c r="L7" s="94" t="s">
        <v>1223</v>
      </c>
      <c r="M7" s="94" t="s">
        <v>349</v>
      </c>
      <c r="N7" s="96" t="s">
        <v>348</v>
      </c>
      <c r="O7" s="94" t="s">
        <v>11</v>
      </c>
      <c r="P7" s="96" t="s">
        <v>350</v>
      </c>
      <c r="Q7" s="94" t="s">
        <v>351</v>
      </c>
      <c r="R7" s="94"/>
      <c r="S7" s="94" t="s">
        <v>10</v>
      </c>
    </row>
    <row r="8" spans="1:19" s="31" customFormat="1" x14ac:dyDescent="0.2">
      <c r="A8" s="94" t="s">
        <v>60</v>
      </c>
      <c r="B8" s="94">
        <v>2024</v>
      </c>
      <c r="C8" s="95" t="s">
        <v>70</v>
      </c>
      <c r="D8" s="95" t="s">
        <v>157</v>
      </c>
      <c r="E8" s="95" t="s">
        <v>157</v>
      </c>
      <c r="F8" s="95" t="s">
        <v>157</v>
      </c>
      <c r="G8" s="95" t="s">
        <v>157</v>
      </c>
      <c r="H8" s="95" t="s">
        <v>157</v>
      </c>
      <c r="I8" s="95" t="s">
        <v>157</v>
      </c>
      <c r="J8" s="95" t="s">
        <v>157</v>
      </c>
      <c r="K8" s="95"/>
      <c r="L8" s="94" t="s">
        <v>1189</v>
      </c>
      <c r="M8" s="94" t="s">
        <v>347</v>
      </c>
      <c r="N8" s="96" t="s">
        <v>348</v>
      </c>
      <c r="O8" s="94" t="s">
        <v>11</v>
      </c>
      <c r="P8" s="96" t="s">
        <v>352</v>
      </c>
      <c r="Q8" s="94" t="s">
        <v>159</v>
      </c>
      <c r="R8" s="94"/>
      <c r="S8" s="94" t="s">
        <v>10</v>
      </c>
    </row>
    <row r="9" spans="1:19" s="31" customFormat="1" x14ac:dyDescent="0.2">
      <c r="A9" s="94" t="s">
        <v>60</v>
      </c>
      <c r="B9" s="94">
        <v>2024</v>
      </c>
      <c r="C9" s="95" t="s">
        <v>70</v>
      </c>
      <c r="D9" s="95"/>
      <c r="E9" s="95" t="s">
        <v>157</v>
      </c>
      <c r="F9" s="95" t="s">
        <v>597</v>
      </c>
      <c r="G9" s="95" t="s">
        <v>597</v>
      </c>
      <c r="H9" s="95" t="s">
        <v>597</v>
      </c>
      <c r="I9" s="95" t="s">
        <v>597</v>
      </c>
      <c r="J9" s="95" t="s">
        <v>597</v>
      </c>
      <c r="K9" s="95"/>
      <c r="L9" s="94" t="s">
        <v>1190</v>
      </c>
      <c r="M9" s="94" t="s">
        <v>1188</v>
      </c>
      <c r="N9" s="96" t="s">
        <v>348</v>
      </c>
      <c r="O9" s="94" t="s">
        <v>74</v>
      </c>
      <c r="P9" s="96" t="s">
        <v>1191</v>
      </c>
      <c r="Q9" s="94"/>
      <c r="R9" s="94"/>
      <c r="S9" s="94" t="s">
        <v>1192</v>
      </c>
    </row>
    <row r="10" spans="1:19" s="31" customFormat="1" x14ac:dyDescent="0.2">
      <c r="A10" s="94" t="s">
        <v>60</v>
      </c>
      <c r="B10" s="94">
        <v>2023</v>
      </c>
      <c r="C10" s="95" t="s">
        <v>70</v>
      </c>
      <c r="D10" s="95" t="s">
        <v>157</v>
      </c>
      <c r="E10" s="95" t="s">
        <v>157</v>
      </c>
      <c r="F10" s="95" t="s">
        <v>597</v>
      </c>
      <c r="G10" s="95" t="s">
        <v>597</v>
      </c>
      <c r="H10" s="95" t="s">
        <v>597</v>
      </c>
      <c r="I10" s="95" t="s">
        <v>157</v>
      </c>
      <c r="J10" s="95" t="s">
        <v>597</v>
      </c>
      <c r="K10" s="95"/>
      <c r="L10" s="94" t="s">
        <v>1251</v>
      </c>
      <c r="M10" s="94" t="s">
        <v>200</v>
      </c>
      <c r="N10" s="96" t="s">
        <v>201</v>
      </c>
      <c r="O10" s="94" t="s">
        <v>51</v>
      </c>
      <c r="P10" s="96" t="s">
        <v>61</v>
      </c>
      <c r="Q10" s="94"/>
      <c r="R10" s="94"/>
      <c r="S10" s="94" t="s">
        <v>10</v>
      </c>
    </row>
    <row r="11" spans="1:19" s="31" customFormat="1" x14ac:dyDescent="0.2">
      <c r="A11" s="94" t="s">
        <v>60</v>
      </c>
      <c r="B11" s="94">
        <v>2024</v>
      </c>
      <c r="C11" s="95" t="s">
        <v>70</v>
      </c>
      <c r="D11" s="95"/>
      <c r="E11" s="95" t="s">
        <v>597</v>
      </c>
      <c r="F11" s="95" t="s">
        <v>157</v>
      </c>
      <c r="G11" s="95" t="s">
        <v>157</v>
      </c>
      <c r="H11" s="95" t="s">
        <v>597</v>
      </c>
      <c r="I11" s="95" t="s">
        <v>157</v>
      </c>
      <c r="J11" s="95" t="s">
        <v>597</v>
      </c>
      <c r="K11" s="95"/>
      <c r="L11" s="94" t="s">
        <v>1250</v>
      </c>
      <c r="M11" s="94" t="s">
        <v>390</v>
      </c>
      <c r="N11" s="96" t="s">
        <v>1301</v>
      </c>
      <c r="O11" s="94" t="s">
        <v>11</v>
      </c>
      <c r="P11" s="96" t="s">
        <v>1252</v>
      </c>
      <c r="Q11" s="94" t="s">
        <v>1253</v>
      </c>
      <c r="R11" s="94" t="s">
        <v>1254</v>
      </c>
      <c r="S11" s="94" t="s">
        <v>10</v>
      </c>
    </row>
    <row r="12" spans="1:19" s="31" customFormat="1" x14ac:dyDescent="0.2">
      <c r="A12" s="94" t="s">
        <v>60</v>
      </c>
      <c r="B12" s="94">
        <v>2024</v>
      </c>
      <c r="C12" s="95" t="s">
        <v>70</v>
      </c>
      <c r="D12" s="95"/>
      <c r="E12" s="95" t="s">
        <v>597</v>
      </c>
      <c r="F12" s="95" t="s">
        <v>597</v>
      </c>
      <c r="G12" s="95" t="s">
        <v>597</v>
      </c>
      <c r="H12" s="95" t="s">
        <v>597</v>
      </c>
      <c r="I12" s="95" t="s">
        <v>157</v>
      </c>
      <c r="J12" s="95" t="s">
        <v>597</v>
      </c>
      <c r="K12" s="95" t="s">
        <v>597</v>
      </c>
      <c r="L12" s="94" t="s">
        <v>1312</v>
      </c>
      <c r="M12" s="94" t="s">
        <v>1313</v>
      </c>
      <c r="N12" s="96" t="s">
        <v>1315</v>
      </c>
      <c r="O12" s="29" t="s">
        <v>3</v>
      </c>
      <c r="P12" s="96" t="s">
        <v>1314</v>
      </c>
      <c r="Q12" s="94"/>
      <c r="R12" s="94"/>
      <c r="S12" s="94"/>
    </row>
    <row r="13" spans="1:19" x14ac:dyDescent="0.2">
      <c r="A13" s="32" t="s">
        <v>53</v>
      </c>
      <c r="B13" s="32">
        <v>2023</v>
      </c>
      <c r="C13" s="83" t="s">
        <v>79</v>
      </c>
      <c r="D13" s="83"/>
      <c r="E13" s="83" t="s">
        <v>597</v>
      </c>
      <c r="F13" s="83"/>
      <c r="G13" s="83"/>
      <c r="H13" s="83"/>
      <c r="I13" s="83"/>
      <c r="J13" s="83"/>
      <c r="K13" s="83"/>
      <c r="L13" s="32" t="s">
        <v>344</v>
      </c>
      <c r="M13" s="32" t="s">
        <v>1280</v>
      </c>
      <c r="N13" s="32" t="s">
        <v>364</v>
      </c>
      <c r="O13" s="32" t="s">
        <v>11</v>
      </c>
      <c r="P13" s="32" t="s">
        <v>166</v>
      </c>
      <c r="Q13" s="32" t="s">
        <v>124</v>
      </c>
      <c r="R13" s="32"/>
      <c r="S13" s="32" t="s">
        <v>10</v>
      </c>
    </row>
    <row r="14" spans="1:19" x14ac:dyDescent="0.2">
      <c r="A14" s="32" t="s">
        <v>53</v>
      </c>
      <c r="B14" s="32">
        <v>2024</v>
      </c>
      <c r="C14" s="83" t="s">
        <v>79</v>
      </c>
      <c r="D14" s="83"/>
      <c r="E14" s="83" t="s">
        <v>597</v>
      </c>
      <c r="F14" s="83"/>
      <c r="G14" s="83"/>
      <c r="H14" s="83"/>
      <c r="I14" s="83"/>
      <c r="J14" s="83"/>
      <c r="K14" s="83"/>
      <c r="L14" s="32" t="s">
        <v>343</v>
      </c>
      <c r="M14" s="32" t="s">
        <v>176</v>
      </c>
      <c r="N14" s="32" t="s">
        <v>365</v>
      </c>
      <c r="O14" s="32" t="s">
        <v>23</v>
      </c>
      <c r="P14" s="32" t="s">
        <v>174</v>
      </c>
      <c r="Q14" s="32" t="s">
        <v>175</v>
      </c>
      <c r="R14" s="32"/>
      <c r="S14" s="32" t="s">
        <v>10</v>
      </c>
    </row>
    <row r="15" spans="1:19" x14ac:dyDescent="0.2">
      <c r="A15" s="32" t="s">
        <v>53</v>
      </c>
      <c r="B15" s="32">
        <v>2024</v>
      </c>
      <c r="C15" s="83" t="s">
        <v>79</v>
      </c>
      <c r="D15" s="83" t="s">
        <v>157</v>
      </c>
      <c r="E15" s="83" t="s">
        <v>597</v>
      </c>
      <c r="F15" s="83"/>
      <c r="G15" s="83"/>
      <c r="H15" s="83"/>
      <c r="I15" s="83"/>
      <c r="J15" s="83"/>
      <c r="K15" s="83"/>
      <c r="L15" s="32" t="s">
        <v>342</v>
      </c>
      <c r="M15" s="32" t="s">
        <v>1231</v>
      </c>
      <c r="N15" s="32" t="s">
        <v>366</v>
      </c>
      <c r="O15" s="32" t="s">
        <v>11</v>
      </c>
      <c r="P15" s="32" t="s">
        <v>1233</v>
      </c>
      <c r="Q15" s="32" t="s">
        <v>1232</v>
      </c>
      <c r="R15" s="32"/>
      <c r="S15" s="32" t="s">
        <v>10</v>
      </c>
    </row>
    <row r="16" spans="1:19" x14ac:dyDescent="0.2">
      <c r="A16" s="32" t="s">
        <v>53</v>
      </c>
      <c r="B16" s="32">
        <v>2024</v>
      </c>
      <c r="C16" s="83" t="s">
        <v>79</v>
      </c>
      <c r="D16" s="83" t="s">
        <v>157</v>
      </c>
      <c r="E16" s="83" t="s">
        <v>157</v>
      </c>
      <c r="F16" s="83"/>
      <c r="G16" s="83"/>
      <c r="H16" s="83"/>
      <c r="I16" s="83"/>
      <c r="J16" s="83"/>
      <c r="K16" s="83"/>
      <c r="L16" s="32" t="s">
        <v>342</v>
      </c>
      <c r="M16" s="32" t="s">
        <v>177</v>
      </c>
      <c r="N16" s="32" t="s">
        <v>366</v>
      </c>
      <c r="O16" s="32" t="s">
        <v>11</v>
      </c>
      <c r="P16" s="32" t="s">
        <v>179</v>
      </c>
      <c r="Q16" s="32" t="s">
        <v>178</v>
      </c>
      <c r="R16" s="32"/>
      <c r="S16" s="32" t="s">
        <v>10</v>
      </c>
    </row>
    <row r="17" spans="1:19" s="31" customFormat="1" x14ac:dyDescent="0.2">
      <c r="A17" s="97" t="s">
        <v>53</v>
      </c>
      <c r="B17" s="97">
        <v>2023</v>
      </c>
      <c r="C17" s="98" t="s">
        <v>70</v>
      </c>
      <c r="D17" s="98" t="s">
        <v>157</v>
      </c>
      <c r="E17" s="98" t="s">
        <v>157</v>
      </c>
      <c r="F17" s="98" t="s">
        <v>157</v>
      </c>
      <c r="G17" s="98" t="s">
        <v>157</v>
      </c>
      <c r="H17" s="98" t="s">
        <v>157</v>
      </c>
      <c r="I17" s="98" t="s">
        <v>157</v>
      </c>
      <c r="J17" s="98" t="s">
        <v>157</v>
      </c>
      <c r="K17" s="98"/>
      <c r="L17" s="97" t="s">
        <v>339</v>
      </c>
      <c r="M17" s="97" t="s">
        <v>340</v>
      </c>
      <c r="N17" s="97" t="s">
        <v>369</v>
      </c>
      <c r="O17" s="97" t="s">
        <v>11</v>
      </c>
      <c r="P17" s="97" t="s">
        <v>167</v>
      </c>
      <c r="Q17" s="97" t="s">
        <v>123</v>
      </c>
      <c r="R17" s="97"/>
      <c r="S17" s="97" t="s">
        <v>69</v>
      </c>
    </row>
    <row r="18" spans="1:19" s="31" customFormat="1" x14ac:dyDescent="0.2">
      <c r="A18" s="97" t="s">
        <v>53</v>
      </c>
      <c r="B18" s="97">
        <v>2024</v>
      </c>
      <c r="C18" s="98" t="s">
        <v>70</v>
      </c>
      <c r="D18" s="98"/>
      <c r="E18" s="98" t="s">
        <v>157</v>
      </c>
      <c r="F18" s="98" t="s">
        <v>157</v>
      </c>
      <c r="G18" s="98" t="s">
        <v>157</v>
      </c>
      <c r="H18" s="98" t="s">
        <v>597</v>
      </c>
      <c r="I18" s="98" t="s">
        <v>157</v>
      </c>
      <c r="J18" s="98" t="s">
        <v>597</v>
      </c>
      <c r="K18" s="98"/>
      <c r="L18" s="97" t="s">
        <v>341</v>
      </c>
      <c r="M18" s="97" t="s">
        <v>161</v>
      </c>
      <c r="N18" s="97" t="s">
        <v>228</v>
      </c>
      <c r="O18" s="97" t="s">
        <v>11</v>
      </c>
      <c r="P18" s="97" t="s">
        <v>1007</v>
      </c>
      <c r="Q18" s="97" t="s">
        <v>160</v>
      </c>
      <c r="R18" s="97"/>
      <c r="S18" s="97" t="s">
        <v>10</v>
      </c>
    </row>
    <row r="19" spans="1:19" s="31" customFormat="1" x14ac:dyDescent="0.2">
      <c r="A19" s="97" t="s">
        <v>53</v>
      </c>
      <c r="B19" s="97">
        <v>2024</v>
      </c>
      <c r="C19" s="98" t="s">
        <v>70</v>
      </c>
      <c r="D19" s="98"/>
      <c r="E19" s="98" t="s">
        <v>597</v>
      </c>
      <c r="F19" s="98" t="s">
        <v>157</v>
      </c>
      <c r="G19" s="98" t="s">
        <v>157</v>
      </c>
      <c r="H19" s="98" t="s">
        <v>597</v>
      </c>
      <c r="I19" s="98" t="s">
        <v>157</v>
      </c>
      <c r="J19" s="98" t="s">
        <v>597</v>
      </c>
      <c r="K19" s="98"/>
      <c r="L19" s="97" t="s">
        <v>978</v>
      </c>
      <c r="M19" s="97" t="s">
        <v>979</v>
      </c>
      <c r="N19" s="97" t="s">
        <v>228</v>
      </c>
      <c r="O19" s="97" t="s">
        <v>11</v>
      </c>
      <c r="P19" s="97" t="s">
        <v>1008</v>
      </c>
      <c r="Q19" s="97" t="s">
        <v>980</v>
      </c>
      <c r="R19" s="97" t="s">
        <v>981</v>
      </c>
      <c r="S19" s="97" t="s">
        <v>982</v>
      </c>
    </row>
    <row r="20" spans="1:19" s="31" customFormat="1" x14ac:dyDescent="0.2">
      <c r="A20" s="97" t="s">
        <v>53</v>
      </c>
      <c r="B20" s="97">
        <v>2024</v>
      </c>
      <c r="C20" s="98" t="s">
        <v>70</v>
      </c>
      <c r="D20" s="98"/>
      <c r="E20" s="98" t="s">
        <v>157</v>
      </c>
      <c r="F20" s="98" t="s">
        <v>157</v>
      </c>
      <c r="G20" s="98" t="s">
        <v>157</v>
      </c>
      <c r="H20" s="98" t="s">
        <v>157</v>
      </c>
      <c r="I20" s="98" t="s">
        <v>157</v>
      </c>
      <c r="J20" s="98" t="s">
        <v>157</v>
      </c>
      <c r="K20" s="98" t="s">
        <v>157</v>
      </c>
      <c r="L20" s="97" t="s">
        <v>1005</v>
      </c>
      <c r="M20" s="97" t="s">
        <v>1006</v>
      </c>
      <c r="N20" s="97" t="s">
        <v>393</v>
      </c>
      <c r="O20" s="97" t="s">
        <v>11</v>
      </c>
      <c r="P20" s="97" t="s">
        <v>1009</v>
      </c>
      <c r="Q20" s="97" t="s">
        <v>1010</v>
      </c>
      <c r="R20" s="97" t="s">
        <v>1011</v>
      </c>
      <c r="S20" s="97" t="s">
        <v>1012</v>
      </c>
    </row>
    <row r="21" spans="1:19" s="31" customFormat="1" x14ac:dyDescent="0.2">
      <c r="A21" s="97" t="s">
        <v>53</v>
      </c>
      <c r="B21" s="97">
        <v>2024</v>
      </c>
      <c r="C21" s="98" t="s">
        <v>70</v>
      </c>
      <c r="D21" s="98"/>
      <c r="E21" s="98" t="s">
        <v>157</v>
      </c>
      <c r="F21" s="98" t="s">
        <v>157</v>
      </c>
      <c r="G21" s="98" t="s">
        <v>157</v>
      </c>
      <c r="H21" s="98" t="s">
        <v>157</v>
      </c>
      <c r="I21" s="98" t="s">
        <v>157</v>
      </c>
      <c r="J21" s="98" t="s">
        <v>157</v>
      </c>
      <c r="K21" s="98" t="s">
        <v>157</v>
      </c>
      <c r="L21" s="97" t="s">
        <v>1267</v>
      </c>
      <c r="M21" s="97" t="s">
        <v>399</v>
      </c>
      <c r="N21" s="97" t="s">
        <v>391</v>
      </c>
      <c r="O21" s="97" t="s">
        <v>9</v>
      </c>
      <c r="P21" s="97" t="s">
        <v>1268</v>
      </c>
      <c r="Q21" s="97" t="s">
        <v>1269</v>
      </c>
      <c r="R21" s="97" t="s">
        <v>1270</v>
      </c>
      <c r="S21" s="97" t="s">
        <v>1271</v>
      </c>
    </row>
    <row r="22" spans="1:19" s="31" customFormat="1" x14ac:dyDescent="0.2">
      <c r="A22" s="34" t="s">
        <v>148</v>
      </c>
      <c r="B22" s="34">
        <v>2021</v>
      </c>
      <c r="C22" s="84" t="s">
        <v>184</v>
      </c>
      <c r="D22" s="84"/>
      <c r="E22" s="84" t="s">
        <v>157</v>
      </c>
      <c r="F22" s="84" t="s">
        <v>597</v>
      </c>
      <c r="G22" s="84" t="s">
        <v>597</v>
      </c>
      <c r="H22" s="84" t="s">
        <v>597</v>
      </c>
      <c r="I22" s="84" t="s">
        <v>597</v>
      </c>
      <c r="J22" s="84" t="s">
        <v>597</v>
      </c>
      <c r="K22" s="84" t="s">
        <v>597</v>
      </c>
      <c r="L22" s="34" t="s">
        <v>1339</v>
      </c>
      <c r="M22" s="34" t="s">
        <v>82</v>
      </c>
      <c r="N22" s="35" t="s">
        <v>370</v>
      </c>
      <c r="O22" s="34" t="s">
        <v>3</v>
      </c>
      <c r="P22" s="35" t="s">
        <v>168</v>
      </c>
      <c r="Q22" s="34" t="s">
        <v>102</v>
      </c>
      <c r="R22" s="34"/>
      <c r="S22" s="34" t="s">
        <v>5</v>
      </c>
    </row>
    <row r="23" spans="1:19" s="31" customFormat="1" ht="25.5" x14ac:dyDescent="0.2">
      <c r="A23" s="34" t="s">
        <v>148</v>
      </c>
      <c r="B23" s="34">
        <v>2021</v>
      </c>
      <c r="C23" s="84" t="s">
        <v>184</v>
      </c>
      <c r="D23" s="84" t="s">
        <v>157</v>
      </c>
      <c r="E23" s="84" t="s">
        <v>157</v>
      </c>
      <c r="F23" s="84" t="s">
        <v>597</v>
      </c>
      <c r="G23" s="84" t="s">
        <v>597</v>
      </c>
      <c r="H23" s="84" t="s">
        <v>597</v>
      </c>
      <c r="I23" s="84" t="s">
        <v>597</v>
      </c>
      <c r="J23" s="84" t="s">
        <v>597</v>
      </c>
      <c r="K23" s="84" t="s">
        <v>597</v>
      </c>
      <c r="L23" s="34" t="s">
        <v>1340</v>
      </c>
      <c r="M23" s="34" t="s">
        <v>86</v>
      </c>
      <c r="N23" s="35" t="s">
        <v>371</v>
      </c>
      <c r="O23" s="34" t="s">
        <v>9</v>
      </c>
      <c r="P23" s="35" t="s">
        <v>169</v>
      </c>
      <c r="Q23" s="34" t="s">
        <v>105</v>
      </c>
      <c r="R23" s="34"/>
      <c r="S23" s="34" t="s">
        <v>4</v>
      </c>
    </row>
    <row r="24" spans="1:19" s="31" customFormat="1" x14ac:dyDescent="0.2">
      <c r="A24" s="99" t="s">
        <v>148</v>
      </c>
      <c r="B24" s="99">
        <v>2023</v>
      </c>
      <c r="C24" s="100" t="s">
        <v>70</v>
      </c>
      <c r="D24" s="100"/>
      <c r="E24" s="100" t="s">
        <v>157</v>
      </c>
      <c r="F24" s="100" t="s">
        <v>157</v>
      </c>
      <c r="G24" s="100" t="s">
        <v>157</v>
      </c>
      <c r="H24" s="100" t="s">
        <v>597</v>
      </c>
      <c r="I24" s="100" t="s">
        <v>157</v>
      </c>
      <c r="J24" s="100" t="s">
        <v>597</v>
      </c>
      <c r="K24" s="100"/>
      <c r="L24" s="99" t="s">
        <v>185</v>
      </c>
      <c r="M24" s="99" t="s">
        <v>186</v>
      </c>
      <c r="N24" s="101" t="s">
        <v>150</v>
      </c>
      <c r="O24" s="99" t="s">
        <v>9</v>
      </c>
      <c r="P24" s="101" t="s">
        <v>170</v>
      </c>
      <c r="Q24" s="99" t="s">
        <v>149</v>
      </c>
      <c r="R24" s="99"/>
      <c r="S24" s="99" t="s">
        <v>10</v>
      </c>
    </row>
    <row r="25" spans="1:19" s="31" customFormat="1" ht="25.5" x14ac:dyDescent="0.2">
      <c r="A25" s="99" t="s">
        <v>148</v>
      </c>
      <c r="B25" s="99">
        <v>2023</v>
      </c>
      <c r="C25" s="100" t="s">
        <v>70</v>
      </c>
      <c r="D25" s="100"/>
      <c r="E25" s="100" t="s">
        <v>157</v>
      </c>
      <c r="F25" s="100" t="s">
        <v>157</v>
      </c>
      <c r="G25" s="100" t="s">
        <v>157</v>
      </c>
      <c r="H25" s="100" t="s">
        <v>157</v>
      </c>
      <c r="I25" s="100" t="s">
        <v>157</v>
      </c>
      <c r="J25" s="100" t="s">
        <v>157</v>
      </c>
      <c r="K25" s="100"/>
      <c r="L25" s="99" t="s">
        <v>187</v>
      </c>
      <c r="M25" s="99" t="s">
        <v>188</v>
      </c>
      <c r="N25" s="101" t="s">
        <v>181</v>
      </c>
      <c r="O25" s="99" t="s">
        <v>11</v>
      </c>
      <c r="P25" s="101" t="s">
        <v>180</v>
      </c>
      <c r="Q25" s="99"/>
      <c r="R25" s="99"/>
      <c r="S25" s="99" t="s">
        <v>10</v>
      </c>
    </row>
    <row r="26" spans="1:19" s="31" customFormat="1" x14ac:dyDescent="0.2">
      <c r="A26" s="34" t="s">
        <v>148</v>
      </c>
      <c r="B26" s="34">
        <v>2024</v>
      </c>
      <c r="C26" s="84" t="s">
        <v>195</v>
      </c>
      <c r="D26" s="84"/>
      <c r="E26" s="84" t="s">
        <v>597</v>
      </c>
      <c r="F26" s="84"/>
      <c r="G26" s="84"/>
      <c r="H26" s="84"/>
      <c r="I26" s="84"/>
      <c r="J26" s="84"/>
      <c r="K26" s="84"/>
      <c r="L26" s="34" t="s">
        <v>189</v>
      </c>
      <c r="M26" s="34" t="s">
        <v>190</v>
      </c>
      <c r="N26" s="35" t="s">
        <v>192</v>
      </c>
      <c r="O26" s="34" t="s">
        <v>9</v>
      </c>
      <c r="P26" s="35" t="s">
        <v>193</v>
      </c>
      <c r="Q26" s="34" t="s">
        <v>194</v>
      </c>
      <c r="R26" s="34"/>
      <c r="S26" s="34" t="s">
        <v>10</v>
      </c>
    </row>
    <row r="27" spans="1:19" s="31" customFormat="1" ht="25.5" x14ac:dyDescent="0.2">
      <c r="A27" s="102" t="s">
        <v>54</v>
      </c>
      <c r="B27" s="102">
        <v>2023</v>
      </c>
      <c r="C27" s="103" t="s">
        <v>70</v>
      </c>
      <c r="D27" s="103" t="s">
        <v>157</v>
      </c>
      <c r="E27" s="103" t="s">
        <v>157</v>
      </c>
      <c r="F27" s="103" t="s">
        <v>157</v>
      </c>
      <c r="G27" s="103" t="s">
        <v>157</v>
      </c>
      <c r="H27" s="103" t="s">
        <v>157</v>
      </c>
      <c r="I27" s="103" t="s">
        <v>157</v>
      </c>
      <c r="J27" s="103" t="s">
        <v>157</v>
      </c>
      <c r="K27" s="103" t="s">
        <v>157</v>
      </c>
      <c r="L27" s="102" t="s">
        <v>196</v>
      </c>
      <c r="M27" s="102" t="s">
        <v>197</v>
      </c>
      <c r="N27" s="104" t="s">
        <v>71</v>
      </c>
      <c r="O27" s="102" t="s">
        <v>1266</v>
      </c>
      <c r="P27" s="104" t="s">
        <v>171</v>
      </c>
      <c r="Q27" s="102" t="s">
        <v>125</v>
      </c>
      <c r="R27" s="102" t="s">
        <v>926</v>
      </c>
      <c r="S27" s="102" t="s">
        <v>52</v>
      </c>
    </row>
    <row r="28" spans="1:19" s="31" customFormat="1" x14ac:dyDescent="0.2">
      <c r="A28" s="102" t="s">
        <v>54</v>
      </c>
      <c r="B28" s="102">
        <v>2024</v>
      </c>
      <c r="C28" s="103" t="s">
        <v>70</v>
      </c>
      <c r="D28" s="103"/>
      <c r="E28" s="103" t="s">
        <v>157</v>
      </c>
      <c r="F28" s="103" t="s">
        <v>157</v>
      </c>
      <c r="G28" s="103" t="s">
        <v>157</v>
      </c>
      <c r="H28" s="103" t="s">
        <v>597</v>
      </c>
      <c r="I28" s="103" t="s">
        <v>157</v>
      </c>
      <c r="J28" s="103" t="s">
        <v>597</v>
      </c>
      <c r="K28" s="103" t="s">
        <v>157</v>
      </c>
      <c r="L28" s="102" t="s">
        <v>1274</v>
      </c>
      <c r="M28" s="102" t="s">
        <v>198</v>
      </c>
      <c r="N28" s="104" t="s">
        <v>199</v>
      </c>
      <c r="O28" s="102" t="s">
        <v>74</v>
      </c>
      <c r="P28" s="104" t="s">
        <v>203</v>
      </c>
      <c r="Q28" s="102" t="s">
        <v>202</v>
      </c>
      <c r="R28" s="102"/>
      <c r="S28" s="102" t="s">
        <v>10</v>
      </c>
    </row>
    <row r="29" spans="1:19" s="31" customFormat="1" ht="25.5" x14ac:dyDescent="0.2">
      <c r="A29" s="102" t="s">
        <v>54</v>
      </c>
      <c r="B29" s="102">
        <v>2025</v>
      </c>
      <c r="C29" s="103" t="s">
        <v>70</v>
      </c>
      <c r="D29" s="103"/>
      <c r="E29" s="103" t="s">
        <v>157</v>
      </c>
      <c r="F29" s="103" t="s">
        <v>157</v>
      </c>
      <c r="G29" s="103" t="s">
        <v>157</v>
      </c>
      <c r="H29" s="103" t="s">
        <v>597</v>
      </c>
      <c r="I29" s="103" t="s">
        <v>157</v>
      </c>
      <c r="J29" s="103" t="s">
        <v>597</v>
      </c>
      <c r="K29" s="103" t="s">
        <v>597</v>
      </c>
      <c r="L29" s="102" t="s">
        <v>1641</v>
      </c>
      <c r="M29" s="102" t="s">
        <v>1627</v>
      </c>
      <c r="N29" s="104" t="s">
        <v>1642</v>
      </c>
      <c r="O29" s="102" t="s">
        <v>51</v>
      </c>
      <c r="P29" s="104"/>
      <c r="Q29" s="102"/>
      <c r="R29" s="102"/>
      <c r="S29" s="102"/>
    </row>
    <row r="30" spans="1:19" x14ac:dyDescent="0.2">
      <c r="A30" s="36" t="s">
        <v>47</v>
      </c>
      <c r="B30" s="36">
        <v>2024</v>
      </c>
      <c r="C30" s="85" t="s">
        <v>79</v>
      </c>
      <c r="D30" s="85"/>
      <c r="E30" s="85" t="s">
        <v>597</v>
      </c>
      <c r="F30" s="85"/>
      <c r="G30" s="85"/>
      <c r="H30" s="85"/>
      <c r="I30" s="85"/>
      <c r="J30" s="85"/>
      <c r="K30" s="85"/>
      <c r="L30" s="36" t="s">
        <v>204</v>
      </c>
      <c r="M30" s="36" t="s">
        <v>206</v>
      </c>
      <c r="N30" s="36" t="s">
        <v>372</v>
      </c>
      <c r="O30" s="36" t="s">
        <v>3</v>
      </c>
      <c r="P30" s="36" t="s">
        <v>205</v>
      </c>
      <c r="Q30" s="36"/>
      <c r="R30" s="36"/>
      <c r="S30" s="36" t="s">
        <v>608</v>
      </c>
    </row>
    <row r="31" spans="1:19" s="31" customFormat="1" x14ac:dyDescent="0.2">
      <c r="A31" s="36" t="s">
        <v>47</v>
      </c>
      <c r="B31" s="36">
        <v>2021</v>
      </c>
      <c r="C31" s="85" t="s">
        <v>184</v>
      </c>
      <c r="D31" s="85" t="s">
        <v>157</v>
      </c>
      <c r="E31" s="85" t="s">
        <v>157</v>
      </c>
      <c r="F31" s="85" t="s">
        <v>597</v>
      </c>
      <c r="G31" s="85" t="s">
        <v>597</v>
      </c>
      <c r="H31" s="85" t="s">
        <v>597</v>
      </c>
      <c r="I31" s="85" t="s">
        <v>597</v>
      </c>
      <c r="J31" s="85" t="s">
        <v>597</v>
      </c>
      <c r="K31" s="85" t="s">
        <v>597</v>
      </c>
      <c r="L31" s="36" t="s">
        <v>207</v>
      </c>
      <c r="M31" s="36" t="s">
        <v>97</v>
      </c>
      <c r="N31" s="37" t="s">
        <v>373</v>
      </c>
      <c r="O31" s="36" t="s">
        <v>3</v>
      </c>
      <c r="P31" s="37" t="s">
        <v>49</v>
      </c>
      <c r="Q31" s="36"/>
      <c r="R31" s="36"/>
      <c r="S31" s="36" t="s">
        <v>24</v>
      </c>
    </row>
    <row r="32" spans="1:19" s="31" customFormat="1" ht="25.5" x14ac:dyDescent="0.2">
      <c r="A32" s="36" t="s">
        <v>47</v>
      </c>
      <c r="B32" s="36">
        <v>2021</v>
      </c>
      <c r="C32" s="85" t="s">
        <v>184</v>
      </c>
      <c r="D32" s="85"/>
      <c r="E32" s="85" t="s">
        <v>597</v>
      </c>
      <c r="F32" s="85" t="s">
        <v>597</v>
      </c>
      <c r="G32" s="85" t="s">
        <v>597</v>
      </c>
      <c r="H32" s="85" t="s">
        <v>597</v>
      </c>
      <c r="I32" s="85" t="s">
        <v>157</v>
      </c>
      <c r="J32" s="85" t="s">
        <v>597</v>
      </c>
      <c r="K32" s="85" t="s">
        <v>597</v>
      </c>
      <c r="L32" s="36" t="s">
        <v>1341</v>
      </c>
      <c r="M32" s="36" t="s">
        <v>96</v>
      </c>
      <c r="N32" s="37" t="s">
        <v>376</v>
      </c>
      <c r="O32" s="36" t="s">
        <v>9</v>
      </c>
      <c r="P32" s="37" t="s">
        <v>40</v>
      </c>
      <c r="Q32" s="36"/>
      <c r="R32" s="36" t="s">
        <v>374</v>
      </c>
      <c r="S32" s="36" t="s">
        <v>10</v>
      </c>
    </row>
    <row r="33" spans="1:19" s="31" customFormat="1" ht="25.5" x14ac:dyDescent="0.2">
      <c r="A33" s="36" t="s">
        <v>47</v>
      </c>
      <c r="B33" s="36">
        <v>2021</v>
      </c>
      <c r="C33" s="85" t="s">
        <v>184</v>
      </c>
      <c r="D33" s="85" t="s">
        <v>157</v>
      </c>
      <c r="E33" s="85" t="s">
        <v>157</v>
      </c>
      <c r="F33" s="85" t="s">
        <v>597</v>
      </c>
      <c r="G33" s="85" t="s">
        <v>597</v>
      </c>
      <c r="H33" s="85" t="s">
        <v>597</v>
      </c>
      <c r="I33" s="85" t="s">
        <v>157</v>
      </c>
      <c r="J33" s="85" t="s">
        <v>597</v>
      </c>
      <c r="K33" s="85" t="s">
        <v>597</v>
      </c>
      <c r="L33" s="36" t="s">
        <v>208</v>
      </c>
      <c r="M33" s="36" t="s">
        <v>68</v>
      </c>
      <c r="N33" s="37" t="s">
        <v>377</v>
      </c>
      <c r="O33" s="36" t="s">
        <v>9</v>
      </c>
      <c r="P33" s="37" t="s">
        <v>172</v>
      </c>
      <c r="Q33" s="36"/>
      <c r="R33" s="36" t="s">
        <v>375</v>
      </c>
      <c r="S33" s="36" t="s">
        <v>24</v>
      </c>
    </row>
    <row r="34" spans="1:19" s="31" customFormat="1" ht="25.5" x14ac:dyDescent="0.2">
      <c r="A34" s="105" t="s">
        <v>47</v>
      </c>
      <c r="B34" s="105">
        <v>2023</v>
      </c>
      <c r="C34" s="106" t="s">
        <v>70</v>
      </c>
      <c r="D34" s="106" t="s">
        <v>157</v>
      </c>
      <c r="E34" s="106" t="s">
        <v>157</v>
      </c>
      <c r="F34" s="106" t="s">
        <v>157</v>
      </c>
      <c r="G34" s="106" t="s">
        <v>157</v>
      </c>
      <c r="H34" s="106" t="s">
        <v>157</v>
      </c>
      <c r="I34" s="106" t="s">
        <v>157</v>
      </c>
      <c r="J34" s="106" t="s">
        <v>597</v>
      </c>
      <c r="K34" s="106" t="s">
        <v>597</v>
      </c>
      <c r="L34" s="105" t="s">
        <v>211</v>
      </c>
      <c r="M34" s="105" t="s">
        <v>212</v>
      </c>
      <c r="N34" s="107" t="s">
        <v>213</v>
      </c>
      <c r="O34" s="105" t="s">
        <v>11</v>
      </c>
      <c r="P34" s="107" t="s">
        <v>173</v>
      </c>
      <c r="Q34" s="105" t="s">
        <v>122</v>
      </c>
      <c r="R34" s="105"/>
      <c r="S34" s="105" t="s">
        <v>48</v>
      </c>
    </row>
    <row r="35" spans="1:19" s="31" customFormat="1" x14ac:dyDescent="0.2">
      <c r="A35" s="105" t="s">
        <v>47</v>
      </c>
      <c r="B35" s="105">
        <v>2023</v>
      </c>
      <c r="C35" s="106" t="s">
        <v>70</v>
      </c>
      <c r="D35" s="106" t="s">
        <v>157</v>
      </c>
      <c r="E35" s="106" t="s">
        <v>157</v>
      </c>
      <c r="F35" s="106" t="s">
        <v>597</v>
      </c>
      <c r="G35" s="106" t="s">
        <v>597</v>
      </c>
      <c r="H35" s="106" t="s">
        <v>597</v>
      </c>
      <c r="I35" s="106" t="s">
        <v>597</v>
      </c>
      <c r="J35" s="106" t="s">
        <v>597</v>
      </c>
      <c r="K35" s="106" t="s">
        <v>597</v>
      </c>
      <c r="L35" s="105" t="s">
        <v>214</v>
      </c>
      <c r="M35" s="105" t="s">
        <v>217</v>
      </c>
      <c r="N35" s="107" t="s">
        <v>213</v>
      </c>
      <c r="O35" s="105" t="s">
        <v>51</v>
      </c>
      <c r="P35" s="107" t="s">
        <v>218</v>
      </c>
      <c r="Q35" s="105"/>
      <c r="R35" s="105"/>
      <c r="S35" s="105"/>
    </row>
    <row r="36" spans="1:19" s="31" customFormat="1" x14ac:dyDescent="0.2">
      <c r="A36" s="105" t="s">
        <v>47</v>
      </c>
      <c r="B36" s="105">
        <v>2023</v>
      </c>
      <c r="C36" s="106" t="s">
        <v>70</v>
      </c>
      <c r="D36" s="106" t="s">
        <v>157</v>
      </c>
      <c r="E36" s="106" t="s">
        <v>157</v>
      </c>
      <c r="F36" s="106" t="s">
        <v>157</v>
      </c>
      <c r="G36" s="106" t="s">
        <v>597</v>
      </c>
      <c r="H36" s="106" t="s">
        <v>597</v>
      </c>
      <c r="I36" s="106" t="s">
        <v>157</v>
      </c>
      <c r="J36" s="106" t="s">
        <v>597</v>
      </c>
      <c r="K36" s="106" t="s">
        <v>597</v>
      </c>
      <c r="L36" s="105" t="s">
        <v>215</v>
      </c>
      <c r="M36" s="105" t="s">
        <v>216</v>
      </c>
      <c r="N36" s="107" t="s">
        <v>213</v>
      </c>
      <c r="O36" s="105" t="s">
        <v>51</v>
      </c>
      <c r="P36" s="107" t="s">
        <v>50</v>
      </c>
      <c r="Q36" s="105"/>
      <c r="R36" s="105"/>
      <c r="S36" s="105" t="s">
        <v>10</v>
      </c>
    </row>
    <row r="37" spans="1:19" s="31" customFormat="1" x14ac:dyDescent="0.2">
      <c r="A37" s="105" t="s">
        <v>47</v>
      </c>
      <c r="B37" s="105">
        <v>2024</v>
      </c>
      <c r="C37" s="106" t="s">
        <v>70</v>
      </c>
      <c r="D37" s="106" t="s">
        <v>157</v>
      </c>
      <c r="E37" s="106" t="s">
        <v>157</v>
      </c>
      <c r="F37" s="106"/>
      <c r="G37" s="106"/>
      <c r="H37" s="106"/>
      <c r="I37" s="106" t="s">
        <v>157</v>
      </c>
      <c r="J37" s="106"/>
      <c r="K37" s="106"/>
      <c r="L37" s="105" t="s">
        <v>209</v>
      </c>
      <c r="M37" s="105" t="s">
        <v>210</v>
      </c>
      <c r="N37" s="107" t="s">
        <v>67</v>
      </c>
      <c r="O37" s="105" t="s">
        <v>11</v>
      </c>
      <c r="P37" s="107" t="s">
        <v>1377</v>
      </c>
      <c r="Q37" s="105" t="s">
        <v>1378</v>
      </c>
      <c r="R37" s="105"/>
      <c r="S37" s="105" t="s">
        <v>10</v>
      </c>
    </row>
    <row r="38" spans="1:19" s="31" customFormat="1" x14ac:dyDescent="0.2">
      <c r="A38" s="105" t="s">
        <v>47</v>
      </c>
      <c r="B38" s="105">
        <v>2024</v>
      </c>
      <c r="C38" s="106" t="s">
        <v>70</v>
      </c>
      <c r="D38" s="106"/>
      <c r="E38" s="106" t="s">
        <v>597</v>
      </c>
      <c r="F38" s="106" t="s">
        <v>157</v>
      </c>
      <c r="G38" s="106" t="s">
        <v>597</v>
      </c>
      <c r="H38" s="106" t="s">
        <v>597</v>
      </c>
      <c r="I38" s="106" t="s">
        <v>157</v>
      </c>
      <c r="J38" s="106" t="s">
        <v>597</v>
      </c>
      <c r="K38" s="106" t="s">
        <v>597</v>
      </c>
      <c r="L38" s="105" t="s">
        <v>1215</v>
      </c>
      <c r="M38" s="105" t="s">
        <v>1216</v>
      </c>
      <c r="N38" s="107" t="s">
        <v>1217</v>
      </c>
      <c r="O38" s="105" t="s">
        <v>45</v>
      </c>
      <c r="P38" s="107" t="s">
        <v>1218</v>
      </c>
      <c r="Q38" s="105" t="s">
        <v>1219</v>
      </c>
      <c r="R38" s="105"/>
      <c r="S38" s="105" t="s">
        <v>1220</v>
      </c>
    </row>
    <row r="39" spans="1:19" x14ac:dyDescent="0.2">
      <c r="A39" s="105" t="s">
        <v>47</v>
      </c>
      <c r="B39" s="105">
        <v>2025</v>
      </c>
      <c r="C39" s="106" t="s">
        <v>70</v>
      </c>
      <c r="D39" s="106"/>
      <c r="E39" s="106" t="s">
        <v>597</v>
      </c>
      <c r="F39" s="106" t="s">
        <v>597</v>
      </c>
      <c r="G39" s="106" t="s">
        <v>597</v>
      </c>
      <c r="H39" s="106" t="s">
        <v>597</v>
      </c>
      <c r="I39" s="106" t="s">
        <v>157</v>
      </c>
      <c r="J39" s="106" t="s">
        <v>597</v>
      </c>
      <c r="K39" s="106" t="s">
        <v>157</v>
      </c>
      <c r="L39" s="105" t="s">
        <v>1639</v>
      </c>
      <c r="M39" s="105" t="s">
        <v>1626</v>
      </c>
      <c r="N39" s="105" t="s">
        <v>1638</v>
      </c>
      <c r="O39" s="105" t="s">
        <v>11</v>
      </c>
      <c r="P39" s="105" t="s">
        <v>1640</v>
      </c>
      <c r="Q39" s="105" t="s">
        <v>1636</v>
      </c>
      <c r="R39" s="105" t="s">
        <v>1637</v>
      </c>
      <c r="S39" s="105" t="s">
        <v>608</v>
      </c>
    </row>
    <row r="40" spans="1:19" s="31" customFormat="1" x14ac:dyDescent="0.2">
      <c r="A40" s="32" t="s">
        <v>46</v>
      </c>
      <c r="B40" s="32">
        <v>2021</v>
      </c>
      <c r="C40" s="83" t="s">
        <v>184</v>
      </c>
      <c r="D40" s="83"/>
      <c r="E40" s="83" t="s">
        <v>157</v>
      </c>
      <c r="F40" s="83" t="s">
        <v>597</v>
      </c>
      <c r="G40" s="83" t="s">
        <v>597</v>
      </c>
      <c r="H40" s="83" t="s">
        <v>157</v>
      </c>
      <c r="I40" s="83" t="s">
        <v>157</v>
      </c>
      <c r="J40" s="83" t="s">
        <v>597</v>
      </c>
      <c r="K40" s="83" t="s">
        <v>597</v>
      </c>
      <c r="L40" s="32" t="s">
        <v>1362</v>
      </c>
      <c r="M40" s="32" t="s">
        <v>134</v>
      </c>
      <c r="N40" s="33" t="s">
        <v>378</v>
      </c>
      <c r="O40" s="32" t="s">
        <v>45</v>
      </c>
      <c r="P40" s="33" t="s">
        <v>43</v>
      </c>
      <c r="Q40" s="32"/>
      <c r="R40" s="32"/>
      <c r="S40" s="32" t="s">
        <v>10</v>
      </c>
    </row>
    <row r="41" spans="1:19" s="31" customFormat="1" x14ac:dyDescent="0.2">
      <c r="A41" s="32" t="s">
        <v>46</v>
      </c>
      <c r="B41" s="32">
        <v>2021</v>
      </c>
      <c r="C41" s="83" t="s">
        <v>184</v>
      </c>
      <c r="D41" s="83"/>
      <c r="E41" s="83" t="s">
        <v>157</v>
      </c>
      <c r="F41" s="83" t="s">
        <v>157</v>
      </c>
      <c r="G41" s="83" t="s">
        <v>157</v>
      </c>
      <c r="H41" s="83" t="s">
        <v>157</v>
      </c>
      <c r="I41" s="83" t="s">
        <v>157</v>
      </c>
      <c r="J41" s="83" t="s">
        <v>597</v>
      </c>
      <c r="K41" s="83" t="s">
        <v>597</v>
      </c>
      <c r="L41" s="32" t="s">
        <v>1363</v>
      </c>
      <c r="M41" s="32" t="s">
        <v>132</v>
      </c>
      <c r="N41" s="33" t="s">
        <v>379</v>
      </c>
      <c r="O41" s="32" t="s">
        <v>9</v>
      </c>
      <c r="P41" s="33" t="s">
        <v>41</v>
      </c>
      <c r="Q41" s="32" t="s">
        <v>119</v>
      </c>
      <c r="R41" s="32"/>
      <c r="S41" s="32" t="s">
        <v>44</v>
      </c>
    </row>
    <row r="42" spans="1:19" s="31" customFormat="1" x14ac:dyDescent="0.2">
      <c r="A42" s="32" t="s">
        <v>46</v>
      </c>
      <c r="B42" s="32">
        <v>2021</v>
      </c>
      <c r="C42" s="83" t="s">
        <v>184</v>
      </c>
      <c r="D42" s="83" t="s">
        <v>157</v>
      </c>
      <c r="E42" s="83" t="s">
        <v>157</v>
      </c>
      <c r="F42" s="83" t="s">
        <v>597</v>
      </c>
      <c r="G42" s="83" t="s">
        <v>597</v>
      </c>
      <c r="H42" s="83" t="s">
        <v>157</v>
      </c>
      <c r="I42" s="83" t="s">
        <v>157</v>
      </c>
      <c r="J42" s="83" t="s">
        <v>597</v>
      </c>
      <c r="K42" s="83" t="s">
        <v>597</v>
      </c>
      <c r="L42" s="32" t="s">
        <v>1364</v>
      </c>
      <c r="M42" s="32" t="s">
        <v>133</v>
      </c>
      <c r="N42" s="33" t="s">
        <v>380</v>
      </c>
      <c r="O42" s="32" t="s">
        <v>23</v>
      </c>
      <c r="P42" s="33" t="s">
        <v>42</v>
      </c>
      <c r="Q42" s="32"/>
      <c r="R42" s="32"/>
      <c r="S42" s="32" t="s">
        <v>24</v>
      </c>
    </row>
    <row r="43" spans="1:19" s="31" customFormat="1" x14ac:dyDescent="0.2">
      <c r="A43" s="32" t="s">
        <v>46</v>
      </c>
      <c r="B43" s="32">
        <v>2021</v>
      </c>
      <c r="C43" s="83" t="s">
        <v>184</v>
      </c>
      <c r="D43" s="83"/>
      <c r="E43" s="83" t="s">
        <v>157</v>
      </c>
      <c r="F43" s="83" t="s">
        <v>597</v>
      </c>
      <c r="G43" s="83" t="s">
        <v>597</v>
      </c>
      <c r="H43" s="83" t="s">
        <v>597</v>
      </c>
      <c r="I43" s="83" t="s">
        <v>157</v>
      </c>
      <c r="J43" s="83" t="s">
        <v>597</v>
      </c>
      <c r="K43" s="83" t="s">
        <v>597</v>
      </c>
      <c r="L43" s="32" t="s">
        <v>1361</v>
      </c>
      <c r="M43" s="32" t="s">
        <v>135</v>
      </c>
      <c r="N43" s="33" t="s">
        <v>381</v>
      </c>
      <c r="O43" s="32" t="s">
        <v>23</v>
      </c>
      <c r="P43" s="33" t="s">
        <v>144</v>
      </c>
      <c r="Q43" s="32" t="s">
        <v>145</v>
      </c>
      <c r="R43" s="32"/>
      <c r="S43" s="32" t="s">
        <v>10</v>
      </c>
    </row>
    <row r="44" spans="1:19" s="31" customFormat="1" x14ac:dyDescent="0.2">
      <c r="A44" s="32" t="s">
        <v>46</v>
      </c>
      <c r="B44" s="32">
        <v>2024</v>
      </c>
      <c r="C44" s="83" t="s">
        <v>195</v>
      </c>
      <c r="D44" s="83"/>
      <c r="E44" s="83" t="s">
        <v>597</v>
      </c>
      <c r="F44" s="83"/>
      <c r="G44" s="83"/>
      <c r="H44" s="83"/>
      <c r="I44" s="83"/>
      <c r="J44" s="83"/>
      <c r="K44" s="83"/>
      <c r="L44" s="32" t="s">
        <v>219</v>
      </c>
      <c r="M44" s="32" t="s">
        <v>220</v>
      </c>
      <c r="N44" s="33" t="s">
        <v>221</v>
      </c>
      <c r="O44" s="32" t="s">
        <v>11</v>
      </c>
      <c r="P44" s="33" t="s">
        <v>356</v>
      </c>
      <c r="Q44" s="32" t="s">
        <v>226</v>
      </c>
      <c r="R44" s="32"/>
      <c r="S44" s="32" t="s">
        <v>10</v>
      </c>
    </row>
    <row r="45" spans="1:19" s="31" customFormat="1" x14ac:dyDescent="0.2">
      <c r="A45" s="97" t="s">
        <v>46</v>
      </c>
      <c r="B45" s="97">
        <v>2024</v>
      </c>
      <c r="C45" s="98" t="s">
        <v>70</v>
      </c>
      <c r="D45" s="98"/>
      <c r="E45" s="98" t="s">
        <v>597</v>
      </c>
      <c r="F45" s="98" t="s">
        <v>157</v>
      </c>
      <c r="G45" s="98" t="s">
        <v>157</v>
      </c>
      <c r="H45" s="98" t="s">
        <v>157</v>
      </c>
      <c r="I45" s="98" t="s">
        <v>157</v>
      </c>
      <c r="J45" s="98" t="s">
        <v>597</v>
      </c>
      <c r="K45" s="98" t="s">
        <v>597</v>
      </c>
      <c r="L45" s="97" t="s">
        <v>222</v>
      </c>
      <c r="M45" s="97" t="s">
        <v>223</v>
      </c>
      <c r="N45" s="108" t="s">
        <v>224</v>
      </c>
      <c r="O45" s="97" t="s">
        <v>11</v>
      </c>
      <c r="P45" s="108" t="s">
        <v>354</v>
      </c>
      <c r="Q45" s="97" t="s">
        <v>225</v>
      </c>
      <c r="R45" s="97"/>
      <c r="S45" s="97" t="s">
        <v>10</v>
      </c>
    </row>
    <row r="46" spans="1:19" s="31" customFormat="1" x14ac:dyDescent="0.2">
      <c r="A46" s="97" t="s">
        <v>46</v>
      </c>
      <c r="B46" s="97">
        <v>2024</v>
      </c>
      <c r="C46" s="98" t="s">
        <v>70</v>
      </c>
      <c r="D46" s="98"/>
      <c r="E46" s="98" t="s">
        <v>597</v>
      </c>
      <c r="F46" s="98" t="s">
        <v>157</v>
      </c>
      <c r="G46" s="98" t="s">
        <v>157</v>
      </c>
      <c r="H46" s="98" t="s">
        <v>157</v>
      </c>
      <c r="I46" s="98" t="s">
        <v>157</v>
      </c>
      <c r="J46" s="98" t="s">
        <v>597</v>
      </c>
      <c r="K46" s="98"/>
      <c r="L46" s="97" t="s">
        <v>1013</v>
      </c>
      <c r="M46" s="97" t="s">
        <v>395</v>
      </c>
      <c r="N46" s="108" t="s">
        <v>1014</v>
      </c>
      <c r="O46" s="97" t="s">
        <v>9</v>
      </c>
      <c r="P46" s="108" t="s">
        <v>1015</v>
      </c>
      <c r="Q46" s="97" t="s">
        <v>1016</v>
      </c>
      <c r="R46" s="97" t="s">
        <v>1017</v>
      </c>
      <c r="S46" s="97" t="s">
        <v>1018</v>
      </c>
    </row>
    <row r="47" spans="1:19" s="31" customFormat="1" x14ac:dyDescent="0.2">
      <c r="A47" s="97" t="s">
        <v>46</v>
      </c>
      <c r="B47" s="97">
        <v>2025</v>
      </c>
      <c r="C47" s="98" t="s">
        <v>70</v>
      </c>
      <c r="D47" s="98"/>
      <c r="E47" s="98" t="s">
        <v>597</v>
      </c>
      <c r="F47" s="98" t="s">
        <v>157</v>
      </c>
      <c r="G47" s="98" t="s">
        <v>597</v>
      </c>
      <c r="H47" s="98" t="s">
        <v>597</v>
      </c>
      <c r="I47" s="98" t="s">
        <v>157</v>
      </c>
      <c r="J47" s="98" t="s">
        <v>597</v>
      </c>
      <c r="K47" s="98" t="s">
        <v>597</v>
      </c>
      <c r="L47" s="97" t="s">
        <v>1417</v>
      </c>
      <c r="M47" s="97" t="s">
        <v>1418</v>
      </c>
      <c r="N47" s="108" t="s">
        <v>1419</v>
      </c>
      <c r="O47" s="97" t="s">
        <v>3</v>
      </c>
      <c r="P47" s="108" t="s">
        <v>1420</v>
      </c>
      <c r="Q47" s="97" t="s">
        <v>1421</v>
      </c>
      <c r="R47" s="97"/>
      <c r="S47" s="97" t="s">
        <v>1422</v>
      </c>
    </row>
    <row r="48" spans="1:19" s="31" customFormat="1" x14ac:dyDescent="0.2">
      <c r="A48" s="38" t="s">
        <v>55</v>
      </c>
      <c r="B48" s="38">
        <v>2021</v>
      </c>
      <c r="C48" s="86" t="s">
        <v>184</v>
      </c>
      <c r="D48" s="86" t="s">
        <v>157</v>
      </c>
      <c r="E48" s="86" t="s">
        <v>157</v>
      </c>
      <c r="F48" s="86" t="s">
        <v>157</v>
      </c>
      <c r="G48" s="86" t="s">
        <v>157</v>
      </c>
      <c r="H48" s="86" t="s">
        <v>157</v>
      </c>
      <c r="I48" s="86" t="s">
        <v>157</v>
      </c>
      <c r="J48" s="86" t="s">
        <v>597</v>
      </c>
      <c r="K48" s="86" t="s">
        <v>597</v>
      </c>
      <c r="L48" s="38" t="s">
        <v>227</v>
      </c>
      <c r="M48" s="38" t="s">
        <v>229</v>
      </c>
      <c r="N48" s="39" t="s">
        <v>228</v>
      </c>
      <c r="O48" s="38" t="s">
        <v>3</v>
      </c>
      <c r="P48" s="39" t="s">
        <v>230</v>
      </c>
      <c r="Q48" s="38" t="s">
        <v>131</v>
      </c>
      <c r="R48" s="38"/>
      <c r="S48" s="38" t="s">
        <v>24</v>
      </c>
    </row>
    <row r="49" spans="1:19" s="31" customFormat="1" x14ac:dyDescent="0.2">
      <c r="A49" s="109" t="s">
        <v>55</v>
      </c>
      <c r="B49" s="109">
        <v>2024</v>
      </c>
      <c r="C49" s="110" t="s">
        <v>70</v>
      </c>
      <c r="D49" s="110" t="s">
        <v>157</v>
      </c>
      <c r="E49" s="110" t="s">
        <v>157</v>
      </c>
      <c r="F49" s="110" t="s">
        <v>157</v>
      </c>
      <c r="G49" s="110" t="s">
        <v>157</v>
      </c>
      <c r="H49" s="110" t="s">
        <v>597</v>
      </c>
      <c r="I49" s="110" t="s">
        <v>157</v>
      </c>
      <c r="J49" s="110" t="s">
        <v>157</v>
      </c>
      <c r="K49" s="110" t="s">
        <v>597</v>
      </c>
      <c r="L49" s="109" t="s">
        <v>231</v>
      </c>
      <c r="M49" s="109" t="s">
        <v>251</v>
      </c>
      <c r="N49" s="111" t="s">
        <v>73</v>
      </c>
      <c r="O49" s="109" t="s">
        <v>74</v>
      </c>
      <c r="P49" s="111" t="s">
        <v>72</v>
      </c>
      <c r="Q49" s="109"/>
      <c r="R49" s="109"/>
      <c r="S49" s="109" t="s">
        <v>10</v>
      </c>
    </row>
    <row r="50" spans="1:19" s="31" customFormat="1" ht="18" customHeight="1" x14ac:dyDescent="0.2">
      <c r="A50" s="109" t="s">
        <v>55</v>
      </c>
      <c r="B50" s="109">
        <v>2023</v>
      </c>
      <c r="C50" s="110" t="s">
        <v>70</v>
      </c>
      <c r="D50" s="110" t="s">
        <v>157</v>
      </c>
      <c r="E50" s="110" t="s">
        <v>157</v>
      </c>
      <c r="F50" s="110" t="s">
        <v>157</v>
      </c>
      <c r="G50" s="110" t="s">
        <v>157</v>
      </c>
      <c r="H50" s="110" t="s">
        <v>597</v>
      </c>
      <c r="I50" s="110" t="s">
        <v>157</v>
      </c>
      <c r="J50" s="110" t="s">
        <v>597</v>
      </c>
      <c r="K50" s="110" t="s">
        <v>597</v>
      </c>
      <c r="L50" s="109" t="s">
        <v>232</v>
      </c>
      <c r="M50" s="109" t="s">
        <v>1148</v>
      </c>
      <c r="N50" s="111" t="s">
        <v>233</v>
      </c>
      <c r="O50" s="109" t="s">
        <v>11</v>
      </c>
      <c r="P50" s="111" t="s">
        <v>56</v>
      </c>
      <c r="Q50" s="109" t="s">
        <v>126</v>
      </c>
      <c r="R50" s="109" t="s">
        <v>1147</v>
      </c>
      <c r="S50" s="109" t="s">
        <v>57</v>
      </c>
    </row>
    <row r="51" spans="1:19" s="31" customFormat="1" ht="18" customHeight="1" x14ac:dyDescent="0.2">
      <c r="A51" s="109" t="s">
        <v>55</v>
      </c>
      <c r="B51" s="109">
        <v>2024</v>
      </c>
      <c r="C51" s="110" t="s">
        <v>70</v>
      </c>
      <c r="D51" s="110" t="s">
        <v>157</v>
      </c>
      <c r="E51" s="110" t="s">
        <v>157</v>
      </c>
      <c r="F51" s="110" t="s">
        <v>157</v>
      </c>
      <c r="G51" s="110" t="s">
        <v>157</v>
      </c>
      <c r="H51" s="110" t="s">
        <v>597</v>
      </c>
      <c r="I51" s="110" t="s">
        <v>157</v>
      </c>
      <c r="J51" s="110" t="s">
        <v>597</v>
      </c>
      <c r="K51" s="110" t="s">
        <v>597</v>
      </c>
      <c r="L51" s="109" t="s">
        <v>1141</v>
      </c>
      <c r="M51" s="109" t="s">
        <v>1142</v>
      </c>
      <c r="N51" s="111" t="s">
        <v>233</v>
      </c>
      <c r="O51" s="109" t="s">
        <v>1143</v>
      </c>
      <c r="P51" s="111" t="s">
        <v>1146</v>
      </c>
      <c r="Q51" s="109" t="s">
        <v>1144</v>
      </c>
      <c r="R51" s="109" t="s">
        <v>1145</v>
      </c>
      <c r="S51" s="109"/>
    </row>
    <row r="52" spans="1:19" s="31" customFormat="1" ht="18" customHeight="1" x14ac:dyDescent="0.2">
      <c r="A52" s="109" t="s">
        <v>55</v>
      </c>
      <c r="B52" s="109">
        <v>2024</v>
      </c>
      <c r="C52" s="110" t="s">
        <v>70</v>
      </c>
      <c r="D52" s="110"/>
      <c r="E52" s="110" t="s">
        <v>157</v>
      </c>
      <c r="F52" s="110" t="s">
        <v>157</v>
      </c>
      <c r="G52" s="110" t="s">
        <v>157</v>
      </c>
      <c r="H52" s="110" t="s">
        <v>597</v>
      </c>
      <c r="I52" s="110" t="s">
        <v>157</v>
      </c>
      <c r="J52" s="110" t="s">
        <v>157</v>
      </c>
      <c r="K52" s="110" t="s">
        <v>597</v>
      </c>
      <c r="L52" s="109" t="s">
        <v>1324</v>
      </c>
      <c r="M52" s="109" t="s">
        <v>404</v>
      </c>
      <c r="N52" s="111" t="s">
        <v>1329</v>
      </c>
      <c r="O52" s="109" t="s">
        <v>11</v>
      </c>
      <c r="P52" s="111" t="s">
        <v>1325</v>
      </c>
      <c r="Q52" s="109" t="s">
        <v>1326</v>
      </c>
      <c r="R52" s="109" t="s">
        <v>1327</v>
      </c>
      <c r="S52" s="109" t="s">
        <v>1328</v>
      </c>
    </row>
    <row r="53" spans="1:19" s="31" customFormat="1" x14ac:dyDescent="0.2">
      <c r="A53" s="109" t="s">
        <v>55</v>
      </c>
      <c r="B53" s="109">
        <v>2023</v>
      </c>
      <c r="C53" s="110" t="s">
        <v>70</v>
      </c>
      <c r="D53" s="110"/>
      <c r="E53" s="110" t="s">
        <v>157</v>
      </c>
      <c r="F53" s="110" t="s">
        <v>157</v>
      </c>
      <c r="G53" s="110" t="s">
        <v>157</v>
      </c>
      <c r="H53" s="110" t="s">
        <v>597</v>
      </c>
      <c r="I53" s="110" t="s">
        <v>157</v>
      </c>
      <c r="J53" s="110" t="s">
        <v>157</v>
      </c>
      <c r="K53" s="110" t="s">
        <v>157</v>
      </c>
      <c r="L53" s="109" t="s">
        <v>234</v>
      </c>
      <c r="M53" s="109" t="s">
        <v>235</v>
      </c>
      <c r="N53" s="111" t="s">
        <v>236</v>
      </c>
      <c r="O53" s="109" t="s">
        <v>11</v>
      </c>
      <c r="P53" s="111" t="s">
        <v>241</v>
      </c>
      <c r="Q53" s="109" t="s">
        <v>242</v>
      </c>
      <c r="R53" s="109"/>
      <c r="S53" s="109" t="s">
        <v>10</v>
      </c>
    </row>
    <row r="54" spans="1:19" s="31" customFormat="1" x14ac:dyDescent="0.2">
      <c r="A54" s="109" t="s">
        <v>55</v>
      </c>
      <c r="B54" s="109">
        <v>2024</v>
      </c>
      <c r="C54" s="110" t="s">
        <v>70</v>
      </c>
      <c r="D54" s="110"/>
      <c r="E54" s="110" t="s">
        <v>157</v>
      </c>
      <c r="F54" s="110" t="s">
        <v>597</v>
      </c>
      <c r="G54" s="110" t="s">
        <v>597</v>
      </c>
      <c r="H54" s="110" t="s">
        <v>597</v>
      </c>
      <c r="I54" s="110" t="s">
        <v>157</v>
      </c>
      <c r="J54" s="110" t="s">
        <v>597</v>
      </c>
      <c r="K54" s="110" t="s">
        <v>597</v>
      </c>
      <c r="L54" s="109" t="s">
        <v>237</v>
      </c>
      <c r="M54" s="109" t="s">
        <v>238</v>
      </c>
      <c r="N54" s="111" t="s">
        <v>249</v>
      </c>
      <c r="O54" s="109" t="s">
        <v>11</v>
      </c>
      <c r="P54" s="111" t="s">
        <v>243</v>
      </c>
      <c r="Q54" s="109" t="s">
        <v>244</v>
      </c>
      <c r="R54" s="109"/>
      <c r="S54" s="109" t="s">
        <v>10</v>
      </c>
    </row>
    <row r="55" spans="1:19" s="31" customFormat="1" x14ac:dyDescent="0.2">
      <c r="A55" s="109" t="s">
        <v>55</v>
      </c>
      <c r="B55" s="109">
        <v>2023</v>
      </c>
      <c r="C55" s="110" t="s">
        <v>70</v>
      </c>
      <c r="D55" s="110" t="s">
        <v>157</v>
      </c>
      <c r="E55" s="110" t="s">
        <v>157</v>
      </c>
      <c r="F55" s="110" t="s">
        <v>157</v>
      </c>
      <c r="G55" s="110" t="s">
        <v>157</v>
      </c>
      <c r="H55" s="110" t="s">
        <v>597</v>
      </c>
      <c r="I55" s="110" t="s">
        <v>157</v>
      </c>
      <c r="J55" s="110" t="s">
        <v>597</v>
      </c>
      <c r="K55" s="110"/>
      <c r="L55" s="109" t="s">
        <v>239</v>
      </c>
      <c r="M55" s="109" t="s">
        <v>250</v>
      </c>
      <c r="N55" s="111" t="s">
        <v>58</v>
      </c>
      <c r="O55" s="109" t="s">
        <v>23</v>
      </c>
      <c r="P55" s="111" t="s">
        <v>59</v>
      </c>
      <c r="Q55" s="109"/>
      <c r="R55" s="109"/>
      <c r="S55" s="109" t="s">
        <v>24</v>
      </c>
    </row>
    <row r="56" spans="1:19" s="31" customFormat="1" x14ac:dyDescent="0.2">
      <c r="A56" s="109" t="s">
        <v>55</v>
      </c>
      <c r="B56" s="109">
        <v>2024</v>
      </c>
      <c r="C56" s="110" t="s">
        <v>70</v>
      </c>
      <c r="D56" s="110"/>
      <c r="E56" s="110" t="s">
        <v>157</v>
      </c>
      <c r="F56" s="110" t="s">
        <v>157</v>
      </c>
      <c r="G56" s="110" t="s">
        <v>157</v>
      </c>
      <c r="H56" s="110" t="s">
        <v>157</v>
      </c>
      <c r="I56" s="110" t="s">
        <v>157</v>
      </c>
      <c r="J56" s="110" t="s">
        <v>157</v>
      </c>
      <c r="K56" s="110" t="s">
        <v>157</v>
      </c>
      <c r="L56" s="109" t="s">
        <v>240</v>
      </c>
      <c r="M56" s="109" t="s">
        <v>247</v>
      </c>
      <c r="N56" s="111" t="s">
        <v>248</v>
      </c>
      <c r="O56" s="109" t="s">
        <v>9</v>
      </c>
      <c r="P56" s="111" t="s">
        <v>245</v>
      </c>
      <c r="Q56" s="109" t="s">
        <v>246</v>
      </c>
      <c r="R56" s="109"/>
      <c r="S56" s="109" t="s">
        <v>10</v>
      </c>
    </row>
    <row r="57" spans="1:19" x14ac:dyDescent="0.2">
      <c r="A57" s="40" t="s">
        <v>2</v>
      </c>
      <c r="B57" s="40">
        <v>2023</v>
      </c>
      <c r="C57" s="87" t="s">
        <v>79</v>
      </c>
      <c r="D57" s="87"/>
      <c r="E57" s="87" t="s">
        <v>597</v>
      </c>
      <c r="F57" s="87" t="s">
        <v>597</v>
      </c>
      <c r="G57" s="87" t="s">
        <v>597</v>
      </c>
      <c r="H57" s="87" t="s">
        <v>597</v>
      </c>
      <c r="I57" s="87" t="s">
        <v>597</v>
      </c>
      <c r="J57" s="87" t="s">
        <v>597</v>
      </c>
      <c r="K57" s="87" t="s">
        <v>597</v>
      </c>
      <c r="L57" s="40" t="s">
        <v>252</v>
      </c>
      <c r="M57" s="40" t="s">
        <v>84</v>
      </c>
      <c r="N57" s="40" t="s">
        <v>253</v>
      </c>
      <c r="O57" s="40" t="s">
        <v>3</v>
      </c>
      <c r="P57" s="40" t="s">
        <v>80</v>
      </c>
      <c r="Q57" s="40" t="s">
        <v>109</v>
      </c>
      <c r="R57" s="40"/>
      <c r="S57" s="40" t="s">
        <v>24</v>
      </c>
    </row>
    <row r="58" spans="1:19" x14ac:dyDescent="0.2">
      <c r="A58" s="40" t="s">
        <v>2</v>
      </c>
      <c r="B58" s="40">
        <v>2024</v>
      </c>
      <c r="C58" s="87" t="s">
        <v>79</v>
      </c>
      <c r="D58" s="87" t="s">
        <v>157</v>
      </c>
      <c r="E58" s="87" t="s">
        <v>157</v>
      </c>
      <c r="F58" s="87" t="s">
        <v>597</v>
      </c>
      <c r="G58" s="87" t="s">
        <v>597</v>
      </c>
      <c r="H58" s="87" t="s">
        <v>597</v>
      </c>
      <c r="I58" s="87" t="s">
        <v>597</v>
      </c>
      <c r="J58" s="87" t="s">
        <v>597</v>
      </c>
      <c r="K58" s="87" t="s">
        <v>597</v>
      </c>
      <c r="L58" s="40" t="s">
        <v>1260</v>
      </c>
      <c r="M58" s="40" t="s">
        <v>1259</v>
      </c>
      <c r="N58" s="40" t="s">
        <v>1259</v>
      </c>
      <c r="O58" s="40" t="s">
        <v>1261</v>
      </c>
      <c r="P58" s="40" t="s">
        <v>1262</v>
      </c>
      <c r="Q58" s="40"/>
      <c r="R58" s="40"/>
      <c r="S58" s="40" t="s">
        <v>10</v>
      </c>
    </row>
    <row r="59" spans="1:19" x14ac:dyDescent="0.2">
      <c r="A59" s="40" t="s">
        <v>2</v>
      </c>
      <c r="B59" s="40">
        <v>2024</v>
      </c>
      <c r="C59" s="87" t="s">
        <v>79</v>
      </c>
      <c r="D59" s="87" t="s">
        <v>157</v>
      </c>
      <c r="E59" s="87" t="s">
        <v>157</v>
      </c>
      <c r="F59" s="87" t="s">
        <v>597</v>
      </c>
      <c r="G59" s="87" t="s">
        <v>597</v>
      </c>
      <c r="H59" s="87" t="s">
        <v>597</v>
      </c>
      <c r="I59" s="87" t="s">
        <v>597</v>
      </c>
      <c r="J59" s="87" t="s">
        <v>597</v>
      </c>
      <c r="K59" s="87" t="s">
        <v>597</v>
      </c>
      <c r="L59" s="40" t="s">
        <v>1281</v>
      </c>
      <c r="M59" s="40" t="s">
        <v>1282</v>
      </c>
      <c r="N59" s="40" t="s">
        <v>1284</v>
      </c>
      <c r="O59" s="40" t="s">
        <v>9</v>
      </c>
      <c r="P59" s="40" t="s">
        <v>1281</v>
      </c>
      <c r="Q59" s="40"/>
      <c r="R59" s="40"/>
      <c r="S59" s="40" t="s">
        <v>10</v>
      </c>
    </row>
    <row r="60" spans="1:19" x14ac:dyDescent="0.2">
      <c r="A60" s="40" t="s">
        <v>2</v>
      </c>
      <c r="B60" s="40">
        <v>2024</v>
      </c>
      <c r="C60" s="87" t="s">
        <v>70</v>
      </c>
      <c r="D60" s="87"/>
      <c r="E60" s="87" t="s">
        <v>157</v>
      </c>
      <c r="F60" s="87"/>
      <c r="G60" s="87"/>
      <c r="H60" s="87"/>
      <c r="I60" s="87" t="s">
        <v>157</v>
      </c>
      <c r="J60" s="87"/>
      <c r="K60" s="87"/>
      <c r="L60" s="40" t="s">
        <v>1316</v>
      </c>
      <c r="M60" s="40" t="s">
        <v>403</v>
      </c>
      <c r="N60" s="40"/>
      <c r="O60" s="40" t="s">
        <v>6</v>
      </c>
      <c r="P60" s="40" t="s">
        <v>1318</v>
      </c>
      <c r="Q60" s="40" t="s">
        <v>1317</v>
      </c>
      <c r="R60" s="40"/>
      <c r="S60" s="40" t="s">
        <v>1319</v>
      </c>
    </row>
    <row r="61" spans="1:19" s="31" customFormat="1" x14ac:dyDescent="0.2">
      <c r="A61" s="40" t="s">
        <v>2</v>
      </c>
      <c r="B61" s="40">
        <v>2021</v>
      </c>
      <c r="C61" s="87" t="s">
        <v>184</v>
      </c>
      <c r="D61" s="87"/>
      <c r="E61" s="87" t="s">
        <v>157</v>
      </c>
      <c r="F61" s="87" t="s">
        <v>157</v>
      </c>
      <c r="G61" s="87" t="s">
        <v>157</v>
      </c>
      <c r="H61" s="87" t="s">
        <v>157</v>
      </c>
      <c r="I61" s="87" t="s">
        <v>157</v>
      </c>
      <c r="J61" s="87" t="s">
        <v>597</v>
      </c>
      <c r="K61" s="87" t="s">
        <v>597</v>
      </c>
      <c r="L61" s="40" t="s">
        <v>1342</v>
      </c>
      <c r="M61" s="40" t="s">
        <v>81</v>
      </c>
      <c r="N61" s="41" t="s">
        <v>81</v>
      </c>
      <c r="O61" s="40" t="s">
        <v>3</v>
      </c>
      <c r="P61" s="41" t="s">
        <v>13</v>
      </c>
      <c r="Q61" s="40" t="s">
        <v>101</v>
      </c>
      <c r="R61" s="40"/>
      <c r="S61" s="40" t="s">
        <v>4</v>
      </c>
    </row>
    <row r="62" spans="1:19" s="31" customFormat="1" ht="25.5" x14ac:dyDescent="0.2">
      <c r="A62" s="40" t="s">
        <v>2</v>
      </c>
      <c r="B62" s="40">
        <v>2021</v>
      </c>
      <c r="C62" s="87" t="s">
        <v>184</v>
      </c>
      <c r="D62" s="87"/>
      <c r="E62" s="87" t="s">
        <v>157</v>
      </c>
      <c r="F62" s="87" t="s">
        <v>597</v>
      </c>
      <c r="G62" s="87" t="s">
        <v>597</v>
      </c>
      <c r="H62" s="87" t="s">
        <v>157</v>
      </c>
      <c r="I62" s="87" t="s">
        <v>157</v>
      </c>
      <c r="J62" s="87" t="s">
        <v>597</v>
      </c>
      <c r="K62" s="87" t="s">
        <v>597</v>
      </c>
      <c r="L62" s="40" t="s">
        <v>1343</v>
      </c>
      <c r="M62" s="40" t="s">
        <v>83</v>
      </c>
      <c r="N62" s="41" t="s">
        <v>383</v>
      </c>
      <c r="O62" s="40" t="s">
        <v>3</v>
      </c>
      <c r="P62" s="41" t="s">
        <v>15</v>
      </c>
      <c r="Q62" s="40" t="s">
        <v>104</v>
      </c>
      <c r="R62" s="40"/>
      <c r="S62" s="40" t="s">
        <v>8</v>
      </c>
    </row>
    <row r="63" spans="1:19" s="31" customFormat="1" ht="25.5" x14ac:dyDescent="0.2">
      <c r="A63" s="40" t="s">
        <v>2</v>
      </c>
      <c r="B63" s="40">
        <v>2021</v>
      </c>
      <c r="C63" s="87" t="s">
        <v>184</v>
      </c>
      <c r="D63" s="87"/>
      <c r="E63" s="87" t="s">
        <v>157</v>
      </c>
      <c r="F63" s="87" t="s">
        <v>597</v>
      </c>
      <c r="G63" s="87" t="s">
        <v>597</v>
      </c>
      <c r="H63" s="87" t="s">
        <v>157</v>
      </c>
      <c r="I63" s="87" t="s">
        <v>157</v>
      </c>
      <c r="J63" s="87" t="s">
        <v>597</v>
      </c>
      <c r="K63" s="87" t="s">
        <v>597</v>
      </c>
      <c r="L63" s="40" t="s">
        <v>1365</v>
      </c>
      <c r="M63" s="40" t="s">
        <v>85</v>
      </c>
      <c r="N63" s="41" t="s">
        <v>370</v>
      </c>
      <c r="O63" s="40" t="s">
        <v>6</v>
      </c>
      <c r="P63" s="41" t="s">
        <v>14</v>
      </c>
      <c r="Q63" s="40" t="s">
        <v>103</v>
      </c>
      <c r="R63" s="40"/>
      <c r="S63" s="40" t="s">
        <v>7</v>
      </c>
    </row>
    <row r="64" spans="1:19" s="31" customFormat="1" x14ac:dyDescent="0.2">
      <c r="A64" s="40" t="s">
        <v>2</v>
      </c>
      <c r="B64" s="40">
        <v>2021</v>
      </c>
      <c r="C64" s="87" t="s">
        <v>184</v>
      </c>
      <c r="D64" s="87" t="s">
        <v>157</v>
      </c>
      <c r="E64" s="87" t="s">
        <v>157</v>
      </c>
      <c r="F64" s="87" t="s">
        <v>597</v>
      </c>
      <c r="G64" s="87" t="s">
        <v>597</v>
      </c>
      <c r="H64" s="87" t="s">
        <v>597</v>
      </c>
      <c r="I64" s="87" t="s">
        <v>157</v>
      </c>
      <c r="J64" s="87" t="s">
        <v>597</v>
      </c>
      <c r="K64" s="87" t="s">
        <v>597</v>
      </c>
      <c r="L64" s="40" t="s">
        <v>1344</v>
      </c>
      <c r="M64" s="40" t="s">
        <v>154</v>
      </c>
      <c r="N64" s="41" t="s">
        <v>384</v>
      </c>
      <c r="O64" s="40" t="s">
        <v>11</v>
      </c>
      <c r="P64" s="41" t="s">
        <v>16</v>
      </c>
      <c r="Q64" s="40"/>
      <c r="R64" s="40"/>
      <c r="S64" s="40" t="s">
        <v>10</v>
      </c>
    </row>
    <row r="65" spans="1:19" s="31" customFormat="1" x14ac:dyDescent="0.2">
      <c r="A65" s="40" t="s">
        <v>2</v>
      </c>
      <c r="B65" s="40">
        <v>2021</v>
      </c>
      <c r="C65" s="87" t="s">
        <v>184</v>
      </c>
      <c r="D65" s="87" t="s">
        <v>157</v>
      </c>
      <c r="E65" s="87" t="s">
        <v>157</v>
      </c>
      <c r="F65" s="87" t="s">
        <v>597</v>
      </c>
      <c r="G65" s="87" t="s">
        <v>597</v>
      </c>
      <c r="H65" s="87" t="s">
        <v>157</v>
      </c>
      <c r="I65" s="87" t="s">
        <v>157</v>
      </c>
      <c r="J65" s="87" t="s">
        <v>597</v>
      </c>
      <c r="K65" s="87" t="s">
        <v>157</v>
      </c>
      <c r="L65" s="40" t="s">
        <v>1345</v>
      </c>
      <c r="M65" s="40" t="s">
        <v>155</v>
      </c>
      <c r="N65" s="41" t="s">
        <v>384</v>
      </c>
      <c r="O65" s="40" t="s">
        <v>11</v>
      </c>
      <c r="P65" s="41" t="s">
        <v>17</v>
      </c>
      <c r="Q65" s="40"/>
      <c r="R65" s="40"/>
      <c r="S65" s="40" t="s">
        <v>10</v>
      </c>
    </row>
    <row r="66" spans="1:19" s="31" customFormat="1" ht="25.5" x14ac:dyDescent="0.2">
      <c r="A66" s="40" t="s">
        <v>2</v>
      </c>
      <c r="B66" s="40">
        <v>2021</v>
      </c>
      <c r="C66" s="87" t="s">
        <v>184</v>
      </c>
      <c r="D66" s="87"/>
      <c r="E66" s="87" t="s">
        <v>597</v>
      </c>
      <c r="F66" s="87" t="s">
        <v>597</v>
      </c>
      <c r="G66" s="87" t="s">
        <v>597</v>
      </c>
      <c r="H66" s="87" t="s">
        <v>597</v>
      </c>
      <c r="I66" s="87" t="s">
        <v>157</v>
      </c>
      <c r="J66" s="87" t="s">
        <v>597</v>
      </c>
      <c r="K66" s="87" t="s">
        <v>597</v>
      </c>
      <c r="L66" s="40" t="s">
        <v>266</v>
      </c>
      <c r="M66" s="40" t="s">
        <v>90</v>
      </c>
      <c r="N66" s="41" t="s">
        <v>385</v>
      </c>
      <c r="O66" s="40" t="s">
        <v>11</v>
      </c>
      <c r="P66" s="41" t="s">
        <v>18</v>
      </c>
      <c r="Q66" s="40" t="s">
        <v>106</v>
      </c>
      <c r="R66" s="40"/>
      <c r="S66" s="40" t="s">
        <v>10</v>
      </c>
    </row>
    <row r="67" spans="1:19" s="31" customFormat="1" x14ac:dyDescent="0.2">
      <c r="A67" s="40" t="s">
        <v>2</v>
      </c>
      <c r="B67" s="40">
        <v>2022</v>
      </c>
      <c r="C67" s="87" t="s">
        <v>88</v>
      </c>
      <c r="D67" s="87" t="s">
        <v>157</v>
      </c>
      <c r="E67" s="87" t="s">
        <v>157</v>
      </c>
      <c r="F67" s="87" t="s">
        <v>597</v>
      </c>
      <c r="G67" s="87" t="s">
        <v>597</v>
      </c>
      <c r="H67" s="87" t="s">
        <v>157</v>
      </c>
      <c r="I67" s="87" t="s">
        <v>157</v>
      </c>
      <c r="J67" s="87" t="s">
        <v>597</v>
      </c>
      <c r="K67" s="87" t="s">
        <v>157</v>
      </c>
      <c r="L67" s="40" t="s">
        <v>261</v>
      </c>
      <c r="M67" s="40" t="s">
        <v>87</v>
      </c>
      <c r="N67" s="41" t="s">
        <v>386</v>
      </c>
      <c r="O67" s="40" t="s">
        <v>9</v>
      </c>
      <c r="P67" s="41" t="s">
        <v>121</v>
      </c>
      <c r="Q67" s="40" t="s">
        <v>120</v>
      </c>
      <c r="R67" s="40"/>
      <c r="S67" s="40" t="s">
        <v>10</v>
      </c>
    </row>
    <row r="68" spans="1:19" s="31" customFormat="1" x14ac:dyDescent="0.2">
      <c r="A68" s="40" t="s">
        <v>2</v>
      </c>
      <c r="B68" s="40">
        <v>2022</v>
      </c>
      <c r="C68" s="87" t="s">
        <v>88</v>
      </c>
      <c r="D68" s="87"/>
      <c r="E68" s="87" t="s">
        <v>157</v>
      </c>
      <c r="F68" s="87" t="s">
        <v>597</v>
      </c>
      <c r="G68" s="87" t="s">
        <v>597</v>
      </c>
      <c r="H68" s="87" t="s">
        <v>157</v>
      </c>
      <c r="I68" s="87" t="s">
        <v>157</v>
      </c>
      <c r="J68" s="87" t="s">
        <v>597</v>
      </c>
      <c r="K68" s="87" t="s">
        <v>597</v>
      </c>
      <c r="L68" s="40" t="s">
        <v>262</v>
      </c>
      <c r="M68" s="40" t="s">
        <v>89</v>
      </c>
      <c r="N68" s="41" t="s">
        <v>386</v>
      </c>
      <c r="O68" s="40" t="s">
        <v>11</v>
      </c>
      <c r="P68" s="41" t="s">
        <v>19</v>
      </c>
      <c r="Q68" s="40" t="s">
        <v>107</v>
      </c>
      <c r="R68" s="40"/>
      <c r="S68" s="40" t="s">
        <v>10</v>
      </c>
    </row>
    <row r="69" spans="1:19" s="31" customFormat="1" x14ac:dyDescent="0.2">
      <c r="A69" s="40" t="s">
        <v>2</v>
      </c>
      <c r="B69" s="40">
        <v>2022</v>
      </c>
      <c r="C69" s="87" t="s">
        <v>88</v>
      </c>
      <c r="D69" s="87" t="s">
        <v>157</v>
      </c>
      <c r="E69" s="87" t="s">
        <v>157</v>
      </c>
      <c r="F69" s="87" t="s">
        <v>597</v>
      </c>
      <c r="G69" s="87" t="s">
        <v>597</v>
      </c>
      <c r="H69" s="87" t="s">
        <v>157</v>
      </c>
      <c r="I69" s="87" t="s">
        <v>157</v>
      </c>
      <c r="J69" s="87" t="s">
        <v>597</v>
      </c>
      <c r="K69" s="87" t="s">
        <v>597</v>
      </c>
      <c r="L69" s="40" t="s">
        <v>263</v>
      </c>
      <c r="M69" s="40" t="s">
        <v>265</v>
      </c>
      <c r="N69" s="41" t="s">
        <v>386</v>
      </c>
      <c r="O69" s="40"/>
      <c r="P69" s="41" t="s">
        <v>264</v>
      </c>
      <c r="Q69" s="40"/>
      <c r="R69" s="40"/>
      <c r="S69" s="40" t="s">
        <v>10</v>
      </c>
    </row>
    <row r="70" spans="1:19" s="31" customFormat="1" ht="25.5" x14ac:dyDescent="0.2">
      <c r="A70" s="112" t="s">
        <v>2</v>
      </c>
      <c r="B70" s="112">
        <v>2023</v>
      </c>
      <c r="C70" s="113" t="s">
        <v>70</v>
      </c>
      <c r="D70" s="113" t="s">
        <v>157</v>
      </c>
      <c r="E70" s="113" t="s">
        <v>157</v>
      </c>
      <c r="F70" s="113" t="s">
        <v>157</v>
      </c>
      <c r="G70" s="113" t="s">
        <v>157</v>
      </c>
      <c r="H70" s="113" t="s">
        <v>157</v>
      </c>
      <c r="I70" s="113" t="s">
        <v>157</v>
      </c>
      <c r="J70" s="113" t="s">
        <v>157</v>
      </c>
      <c r="K70" s="113" t="s">
        <v>597</v>
      </c>
      <c r="L70" s="112" t="s">
        <v>254</v>
      </c>
      <c r="M70" s="112" t="s">
        <v>255</v>
      </c>
      <c r="N70" s="114" t="s">
        <v>71</v>
      </c>
      <c r="O70" s="112" t="s">
        <v>9</v>
      </c>
      <c r="P70" s="114" t="s">
        <v>152</v>
      </c>
      <c r="Q70" s="112" t="s">
        <v>153</v>
      </c>
      <c r="R70" s="112" t="s">
        <v>925</v>
      </c>
      <c r="S70" s="112" t="s">
        <v>151</v>
      </c>
    </row>
    <row r="71" spans="1:19" s="31" customFormat="1" x14ac:dyDescent="0.2">
      <c r="A71" s="112" t="s">
        <v>2</v>
      </c>
      <c r="B71" s="112">
        <v>2023</v>
      </c>
      <c r="C71" s="113" t="s">
        <v>70</v>
      </c>
      <c r="D71" s="113"/>
      <c r="E71" s="113" t="s">
        <v>157</v>
      </c>
      <c r="F71" s="113" t="s">
        <v>157</v>
      </c>
      <c r="G71" s="113" t="s">
        <v>157</v>
      </c>
      <c r="H71" s="113" t="s">
        <v>597</v>
      </c>
      <c r="I71" s="113" t="s">
        <v>157</v>
      </c>
      <c r="J71" s="113" t="s">
        <v>597</v>
      </c>
      <c r="K71" s="113" t="s">
        <v>597</v>
      </c>
      <c r="L71" s="112" t="s">
        <v>256</v>
      </c>
      <c r="M71" s="112" t="s">
        <v>257</v>
      </c>
      <c r="N71" s="114" t="s">
        <v>91</v>
      </c>
      <c r="O71" s="112" t="s">
        <v>9</v>
      </c>
      <c r="P71" s="114" t="s">
        <v>20</v>
      </c>
      <c r="Q71" s="112" t="s">
        <v>108</v>
      </c>
      <c r="R71" s="112"/>
      <c r="S71" s="112" t="s">
        <v>12</v>
      </c>
    </row>
    <row r="72" spans="1:19" s="31" customFormat="1" x14ac:dyDescent="0.2">
      <c r="A72" s="40" t="s">
        <v>2</v>
      </c>
      <c r="B72" s="40">
        <v>2024</v>
      </c>
      <c r="C72" s="87" t="s">
        <v>195</v>
      </c>
      <c r="D72" s="87"/>
      <c r="E72" s="87" t="s">
        <v>597</v>
      </c>
      <c r="F72" s="87" t="s">
        <v>597</v>
      </c>
      <c r="G72" s="87" t="s">
        <v>597</v>
      </c>
      <c r="H72" s="87" t="s">
        <v>597</v>
      </c>
      <c r="I72" s="113" t="s">
        <v>157</v>
      </c>
      <c r="J72" s="87" t="s">
        <v>597</v>
      </c>
      <c r="K72" s="87" t="s">
        <v>597</v>
      </c>
      <c r="L72" s="40" t="s">
        <v>258</v>
      </c>
      <c r="M72" s="40" t="s">
        <v>259</v>
      </c>
      <c r="N72" s="41" t="s">
        <v>228</v>
      </c>
      <c r="O72" s="40" t="s">
        <v>11</v>
      </c>
      <c r="P72" s="41" t="s">
        <v>260</v>
      </c>
      <c r="Q72" s="40" t="s">
        <v>977</v>
      </c>
      <c r="R72" s="40"/>
      <c r="S72" s="40" t="s">
        <v>10</v>
      </c>
    </row>
    <row r="73" spans="1:19" s="31" customFormat="1" x14ac:dyDescent="0.2">
      <c r="A73" s="112" t="s">
        <v>2</v>
      </c>
      <c r="B73" s="112">
        <v>2024</v>
      </c>
      <c r="C73" s="113" t="s">
        <v>70</v>
      </c>
      <c r="D73" s="113"/>
      <c r="E73" s="113" t="s">
        <v>157</v>
      </c>
      <c r="F73" s="113" t="s">
        <v>157</v>
      </c>
      <c r="G73" s="113" t="s">
        <v>157</v>
      </c>
      <c r="H73" s="113" t="s">
        <v>157</v>
      </c>
      <c r="I73" s="113" t="s">
        <v>157</v>
      </c>
      <c r="J73" s="113" t="s">
        <v>157</v>
      </c>
      <c r="K73" s="113" t="s">
        <v>157</v>
      </c>
      <c r="L73" s="112" t="s">
        <v>973</v>
      </c>
      <c r="M73" s="112" t="s">
        <v>974</v>
      </c>
      <c r="N73" s="114" t="s">
        <v>228</v>
      </c>
      <c r="O73" s="112" t="s">
        <v>11</v>
      </c>
      <c r="P73" s="114" t="s">
        <v>975</v>
      </c>
      <c r="Q73" s="112" t="s">
        <v>976</v>
      </c>
      <c r="R73" s="112"/>
      <c r="S73" s="112" t="s">
        <v>10</v>
      </c>
    </row>
    <row r="74" spans="1:19" s="31" customFormat="1" x14ac:dyDescent="0.2">
      <c r="A74" s="112" t="s">
        <v>2</v>
      </c>
      <c r="B74" s="112">
        <v>2024</v>
      </c>
      <c r="C74" s="113" t="s">
        <v>70</v>
      </c>
      <c r="D74" s="113"/>
      <c r="E74" s="113" t="s">
        <v>157</v>
      </c>
      <c r="F74" s="113" t="s">
        <v>597</v>
      </c>
      <c r="G74" s="113" t="s">
        <v>597</v>
      </c>
      <c r="H74" s="113" t="s">
        <v>597</v>
      </c>
      <c r="I74" s="113" t="s">
        <v>157</v>
      </c>
      <c r="J74" s="113" t="s">
        <v>597</v>
      </c>
      <c r="K74" s="113" t="s">
        <v>597</v>
      </c>
      <c r="L74" s="112" t="s">
        <v>1294</v>
      </c>
      <c r="M74" s="112" t="s">
        <v>1295</v>
      </c>
      <c r="N74" s="114" t="s">
        <v>1296</v>
      </c>
      <c r="O74" s="112" t="s">
        <v>6</v>
      </c>
      <c r="P74" s="114" t="s">
        <v>1298</v>
      </c>
      <c r="Q74" s="112" t="s">
        <v>1297</v>
      </c>
      <c r="R74" s="112"/>
      <c r="S74" s="112" t="s">
        <v>44</v>
      </c>
    </row>
    <row r="75" spans="1:19" s="31" customFormat="1" x14ac:dyDescent="0.2">
      <c r="A75" s="112" t="s">
        <v>2</v>
      </c>
      <c r="B75" s="112">
        <v>2024</v>
      </c>
      <c r="C75" s="113" t="s">
        <v>70</v>
      </c>
      <c r="D75" s="113"/>
      <c r="E75" s="113" t="s">
        <v>157</v>
      </c>
      <c r="F75" s="113" t="s">
        <v>157</v>
      </c>
      <c r="G75" s="113" t="s">
        <v>157</v>
      </c>
      <c r="H75" s="113" t="s">
        <v>157</v>
      </c>
      <c r="I75" s="113" t="s">
        <v>157</v>
      </c>
      <c r="J75" s="113" t="s">
        <v>597</v>
      </c>
      <c r="K75" s="113" t="s">
        <v>597</v>
      </c>
      <c r="L75" s="112" t="s">
        <v>1299</v>
      </c>
      <c r="M75" s="112" t="s">
        <v>389</v>
      </c>
      <c r="N75" s="114" t="s">
        <v>1300</v>
      </c>
      <c r="O75" s="112" t="s">
        <v>11</v>
      </c>
      <c r="P75" s="114" t="s">
        <v>1302</v>
      </c>
      <c r="Q75" s="112" t="s">
        <v>1303</v>
      </c>
      <c r="R75" s="112" t="s">
        <v>1305</v>
      </c>
      <c r="S75" s="112" t="s">
        <v>1304</v>
      </c>
    </row>
    <row r="76" spans="1:19" s="31" customFormat="1" x14ac:dyDescent="0.2">
      <c r="A76" s="112" t="s">
        <v>2</v>
      </c>
      <c r="B76" s="112">
        <v>2024</v>
      </c>
      <c r="C76" s="113" t="s">
        <v>70</v>
      </c>
      <c r="D76" s="113"/>
      <c r="E76" s="113" t="s">
        <v>157</v>
      </c>
      <c r="F76" s="113" t="s">
        <v>157</v>
      </c>
      <c r="G76" s="113" t="s">
        <v>157</v>
      </c>
      <c r="H76" s="113" t="s">
        <v>157</v>
      </c>
      <c r="I76" s="113" t="s">
        <v>157</v>
      </c>
      <c r="J76" s="113" t="s">
        <v>157</v>
      </c>
      <c r="K76" s="113" t="s">
        <v>157</v>
      </c>
      <c r="L76" s="112" t="s">
        <v>1255</v>
      </c>
      <c r="M76" s="112" t="s">
        <v>406</v>
      </c>
      <c r="N76" s="114" t="s">
        <v>396</v>
      </c>
      <c r="O76" s="112" t="s">
        <v>1266</v>
      </c>
      <c r="P76" s="114" t="s">
        <v>1256</v>
      </c>
      <c r="Q76" s="112" t="s">
        <v>1257</v>
      </c>
      <c r="R76" s="112" t="s">
        <v>1258</v>
      </c>
      <c r="S76" s="112" t="s">
        <v>10</v>
      </c>
    </row>
    <row r="77" spans="1:19" s="31" customFormat="1" x14ac:dyDescent="0.2">
      <c r="A77" s="112" t="s">
        <v>2</v>
      </c>
      <c r="B77" s="112">
        <v>2024</v>
      </c>
      <c r="C77" s="113" t="s">
        <v>70</v>
      </c>
      <c r="D77" s="113"/>
      <c r="E77" s="113" t="s">
        <v>157</v>
      </c>
      <c r="F77" s="113" t="s">
        <v>157</v>
      </c>
      <c r="G77" s="113" t="s">
        <v>597</v>
      </c>
      <c r="H77" s="113" t="s">
        <v>597</v>
      </c>
      <c r="I77" s="113" t="s">
        <v>157</v>
      </c>
      <c r="J77" s="113" t="s">
        <v>597</v>
      </c>
      <c r="K77" s="113" t="s">
        <v>597</v>
      </c>
      <c r="L77" s="112" t="s">
        <v>1320</v>
      </c>
      <c r="M77" s="112" t="s">
        <v>400</v>
      </c>
      <c r="N77" s="114" t="s">
        <v>1323</v>
      </c>
      <c r="O77" s="112" t="s">
        <v>9</v>
      </c>
      <c r="P77" s="114" t="s">
        <v>1321</v>
      </c>
      <c r="Q77" s="112" t="s">
        <v>1322</v>
      </c>
      <c r="R77" s="112"/>
      <c r="S77" s="112"/>
    </row>
    <row r="78" spans="1:19" s="31" customFormat="1" x14ac:dyDescent="0.2">
      <c r="A78" s="112" t="s">
        <v>2</v>
      </c>
      <c r="B78" s="112">
        <v>2025</v>
      </c>
      <c r="C78" s="113" t="s">
        <v>70</v>
      </c>
      <c r="D78" s="113"/>
      <c r="E78" s="113" t="s">
        <v>597</v>
      </c>
      <c r="F78" s="113" t="s">
        <v>157</v>
      </c>
      <c r="G78" s="113" t="s">
        <v>597</v>
      </c>
      <c r="H78" s="113" t="s">
        <v>597</v>
      </c>
      <c r="I78" s="113" t="s">
        <v>157</v>
      </c>
      <c r="J78" s="113" t="s">
        <v>597</v>
      </c>
      <c r="K78" s="113" t="s">
        <v>597</v>
      </c>
      <c r="L78" s="112" t="s">
        <v>1379</v>
      </c>
      <c r="M78" s="112" t="s">
        <v>1380</v>
      </c>
      <c r="N78" s="114" t="s">
        <v>1381</v>
      </c>
      <c r="O78" s="112" t="s">
        <v>3</v>
      </c>
      <c r="P78" s="114" t="s">
        <v>1382</v>
      </c>
      <c r="Q78" s="112" t="s">
        <v>1383</v>
      </c>
      <c r="R78" s="112"/>
      <c r="S78" s="112" t="s">
        <v>24</v>
      </c>
    </row>
    <row r="79" spans="1:19" s="31" customFormat="1" x14ac:dyDescent="0.2">
      <c r="A79" s="112" t="s">
        <v>2</v>
      </c>
      <c r="B79" s="112">
        <v>2025</v>
      </c>
      <c r="C79" s="113" t="s">
        <v>79</v>
      </c>
      <c r="D79" s="113" t="s">
        <v>157</v>
      </c>
      <c r="E79" s="113" t="s">
        <v>157</v>
      </c>
      <c r="F79" s="113" t="s">
        <v>597</v>
      </c>
      <c r="G79" s="113" t="s">
        <v>597</v>
      </c>
      <c r="H79" s="113" t="s">
        <v>597</v>
      </c>
      <c r="I79" s="113" t="s">
        <v>157</v>
      </c>
      <c r="J79" s="113" t="s">
        <v>597</v>
      </c>
      <c r="K79" s="113" t="s">
        <v>597</v>
      </c>
      <c r="L79" s="112" t="s">
        <v>1628</v>
      </c>
      <c r="M79" s="112" t="s">
        <v>1629</v>
      </c>
      <c r="N79" s="114" t="s">
        <v>1630</v>
      </c>
      <c r="O79" s="112" t="s">
        <v>9</v>
      </c>
      <c r="P79" s="114" t="s">
        <v>1631</v>
      </c>
      <c r="Q79" s="112" t="s">
        <v>392</v>
      </c>
      <c r="R79" s="112" t="s">
        <v>392</v>
      </c>
      <c r="S79" s="40" t="s">
        <v>10</v>
      </c>
    </row>
    <row r="80" spans="1:19" x14ac:dyDescent="0.2">
      <c r="A80" s="112" t="s">
        <v>2</v>
      </c>
      <c r="B80" s="112">
        <v>2025</v>
      </c>
      <c r="C80" s="113" t="s">
        <v>70</v>
      </c>
      <c r="D80" s="113"/>
      <c r="E80" s="113" t="s">
        <v>157</v>
      </c>
      <c r="F80" s="113" t="s">
        <v>597</v>
      </c>
      <c r="G80" s="113" t="s">
        <v>157</v>
      </c>
      <c r="H80" s="113" t="s">
        <v>597</v>
      </c>
      <c r="I80" s="113" t="s">
        <v>157</v>
      </c>
      <c r="J80" s="113" t="s">
        <v>597</v>
      </c>
      <c r="K80" s="113" t="s">
        <v>157</v>
      </c>
      <c r="L80" s="112" t="s">
        <v>1635</v>
      </c>
      <c r="M80" s="112" t="s">
        <v>402</v>
      </c>
      <c r="N80" s="112" t="s">
        <v>1634</v>
      </c>
      <c r="O80" s="112" t="s">
        <v>6</v>
      </c>
      <c r="P80" s="114" t="s">
        <v>1633</v>
      </c>
      <c r="Q80" s="114" t="s">
        <v>1632</v>
      </c>
      <c r="R80" s="114"/>
      <c r="S80" s="114" t="s">
        <v>1422</v>
      </c>
    </row>
    <row r="81" spans="1:19" s="31" customFormat="1" ht="44.25" customHeight="1" x14ac:dyDescent="0.2">
      <c r="A81" s="42" t="s">
        <v>39</v>
      </c>
      <c r="B81" s="42">
        <v>2021</v>
      </c>
      <c r="C81" s="88" t="s">
        <v>184</v>
      </c>
      <c r="D81" s="88" t="s">
        <v>157</v>
      </c>
      <c r="E81" s="88" t="s">
        <v>157</v>
      </c>
      <c r="F81" s="88" t="s">
        <v>597</v>
      </c>
      <c r="G81" s="88" t="s">
        <v>597</v>
      </c>
      <c r="H81" s="88" t="s">
        <v>597</v>
      </c>
      <c r="I81" s="88" t="s">
        <v>157</v>
      </c>
      <c r="J81" s="88" t="s">
        <v>597</v>
      </c>
      <c r="K81" s="88" t="s">
        <v>157</v>
      </c>
      <c r="L81" s="42" t="s">
        <v>1346</v>
      </c>
      <c r="M81" s="42" t="s">
        <v>146</v>
      </c>
      <c r="N81" s="43" t="s">
        <v>357</v>
      </c>
      <c r="O81" s="42" t="s">
        <v>25</v>
      </c>
      <c r="P81" s="43" t="s">
        <v>182</v>
      </c>
      <c r="Q81" s="42"/>
      <c r="R81" s="42"/>
      <c r="S81" s="42" t="s">
        <v>10</v>
      </c>
    </row>
    <row r="82" spans="1:19" s="31" customFormat="1" x14ac:dyDescent="0.2">
      <c r="A82" s="42" t="s">
        <v>39</v>
      </c>
      <c r="B82" s="42">
        <v>2021</v>
      </c>
      <c r="C82" s="88" t="s">
        <v>184</v>
      </c>
      <c r="D82" s="88" t="s">
        <v>157</v>
      </c>
      <c r="E82" s="88" t="s">
        <v>157</v>
      </c>
      <c r="F82" s="88" t="s">
        <v>597</v>
      </c>
      <c r="G82" s="88" t="s">
        <v>597</v>
      </c>
      <c r="H82" s="88" t="s">
        <v>157</v>
      </c>
      <c r="I82" s="88" t="s">
        <v>157</v>
      </c>
      <c r="J82" s="88" t="s">
        <v>597</v>
      </c>
      <c r="K82" s="88" t="s">
        <v>597</v>
      </c>
      <c r="L82" s="42" t="s">
        <v>1347</v>
      </c>
      <c r="M82" s="42" t="s">
        <v>94</v>
      </c>
      <c r="N82" s="43" t="s">
        <v>357</v>
      </c>
      <c r="O82" s="42" t="s">
        <v>25</v>
      </c>
      <c r="P82" s="44" t="s">
        <v>37</v>
      </c>
      <c r="Q82" s="42"/>
      <c r="R82" s="49"/>
      <c r="S82" s="42" t="s">
        <v>10</v>
      </c>
    </row>
    <row r="83" spans="1:19" s="31" customFormat="1" ht="25.5" x14ac:dyDescent="0.2">
      <c r="A83" s="42" t="s">
        <v>39</v>
      </c>
      <c r="B83" s="42">
        <v>2021</v>
      </c>
      <c r="C83" s="88" t="s">
        <v>184</v>
      </c>
      <c r="D83" s="88"/>
      <c r="E83" s="88" t="s">
        <v>157</v>
      </c>
      <c r="F83" s="88" t="s">
        <v>597</v>
      </c>
      <c r="G83" s="88" t="s">
        <v>597</v>
      </c>
      <c r="H83" s="88" t="s">
        <v>597</v>
      </c>
      <c r="I83" s="88" t="s">
        <v>157</v>
      </c>
      <c r="J83" s="88" t="s">
        <v>597</v>
      </c>
      <c r="K83" s="88" t="s">
        <v>597</v>
      </c>
      <c r="L83" s="42" t="s">
        <v>1348</v>
      </c>
      <c r="M83" s="42" t="s">
        <v>92</v>
      </c>
      <c r="N83" s="43" t="s">
        <v>358</v>
      </c>
      <c r="O83" s="42" t="s">
        <v>23</v>
      </c>
      <c r="P83" s="43" t="s">
        <v>27</v>
      </c>
      <c r="Q83" s="42" t="s">
        <v>110</v>
      </c>
      <c r="R83" s="42"/>
      <c r="S83" s="42" t="s">
        <v>8</v>
      </c>
    </row>
    <row r="84" spans="1:19" s="31" customFormat="1" x14ac:dyDescent="0.2">
      <c r="A84" s="42" t="s">
        <v>39</v>
      </c>
      <c r="B84" s="42">
        <v>2021</v>
      </c>
      <c r="C84" s="88" t="s">
        <v>184</v>
      </c>
      <c r="D84" s="88" t="s">
        <v>157</v>
      </c>
      <c r="E84" s="88" t="s">
        <v>157</v>
      </c>
      <c r="F84" s="88" t="s">
        <v>597</v>
      </c>
      <c r="G84" s="88" t="s">
        <v>597</v>
      </c>
      <c r="H84" s="88" t="s">
        <v>157</v>
      </c>
      <c r="I84" s="88" t="s">
        <v>157</v>
      </c>
      <c r="J84" s="88" t="s">
        <v>597</v>
      </c>
      <c r="K84" s="88" t="s">
        <v>157</v>
      </c>
      <c r="L84" s="42" t="s">
        <v>1349</v>
      </c>
      <c r="M84" s="42" t="s">
        <v>136</v>
      </c>
      <c r="N84" s="43" t="s">
        <v>357</v>
      </c>
      <c r="O84" s="42" t="s">
        <v>23</v>
      </c>
      <c r="P84" s="43" t="s">
        <v>28</v>
      </c>
      <c r="Q84" s="42" t="s">
        <v>111</v>
      </c>
      <c r="R84" s="42"/>
      <c r="S84" s="42" t="s">
        <v>10</v>
      </c>
    </row>
    <row r="85" spans="1:19" s="31" customFormat="1" x14ac:dyDescent="0.2">
      <c r="A85" s="42" t="s">
        <v>39</v>
      </c>
      <c r="B85" s="42">
        <v>2021</v>
      </c>
      <c r="C85" s="88" t="s">
        <v>184</v>
      </c>
      <c r="D85" s="88" t="s">
        <v>157</v>
      </c>
      <c r="E85" s="88" t="s">
        <v>157</v>
      </c>
      <c r="F85" s="88" t="s">
        <v>597</v>
      </c>
      <c r="G85" s="88" t="s">
        <v>597</v>
      </c>
      <c r="H85" s="88" t="s">
        <v>157</v>
      </c>
      <c r="I85" s="88" t="s">
        <v>157</v>
      </c>
      <c r="J85" s="88" t="s">
        <v>597</v>
      </c>
      <c r="K85" s="88" t="s">
        <v>597</v>
      </c>
      <c r="L85" s="42" t="s">
        <v>1350</v>
      </c>
      <c r="M85" s="42" t="s">
        <v>143</v>
      </c>
      <c r="N85" s="43" t="s">
        <v>357</v>
      </c>
      <c r="O85" s="42" t="s">
        <v>23</v>
      </c>
      <c r="P85" s="43" t="s">
        <v>29</v>
      </c>
      <c r="Q85" s="42" t="s">
        <v>112</v>
      </c>
      <c r="R85" s="42"/>
      <c r="S85" s="42" t="s">
        <v>10</v>
      </c>
    </row>
    <row r="86" spans="1:19" s="31" customFormat="1" x14ac:dyDescent="0.2">
      <c r="A86" s="42" t="s">
        <v>39</v>
      </c>
      <c r="B86" s="42">
        <v>2021</v>
      </c>
      <c r="C86" s="88" t="s">
        <v>184</v>
      </c>
      <c r="D86" s="88" t="s">
        <v>157</v>
      </c>
      <c r="E86" s="88" t="s">
        <v>157</v>
      </c>
      <c r="F86" s="88" t="s">
        <v>597</v>
      </c>
      <c r="G86" s="88" t="s">
        <v>597</v>
      </c>
      <c r="H86" s="88" t="s">
        <v>157</v>
      </c>
      <c r="I86" s="88" t="s">
        <v>157</v>
      </c>
      <c r="J86" s="88" t="s">
        <v>597</v>
      </c>
      <c r="K86" s="88" t="s">
        <v>597</v>
      </c>
      <c r="L86" s="42" t="s">
        <v>1351</v>
      </c>
      <c r="M86" s="42" t="s">
        <v>142</v>
      </c>
      <c r="N86" s="43" t="s">
        <v>357</v>
      </c>
      <c r="O86" s="42" t="s">
        <v>23</v>
      </c>
      <c r="P86" s="43" t="s">
        <v>30</v>
      </c>
      <c r="Q86" s="42" t="s">
        <v>113</v>
      </c>
      <c r="R86" s="42"/>
      <c r="S86" s="42" t="s">
        <v>10</v>
      </c>
    </row>
    <row r="87" spans="1:19" s="31" customFormat="1" x14ac:dyDescent="0.2">
      <c r="A87" s="42" t="s">
        <v>39</v>
      </c>
      <c r="B87" s="42">
        <v>2021</v>
      </c>
      <c r="C87" s="88" t="s">
        <v>184</v>
      </c>
      <c r="D87" s="88" t="s">
        <v>157</v>
      </c>
      <c r="E87" s="88" t="s">
        <v>157</v>
      </c>
      <c r="F87" s="88" t="s">
        <v>597</v>
      </c>
      <c r="G87" s="88" t="s">
        <v>597</v>
      </c>
      <c r="H87" s="88" t="s">
        <v>157</v>
      </c>
      <c r="I87" s="88" t="s">
        <v>157</v>
      </c>
      <c r="J87" s="88" t="s">
        <v>597</v>
      </c>
      <c r="K87" s="88" t="s">
        <v>597</v>
      </c>
      <c r="L87" s="42" t="s">
        <v>1352</v>
      </c>
      <c r="M87" s="42" t="s">
        <v>141</v>
      </c>
      <c r="N87" s="43" t="s">
        <v>357</v>
      </c>
      <c r="O87" s="42" t="s">
        <v>23</v>
      </c>
      <c r="P87" s="43" t="s">
        <v>31</v>
      </c>
      <c r="Q87" s="42" t="s">
        <v>114</v>
      </c>
      <c r="R87" s="42"/>
      <c r="S87" s="42" t="s">
        <v>10</v>
      </c>
    </row>
    <row r="88" spans="1:19" s="31" customFormat="1" x14ac:dyDescent="0.2">
      <c r="A88" s="42" t="s">
        <v>39</v>
      </c>
      <c r="B88" s="42">
        <v>2021</v>
      </c>
      <c r="C88" s="88" t="s">
        <v>184</v>
      </c>
      <c r="D88" s="88" t="s">
        <v>157</v>
      </c>
      <c r="E88" s="88" t="s">
        <v>157</v>
      </c>
      <c r="F88" s="88" t="s">
        <v>597</v>
      </c>
      <c r="G88" s="88" t="s">
        <v>597</v>
      </c>
      <c r="H88" s="88" t="s">
        <v>157</v>
      </c>
      <c r="I88" s="88" t="s">
        <v>157</v>
      </c>
      <c r="J88" s="88" t="s">
        <v>597</v>
      </c>
      <c r="K88" s="88" t="s">
        <v>597</v>
      </c>
      <c r="L88" s="42" t="s">
        <v>1353</v>
      </c>
      <c r="M88" s="42" t="s">
        <v>137</v>
      </c>
      <c r="N88" s="43" t="s">
        <v>357</v>
      </c>
      <c r="O88" s="42" t="s">
        <v>23</v>
      </c>
      <c r="P88" s="43" t="s">
        <v>32</v>
      </c>
      <c r="Q88" s="42" t="s">
        <v>115</v>
      </c>
      <c r="R88" s="42"/>
      <c r="S88" s="42" t="s">
        <v>10</v>
      </c>
    </row>
    <row r="89" spans="1:19" s="31" customFormat="1" x14ac:dyDescent="0.2">
      <c r="A89" s="42" t="s">
        <v>39</v>
      </c>
      <c r="B89" s="42">
        <v>2021</v>
      </c>
      <c r="C89" s="88" t="s">
        <v>184</v>
      </c>
      <c r="D89" s="88" t="s">
        <v>157</v>
      </c>
      <c r="E89" s="88" t="s">
        <v>157</v>
      </c>
      <c r="F89" s="88" t="s">
        <v>597</v>
      </c>
      <c r="G89" s="88" t="s">
        <v>597</v>
      </c>
      <c r="H89" s="88" t="s">
        <v>157</v>
      </c>
      <c r="I89" s="88" t="s">
        <v>157</v>
      </c>
      <c r="J89" s="88" t="s">
        <v>597</v>
      </c>
      <c r="K89" s="88" t="s">
        <v>597</v>
      </c>
      <c r="L89" s="42" t="s">
        <v>1354</v>
      </c>
      <c r="M89" s="42" t="s">
        <v>138</v>
      </c>
      <c r="N89" s="43" t="s">
        <v>357</v>
      </c>
      <c r="O89" s="42" t="s">
        <v>23</v>
      </c>
      <c r="P89" s="43" t="s">
        <v>33</v>
      </c>
      <c r="Q89" s="42" t="s">
        <v>116</v>
      </c>
      <c r="R89" s="42"/>
      <c r="S89" s="42" t="s">
        <v>10</v>
      </c>
    </row>
    <row r="90" spans="1:19" s="31" customFormat="1" x14ac:dyDescent="0.2">
      <c r="A90" s="42" t="s">
        <v>39</v>
      </c>
      <c r="B90" s="42">
        <v>2021</v>
      </c>
      <c r="C90" s="88" t="s">
        <v>184</v>
      </c>
      <c r="D90" s="88" t="s">
        <v>157</v>
      </c>
      <c r="E90" s="88" t="s">
        <v>157</v>
      </c>
      <c r="F90" s="88" t="s">
        <v>597</v>
      </c>
      <c r="G90" s="88" t="s">
        <v>597</v>
      </c>
      <c r="H90" s="88" t="s">
        <v>157</v>
      </c>
      <c r="I90" s="88" t="s">
        <v>157</v>
      </c>
      <c r="J90" s="88" t="s">
        <v>597</v>
      </c>
      <c r="K90" s="88" t="s">
        <v>597</v>
      </c>
      <c r="L90" s="42" t="s">
        <v>1355</v>
      </c>
      <c r="M90" s="42" t="s">
        <v>139</v>
      </c>
      <c r="N90" s="43" t="s">
        <v>357</v>
      </c>
      <c r="O90" s="42" t="s">
        <v>23</v>
      </c>
      <c r="P90" s="43" t="s">
        <v>34</v>
      </c>
      <c r="Q90" s="42" t="s">
        <v>117</v>
      </c>
      <c r="R90" s="42"/>
      <c r="S90" s="42" t="s">
        <v>10</v>
      </c>
    </row>
    <row r="91" spans="1:19" s="31" customFormat="1" x14ac:dyDescent="0.2">
      <c r="A91" s="42" t="s">
        <v>39</v>
      </c>
      <c r="B91" s="42">
        <v>2021</v>
      </c>
      <c r="C91" s="88" t="s">
        <v>184</v>
      </c>
      <c r="D91" s="88"/>
      <c r="E91" s="88" t="s">
        <v>157</v>
      </c>
      <c r="F91" s="88" t="s">
        <v>597</v>
      </c>
      <c r="G91" s="88" t="s">
        <v>597</v>
      </c>
      <c r="H91" s="88" t="s">
        <v>157</v>
      </c>
      <c r="I91" s="88" t="s">
        <v>157</v>
      </c>
      <c r="J91" s="88" t="s">
        <v>597</v>
      </c>
      <c r="K91" s="88" t="s">
        <v>597</v>
      </c>
      <c r="L91" s="42" t="s">
        <v>1356</v>
      </c>
      <c r="M91" s="42" t="s">
        <v>140</v>
      </c>
      <c r="N91" s="43" t="s">
        <v>357</v>
      </c>
      <c r="O91" s="42" t="s">
        <v>23</v>
      </c>
      <c r="P91" s="43" t="s">
        <v>35</v>
      </c>
      <c r="Q91" s="42" t="s">
        <v>118</v>
      </c>
      <c r="R91" s="42"/>
      <c r="S91" s="42" t="s">
        <v>10</v>
      </c>
    </row>
    <row r="92" spans="1:19" s="31" customFormat="1" x14ac:dyDescent="0.2">
      <c r="A92" s="42" t="s">
        <v>39</v>
      </c>
      <c r="B92" s="42">
        <v>2021</v>
      </c>
      <c r="C92" s="88" t="s">
        <v>184</v>
      </c>
      <c r="D92" s="88" t="s">
        <v>157</v>
      </c>
      <c r="E92" s="88" t="s">
        <v>157</v>
      </c>
      <c r="F92" s="88" t="s">
        <v>597</v>
      </c>
      <c r="G92" s="88" t="s">
        <v>597</v>
      </c>
      <c r="H92" s="88" t="s">
        <v>157</v>
      </c>
      <c r="I92" s="88" t="s">
        <v>157</v>
      </c>
      <c r="J92" s="88" t="s">
        <v>597</v>
      </c>
      <c r="K92" s="88" t="s">
        <v>597</v>
      </c>
      <c r="L92" s="42" t="s">
        <v>1357</v>
      </c>
      <c r="M92" s="42" t="s">
        <v>93</v>
      </c>
      <c r="N92" s="43" t="s">
        <v>357</v>
      </c>
      <c r="O92" s="42" t="s">
        <v>23</v>
      </c>
      <c r="P92" s="43" t="s">
        <v>36</v>
      </c>
      <c r="Q92" s="42"/>
      <c r="R92" s="42"/>
      <c r="S92" s="42" t="s">
        <v>10</v>
      </c>
    </row>
    <row r="93" spans="1:19" s="31" customFormat="1" x14ac:dyDescent="0.2">
      <c r="A93" s="42" t="s">
        <v>39</v>
      </c>
      <c r="B93" s="42">
        <v>2021</v>
      </c>
      <c r="C93" s="88" t="s">
        <v>184</v>
      </c>
      <c r="D93" s="88" t="s">
        <v>157</v>
      </c>
      <c r="E93" s="88" t="s">
        <v>157</v>
      </c>
      <c r="F93" s="88" t="s">
        <v>597</v>
      </c>
      <c r="G93" s="88" t="s">
        <v>597</v>
      </c>
      <c r="H93" s="88" t="s">
        <v>597</v>
      </c>
      <c r="I93" s="88" t="s">
        <v>597</v>
      </c>
      <c r="J93" s="88" t="s">
        <v>597</v>
      </c>
      <c r="K93" s="88" t="s">
        <v>597</v>
      </c>
      <c r="L93" s="42" t="s">
        <v>1358</v>
      </c>
      <c r="M93" s="42" t="s">
        <v>267</v>
      </c>
      <c r="N93" s="43" t="s">
        <v>357</v>
      </c>
      <c r="O93" s="42" t="s">
        <v>23</v>
      </c>
      <c r="P93" s="43" t="s">
        <v>268</v>
      </c>
      <c r="Q93" s="42"/>
      <c r="R93" s="42"/>
      <c r="S93" s="42" t="s">
        <v>10</v>
      </c>
    </row>
    <row r="94" spans="1:19" s="31" customFormat="1" x14ac:dyDescent="0.2">
      <c r="A94" s="42" t="s">
        <v>39</v>
      </c>
      <c r="B94" s="42">
        <v>2021</v>
      </c>
      <c r="C94" s="88" t="s">
        <v>184</v>
      </c>
      <c r="D94" s="88" t="s">
        <v>157</v>
      </c>
      <c r="E94" s="88" t="s">
        <v>157</v>
      </c>
      <c r="F94" s="88" t="s">
        <v>597</v>
      </c>
      <c r="G94" s="88" t="s">
        <v>597</v>
      </c>
      <c r="H94" s="88" t="s">
        <v>597</v>
      </c>
      <c r="I94" s="88" t="s">
        <v>597</v>
      </c>
      <c r="J94" s="88" t="s">
        <v>597</v>
      </c>
      <c r="K94" s="88" t="s">
        <v>597</v>
      </c>
      <c r="L94" s="42" t="s">
        <v>1359</v>
      </c>
      <c r="M94" s="42" t="s">
        <v>95</v>
      </c>
      <c r="N94" s="43" t="s">
        <v>357</v>
      </c>
      <c r="O94" s="42" t="s">
        <v>26</v>
      </c>
      <c r="P94" s="43" t="s">
        <v>38</v>
      </c>
      <c r="Q94" s="42"/>
      <c r="R94" s="42"/>
      <c r="S94" s="42" t="s">
        <v>10</v>
      </c>
    </row>
    <row r="95" spans="1:19" s="31" customFormat="1" x14ac:dyDescent="0.2">
      <c r="A95" s="46" t="s">
        <v>75</v>
      </c>
      <c r="B95" s="46">
        <v>2021</v>
      </c>
      <c r="C95" s="89" t="s">
        <v>184</v>
      </c>
      <c r="D95" s="89" t="s">
        <v>157</v>
      </c>
      <c r="E95" s="89" t="s">
        <v>157</v>
      </c>
      <c r="F95" s="89" t="s">
        <v>157</v>
      </c>
      <c r="G95" s="89" t="s">
        <v>597</v>
      </c>
      <c r="H95" s="89" t="s">
        <v>597</v>
      </c>
      <c r="I95" s="89" t="s">
        <v>157</v>
      </c>
      <c r="J95" s="89" t="s">
        <v>597</v>
      </c>
      <c r="K95" s="89" t="s">
        <v>597</v>
      </c>
      <c r="L95" s="46" t="s">
        <v>276</v>
      </c>
      <c r="M95" s="46" t="s">
        <v>618</v>
      </c>
      <c r="N95" s="47" t="s">
        <v>387</v>
      </c>
      <c r="O95" s="46" t="s">
        <v>23</v>
      </c>
      <c r="P95" s="47" t="s">
        <v>64</v>
      </c>
      <c r="Q95" s="46"/>
      <c r="R95" s="46"/>
      <c r="S95" s="46" t="s">
        <v>65</v>
      </c>
    </row>
    <row r="96" spans="1:19" s="31" customFormat="1" x14ac:dyDescent="0.2">
      <c r="A96" s="115" t="s">
        <v>75</v>
      </c>
      <c r="B96" s="115">
        <v>2023</v>
      </c>
      <c r="C96" s="116" t="s">
        <v>70</v>
      </c>
      <c r="D96" s="116"/>
      <c r="E96" s="116" t="s">
        <v>157</v>
      </c>
      <c r="F96" s="116" t="s">
        <v>157</v>
      </c>
      <c r="G96" s="116" t="s">
        <v>157</v>
      </c>
      <c r="H96" s="116" t="s">
        <v>157</v>
      </c>
      <c r="I96" s="116" t="s">
        <v>157</v>
      </c>
      <c r="J96" s="116" t="s">
        <v>597</v>
      </c>
      <c r="K96" s="116"/>
      <c r="L96" s="115" t="s">
        <v>273</v>
      </c>
      <c r="M96" s="115" t="s">
        <v>274</v>
      </c>
      <c r="N96" s="117" t="s">
        <v>275</v>
      </c>
      <c r="O96" s="115" t="s">
        <v>9</v>
      </c>
      <c r="P96" s="117" t="s">
        <v>355</v>
      </c>
      <c r="Q96" s="115" t="s">
        <v>277</v>
      </c>
      <c r="R96" s="115"/>
      <c r="S96" s="115" t="s">
        <v>10</v>
      </c>
    </row>
    <row r="97" spans="1:19" x14ac:dyDescent="0.2">
      <c r="A97" s="45" t="s">
        <v>78</v>
      </c>
      <c r="B97" s="45">
        <v>2024</v>
      </c>
      <c r="C97" s="90" t="s">
        <v>79</v>
      </c>
      <c r="D97" s="90" t="s">
        <v>157</v>
      </c>
      <c r="E97" s="90" t="s">
        <v>157</v>
      </c>
      <c r="F97" s="90" t="s">
        <v>597</v>
      </c>
      <c r="G97" s="90" t="s">
        <v>597</v>
      </c>
      <c r="H97" s="90" t="s">
        <v>157</v>
      </c>
      <c r="I97" s="90" t="s">
        <v>597</v>
      </c>
      <c r="J97" s="90" t="s">
        <v>597</v>
      </c>
      <c r="K97" s="90" t="s">
        <v>597</v>
      </c>
      <c r="L97" s="45" t="s">
        <v>269</v>
      </c>
      <c r="M97" s="45" t="s">
        <v>1283</v>
      </c>
      <c r="N97" s="45" t="s">
        <v>617</v>
      </c>
      <c r="O97" s="45" t="s">
        <v>25</v>
      </c>
      <c r="P97" s="45" t="s">
        <v>280</v>
      </c>
      <c r="Q97" s="45"/>
      <c r="R97" s="45"/>
      <c r="S97" s="45" t="s">
        <v>10</v>
      </c>
    </row>
    <row r="98" spans="1:19" x14ac:dyDescent="0.2">
      <c r="A98" s="45" t="s">
        <v>78</v>
      </c>
      <c r="B98" s="45">
        <v>2024</v>
      </c>
      <c r="C98" s="90" t="s">
        <v>79</v>
      </c>
      <c r="D98" s="90"/>
      <c r="E98" s="90" t="s">
        <v>597</v>
      </c>
      <c r="F98" s="90" t="s">
        <v>597</v>
      </c>
      <c r="G98" s="90" t="s">
        <v>597</v>
      </c>
      <c r="H98" s="90" t="s">
        <v>597</v>
      </c>
      <c r="I98" s="90" t="s">
        <v>597</v>
      </c>
      <c r="J98" s="90" t="s">
        <v>597</v>
      </c>
      <c r="K98" s="90" t="s">
        <v>597</v>
      </c>
      <c r="L98" s="45" t="s">
        <v>270</v>
      </c>
      <c r="M98" s="45" t="s">
        <v>1004</v>
      </c>
      <c r="N98" s="45" t="s">
        <v>617</v>
      </c>
      <c r="O98" s="45" t="s">
        <v>25</v>
      </c>
      <c r="P98" s="45" t="s">
        <v>279</v>
      </c>
      <c r="Q98" s="45"/>
      <c r="R98" s="45"/>
      <c r="S98" s="45" t="s">
        <v>10</v>
      </c>
    </row>
    <row r="99" spans="1:19" x14ac:dyDescent="0.2">
      <c r="A99" s="48" t="s">
        <v>271</v>
      </c>
      <c r="B99" s="48">
        <v>2024</v>
      </c>
      <c r="C99" s="91" t="s">
        <v>79</v>
      </c>
      <c r="D99" s="91"/>
      <c r="E99" s="91" t="s">
        <v>597</v>
      </c>
      <c r="F99" s="91" t="s">
        <v>597</v>
      </c>
      <c r="G99" s="91" t="s">
        <v>597</v>
      </c>
      <c r="H99" s="91" t="s">
        <v>597</v>
      </c>
      <c r="I99" s="91" t="s">
        <v>597</v>
      </c>
      <c r="J99" s="91" t="s">
        <v>597</v>
      </c>
      <c r="K99" s="91" t="s">
        <v>597</v>
      </c>
      <c r="L99" s="48" t="s">
        <v>272</v>
      </c>
      <c r="M99" s="48" t="s">
        <v>1003</v>
      </c>
      <c r="N99" s="48" t="s">
        <v>1003</v>
      </c>
      <c r="O99" s="48" t="s">
        <v>25</v>
      </c>
      <c r="P99" s="48" t="s">
        <v>278</v>
      </c>
      <c r="Q99" s="48"/>
      <c r="R99" s="48"/>
      <c r="S99" s="48" t="s">
        <v>10</v>
      </c>
    </row>
    <row r="100" spans="1:19" x14ac:dyDescent="0.2">
      <c r="A100" s="48" t="s">
        <v>997</v>
      </c>
      <c r="B100" s="48">
        <v>2024</v>
      </c>
      <c r="C100" s="91" t="s">
        <v>79</v>
      </c>
      <c r="D100" s="91" t="s">
        <v>157</v>
      </c>
      <c r="E100" s="91" t="s">
        <v>157</v>
      </c>
      <c r="F100" s="91" t="s">
        <v>597</v>
      </c>
      <c r="G100" s="91" t="s">
        <v>597</v>
      </c>
      <c r="H100" s="91" t="s">
        <v>597</v>
      </c>
      <c r="I100" s="91" t="s">
        <v>597</v>
      </c>
      <c r="J100" s="91" t="s">
        <v>597</v>
      </c>
      <c r="K100" s="91" t="s">
        <v>597</v>
      </c>
      <c r="L100" s="48" t="s">
        <v>998</v>
      </c>
      <c r="M100" s="48" t="s">
        <v>1002</v>
      </c>
      <c r="N100" s="48" t="s">
        <v>1000</v>
      </c>
      <c r="O100" s="48" t="s">
        <v>9</v>
      </c>
      <c r="P100" s="48" t="s">
        <v>1001</v>
      </c>
      <c r="Q100" s="48"/>
      <c r="R100" s="48"/>
      <c r="S100" s="48" t="s">
        <v>999</v>
      </c>
    </row>
    <row r="101" spans="1:19" s="31" customFormat="1" x14ac:dyDescent="0.2">
      <c r="A101" s="92" t="s">
        <v>1228</v>
      </c>
      <c r="B101" s="92">
        <v>2021</v>
      </c>
      <c r="C101" s="93" t="s">
        <v>184</v>
      </c>
      <c r="D101" s="93" t="s">
        <v>157</v>
      </c>
      <c r="E101" s="93" t="s">
        <v>157</v>
      </c>
      <c r="F101" s="93" t="s">
        <v>597</v>
      </c>
      <c r="G101" s="93" t="s">
        <v>597</v>
      </c>
      <c r="H101" s="93" t="s">
        <v>597</v>
      </c>
      <c r="I101" s="93" t="s">
        <v>157</v>
      </c>
      <c r="J101" s="93" t="s">
        <v>597</v>
      </c>
      <c r="K101" s="93" t="s">
        <v>597</v>
      </c>
      <c r="L101" s="92" t="s">
        <v>338</v>
      </c>
      <c r="M101" s="92" t="s">
        <v>367</v>
      </c>
      <c r="N101" s="92" t="s">
        <v>368</v>
      </c>
      <c r="O101" s="92" t="s">
        <v>9</v>
      </c>
      <c r="P101" s="92" t="s">
        <v>353</v>
      </c>
      <c r="Q101" s="92"/>
      <c r="R101" s="92"/>
      <c r="S101" s="92" t="s">
        <v>10</v>
      </c>
    </row>
    <row r="102" spans="1:19" s="31" customFormat="1" x14ac:dyDescent="0.2">
      <c r="A102" s="118" t="s">
        <v>1228</v>
      </c>
      <c r="B102" s="118">
        <v>2024</v>
      </c>
      <c r="C102" s="119" t="s">
        <v>70</v>
      </c>
      <c r="D102" s="119"/>
      <c r="E102" s="119" t="s">
        <v>597</v>
      </c>
      <c r="F102" s="119" t="s">
        <v>157</v>
      </c>
      <c r="G102" s="119" t="s">
        <v>157</v>
      </c>
      <c r="H102" s="119" t="s">
        <v>597</v>
      </c>
      <c r="I102" s="119" t="s">
        <v>157</v>
      </c>
      <c r="J102" s="119" t="s">
        <v>597</v>
      </c>
      <c r="K102" s="119"/>
      <c r="L102" s="118" t="s">
        <v>1225</v>
      </c>
      <c r="M102" s="118" t="s">
        <v>1226</v>
      </c>
      <c r="N102" s="118" t="s">
        <v>1227</v>
      </c>
      <c r="O102" s="118" t="s">
        <v>3</v>
      </c>
      <c r="P102" s="118" t="s">
        <v>1230</v>
      </c>
      <c r="Q102" s="118" t="s">
        <v>1229</v>
      </c>
      <c r="R102" s="118"/>
      <c r="S102" s="118" t="s">
        <v>10</v>
      </c>
    </row>
    <row r="103" spans="1:19" x14ac:dyDescent="0.2">
      <c r="A103" s="121" t="s">
        <v>1386</v>
      </c>
      <c r="B103" s="122">
        <v>2024</v>
      </c>
      <c r="C103" s="123" t="s">
        <v>79</v>
      </c>
      <c r="E103" s="123" t="s">
        <v>597</v>
      </c>
      <c r="F103" s="123" t="s">
        <v>597</v>
      </c>
      <c r="G103" s="123" t="s">
        <v>597</v>
      </c>
      <c r="H103" s="123" t="s">
        <v>597</v>
      </c>
      <c r="I103" s="123" t="s">
        <v>597</v>
      </c>
      <c r="J103" s="123" t="s">
        <v>597</v>
      </c>
      <c r="K103" s="123" t="s">
        <v>597</v>
      </c>
      <c r="L103" s="121" t="s">
        <v>1387</v>
      </c>
      <c r="M103" s="121" t="s">
        <v>1265</v>
      </c>
      <c r="N103" s="121" t="s">
        <v>1263</v>
      </c>
      <c r="O103" s="121" t="s">
        <v>1261</v>
      </c>
    </row>
    <row r="104" spans="1:19" x14ac:dyDescent="0.2">
      <c r="A104" s="121" t="s">
        <v>405</v>
      </c>
      <c r="B104" s="122">
        <v>2024</v>
      </c>
      <c r="C104" s="123" t="s">
        <v>79</v>
      </c>
      <c r="E104" s="123" t="s">
        <v>597</v>
      </c>
      <c r="F104" s="123" t="s">
        <v>157</v>
      </c>
      <c r="G104" s="123" t="s">
        <v>597</v>
      </c>
      <c r="H104" s="123" t="s">
        <v>597</v>
      </c>
      <c r="I104" s="123" t="s">
        <v>597</v>
      </c>
      <c r="J104" s="123" t="s">
        <v>597</v>
      </c>
      <c r="K104" s="123" t="s">
        <v>597</v>
      </c>
      <c r="M104" s="121" t="s">
        <v>1264</v>
      </c>
      <c r="N104" s="121" t="s">
        <v>1264</v>
      </c>
      <c r="O104" s="121" t="s">
        <v>392</v>
      </c>
    </row>
    <row r="105" spans="1:19" s="31" customFormat="1" ht="25.5" x14ac:dyDescent="0.2">
      <c r="A105" s="40" t="s">
        <v>1306</v>
      </c>
      <c r="B105" s="40">
        <v>2021</v>
      </c>
      <c r="C105" s="87" t="s">
        <v>184</v>
      </c>
      <c r="D105" s="87" t="s">
        <v>157</v>
      </c>
      <c r="E105" s="87" t="s">
        <v>157</v>
      </c>
      <c r="F105" s="87" t="s">
        <v>597</v>
      </c>
      <c r="G105" s="87" t="s">
        <v>597</v>
      </c>
      <c r="H105" s="87" t="s">
        <v>597</v>
      </c>
      <c r="I105" s="87" t="s">
        <v>157</v>
      </c>
      <c r="J105" s="87" t="s">
        <v>597</v>
      </c>
      <c r="K105" s="87" t="s">
        <v>597</v>
      </c>
      <c r="L105" s="40" t="s">
        <v>1360</v>
      </c>
      <c r="M105" s="40" t="s">
        <v>76</v>
      </c>
      <c r="N105" s="41" t="s">
        <v>382</v>
      </c>
      <c r="O105" s="40" t="s">
        <v>23</v>
      </c>
      <c r="P105" s="41" t="s">
        <v>77</v>
      </c>
      <c r="Q105" s="40"/>
      <c r="R105" s="40"/>
      <c r="S105" s="40" t="s">
        <v>10</v>
      </c>
    </row>
    <row r="106" spans="1:19" s="31" customFormat="1" x14ac:dyDescent="0.2">
      <c r="A106" s="40" t="s">
        <v>1306</v>
      </c>
      <c r="B106" s="40">
        <v>2024</v>
      </c>
      <c r="C106" s="87" t="s">
        <v>70</v>
      </c>
      <c r="D106" s="87"/>
      <c r="E106" s="87" t="s">
        <v>157</v>
      </c>
      <c r="F106" s="87" t="s">
        <v>157</v>
      </c>
      <c r="G106" s="87" t="s">
        <v>157</v>
      </c>
      <c r="H106" s="87" t="s">
        <v>597</v>
      </c>
      <c r="I106" s="87" t="s">
        <v>157</v>
      </c>
      <c r="J106" s="87" t="s">
        <v>597</v>
      </c>
      <c r="K106" s="87" t="s">
        <v>597</v>
      </c>
      <c r="L106" s="40" t="s">
        <v>1307</v>
      </c>
      <c r="M106" s="40" t="s">
        <v>1308</v>
      </c>
      <c r="N106" s="41" t="s">
        <v>1309</v>
      </c>
      <c r="O106" s="40" t="s">
        <v>3</v>
      </c>
      <c r="P106" s="41" t="s">
        <v>1310</v>
      </c>
      <c r="Q106" s="40" t="s">
        <v>1311</v>
      </c>
      <c r="R106" s="40"/>
      <c r="S106" s="40" t="s">
        <v>8</v>
      </c>
    </row>
    <row r="107" spans="1:19" x14ac:dyDescent="0.2">
      <c r="A107" s="40" t="s">
        <v>1306</v>
      </c>
      <c r="B107" s="40">
        <v>2024</v>
      </c>
      <c r="C107" s="87" t="s">
        <v>195</v>
      </c>
      <c r="D107" s="87"/>
      <c r="E107" s="87" t="s">
        <v>597</v>
      </c>
      <c r="F107" s="87" t="s">
        <v>597</v>
      </c>
      <c r="G107" s="87" t="s">
        <v>597</v>
      </c>
      <c r="H107" s="87" t="s">
        <v>597</v>
      </c>
      <c r="I107" s="87" t="s">
        <v>157</v>
      </c>
      <c r="J107" s="87" t="s">
        <v>597</v>
      </c>
      <c r="K107" s="87" t="s">
        <v>597</v>
      </c>
      <c r="L107" s="40" t="s">
        <v>1330</v>
      </c>
      <c r="M107" s="40" t="s">
        <v>1331</v>
      </c>
      <c r="N107" s="40" t="s">
        <v>1333</v>
      </c>
      <c r="O107" s="40" t="s">
        <v>3</v>
      </c>
      <c r="P107" s="40" t="s">
        <v>1334</v>
      </c>
      <c r="Q107" s="40" t="s">
        <v>1332</v>
      </c>
      <c r="R107" s="40"/>
      <c r="S107" s="40" t="s">
        <v>24</v>
      </c>
    </row>
    <row r="108" spans="1:19" x14ac:dyDescent="0.2">
      <c r="A108" s="40" t="s">
        <v>1306</v>
      </c>
      <c r="B108" s="40">
        <v>2025</v>
      </c>
      <c r="C108" s="87" t="s">
        <v>70</v>
      </c>
      <c r="D108" s="87"/>
      <c r="E108" s="87" t="s">
        <v>157</v>
      </c>
      <c r="F108" s="87" t="s">
        <v>157</v>
      </c>
      <c r="G108" s="87" t="s">
        <v>157</v>
      </c>
      <c r="H108" s="87" t="s">
        <v>157</v>
      </c>
      <c r="I108" s="87" t="s">
        <v>157</v>
      </c>
      <c r="J108" s="87" t="s">
        <v>157</v>
      </c>
      <c r="K108" s="87" t="s">
        <v>597</v>
      </c>
      <c r="L108" s="40" t="s">
        <v>1591</v>
      </c>
      <c r="M108" s="40" t="s">
        <v>397</v>
      </c>
      <c r="N108" s="40" t="s">
        <v>398</v>
      </c>
      <c r="O108" s="40" t="s">
        <v>74</v>
      </c>
      <c r="P108" s="40" t="s">
        <v>1598</v>
      </c>
      <c r="Q108" s="40" t="s">
        <v>1599</v>
      </c>
      <c r="R108" s="40"/>
      <c r="S108" s="40" t="s">
        <v>1600</v>
      </c>
    </row>
    <row r="109" spans="1:19" x14ac:dyDescent="0.2">
      <c r="A109" s="282" t="s">
        <v>1412</v>
      </c>
      <c r="B109" s="122">
        <v>2025</v>
      </c>
      <c r="C109" s="123" t="s">
        <v>70</v>
      </c>
      <c r="E109" s="123" t="s">
        <v>157</v>
      </c>
      <c r="F109" s="123" t="s">
        <v>157</v>
      </c>
      <c r="G109" s="123" t="s">
        <v>157</v>
      </c>
      <c r="H109" s="123" t="s">
        <v>597</v>
      </c>
      <c r="I109" s="123" t="s">
        <v>157</v>
      </c>
      <c r="J109" s="123" t="s">
        <v>157</v>
      </c>
      <c r="K109" s="123" t="s">
        <v>597</v>
      </c>
      <c r="L109" s="121" t="s">
        <v>1411</v>
      </c>
      <c r="M109" s="121" t="s">
        <v>1413</v>
      </c>
      <c r="N109" s="121" t="s">
        <v>1414</v>
      </c>
      <c r="O109" s="121" t="s">
        <v>74</v>
      </c>
      <c r="P109" s="121" t="s">
        <v>1415</v>
      </c>
      <c r="Q109" s="121" t="s">
        <v>1416</v>
      </c>
      <c r="S109" s="121" t="s">
        <v>1192</v>
      </c>
    </row>
    <row r="110" spans="1:19" x14ac:dyDescent="0.2">
      <c r="A110" s="282" t="s">
        <v>1592</v>
      </c>
      <c r="B110" s="122">
        <v>2025</v>
      </c>
      <c r="C110" s="123" t="s">
        <v>70</v>
      </c>
      <c r="E110" s="123" t="s">
        <v>157</v>
      </c>
      <c r="F110" s="123" t="s">
        <v>157</v>
      </c>
      <c r="G110" s="123" t="s">
        <v>157</v>
      </c>
      <c r="H110" s="123" t="s">
        <v>157</v>
      </c>
      <c r="I110" s="123" t="s">
        <v>157</v>
      </c>
      <c r="J110" s="123" t="s">
        <v>597</v>
      </c>
      <c r="K110" s="123" t="s">
        <v>597</v>
      </c>
      <c r="L110" s="121" t="s">
        <v>1593</v>
      </c>
      <c r="M110" s="121" t="s">
        <v>401</v>
      </c>
      <c r="N110" s="121" t="s">
        <v>1596</v>
      </c>
      <c r="O110" s="121" t="s">
        <v>9</v>
      </c>
      <c r="P110" s="121" t="s">
        <v>1595</v>
      </c>
      <c r="Q110" s="121" t="s">
        <v>1594</v>
      </c>
      <c r="S110" s="121" t="s">
        <v>1597</v>
      </c>
    </row>
  </sheetData>
  <autoFilter ref="A1:S107"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41"/>
  <sheetViews>
    <sheetView zoomScaleNormal="100" workbookViewId="0">
      <pane ySplit="1" topLeftCell="A2" activePane="bottomLeft" state="frozen"/>
      <selection pane="bottomLeft" activeCell="C183" sqref="C183"/>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609</v>
      </c>
      <c r="B1" s="7" t="s">
        <v>601</v>
      </c>
      <c r="C1" s="7" t="s">
        <v>1082</v>
      </c>
      <c r="D1" s="2" t="s">
        <v>281</v>
      </c>
      <c r="E1" s="2" t="s">
        <v>282</v>
      </c>
      <c r="F1" s="2" t="s">
        <v>283</v>
      </c>
    </row>
    <row r="2" spans="1:6" x14ac:dyDescent="0.25">
      <c r="A2" s="8" t="s">
        <v>157</v>
      </c>
      <c r="B2" s="8">
        <v>2024</v>
      </c>
      <c r="C2" s="8" t="s">
        <v>1158</v>
      </c>
      <c r="D2" s="3" t="s">
        <v>1175</v>
      </c>
      <c r="E2" s="3" t="s">
        <v>1173</v>
      </c>
      <c r="F2" s="3" t="s">
        <v>1174</v>
      </c>
    </row>
    <row r="3" spans="1:6" x14ac:dyDescent="0.25">
      <c r="A3" s="8" t="s">
        <v>157</v>
      </c>
      <c r="B3" s="8">
        <v>2024</v>
      </c>
      <c r="C3" s="8" t="s">
        <v>1158</v>
      </c>
      <c r="D3" s="3" t="s">
        <v>1175</v>
      </c>
      <c r="E3" s="3" t="s">
        <v>1193</v>
      </c>
      <c r="F3" s="3" t="s">
        <v>1194</v>
      </c>
    </row>
    <row r="4" spans="1:6" x14ac:dyDescent="0.25">
      <c r="A4" s="10" t="s">
        <v>388</v>
      </c>
      <c r="B4" s="8">
        <v>2025</v>
      </c>
      <c r="C4" s="8" t="s">
        <v>1098</v>
      </c>
      <c r="D4" s="3" t="s">
        <v>1175</v>
      </c>
      <c r="E4" s="3" t="s">
        <v>1182</v>
      </c>
      <c r="F4" s="3" t="s">
        <v>1183</v>
      </c>
    </row>
    <row r="5" spans="1:6" ht="30" x14ac:dyDescent="0.25">
      <c r="A5" s="10" t="s">
        <v>388</v>
      </c>
      <c r="B5" s="8">
        <v>2025</v>
      </c>
      <c r="C5" s="8" t="s">
        <v>1098</v>
      </c>
      <c r="D5" s="3" t="s">
        <v>1175</v>
      </c>
      <c r="E5" s="3" t="s">
        <v>1184</v>
      </c>
      <c r="F5" s="3" t="s">
        <v>1185</v>
      </c>
    </row>
    <row r="6" spans="1:6" ht="105" x14ac:dyDescent="0.25">
      <c r="A6" s="8" t="s">
        <v>157</v>
      </c>
      <c r="B6" s="8">
        <v>2025</v>
      </c>
      <c r="C6" s="8" t="s">
        <v>1098</v>
      </c>
      <c r="D6" s="3" t="s">
        <v>284</v>
      </c>
      <c r="E6" s="3" t="s">
        <v>1409</v>
      </c>
      <c r="F6" s="3" t="s">
        <v>1408</v>
      </c>
    </row>
    <row r="7" spans="1:6" x14ac:dyDescent="0.25">
      <c r="A7" s="8" t="s">
        <v>157</v>
      </c>
      <c r="B7" s="8">
        <v>2024</v>
      </c>
      <c r="C7" s="8" t="s">
        <v>1122</v>
      </c>
      <c r="D7" s="3" t="s">
        <v>284</v>
      </c>
      <c r="E7" s="3" t="s">
        <v>1038</v>
      </c>
      <c r="F7" s="3" t="s">
        <v>1037</v>
      </c>
    </row>
    <row r="8" spans="1:6" ht="30" x14ac:dyDescent="0.25">
      <c r="A8" s="8" t="s">
        <v>157</v>
      </c>
      <c r="B8" s="8">
        <v>2024</v>
      </c>
      <c r="C8" s="8" t="s">
        <v>1180</v>
      </c>
      <c r="D8" s="3" t="s">
        <v>284</v>
      </c>
      <c r="E8" s="4" t="s">
        <v>619</v>
      </c>
      <c r="F8" s="5" t="s">
        <v>620</v>
      </c>
    </row>
    <row r="9" spans="1:6" ht="30" x14ac:dyDescent="0.25">
      <c r="A9" s="8" t="s">
        <v>157</v>
      </c>
      <c r="B9" s="8">
        <v>2024</v>
      </c>
      <c r="C9" s="8" t="s">
        <v>1123</v>
      </c>
      <c r="D9" s="3" t="s">
        <v>284</v>
      </c>
      <c r="E9" s="4" t="s">
        <v>285</v>
      </c>
      <c r="F9" s="4" t="s">
        <v>286</v>
      </c>
    </row>
    <row r="10" spans="1:6" x14ac:dyDescent="0.25">
      <c r="A10" s="8" t="s">
        <v>157</v>
      </c>
      <c r="B10" s="8">
        <v>2024</v>
      </c>
      <c r="C10" s="8" t="s">
        <v>1123</v>
      </c>
      <c r="D10" s="3" t="s">
        <v>284</v>
      </c>
      <c r="E10" s="4" t="s">
        <v>287</v>
      </c>
      <c r="F10" s="4" t="s">
        <v>286</v>
      </c>
    </row>
    <row r="11" spans="1:6" x14ac:dyDescent="0.25">
      <c r="A11" s="8" t="s">
        <v>157</v>
      </c>
      <c r="B11" s="8">
        <v>2024</v>
      </c>
      <c r="C11" s="8" t="s">
        <v>1205</v>
      </c>
      <c r="D11" s="3" t="s">
        <v>284</v>
      </c>
      <c r="E11" s="4" t="s">
        <v>288</v>
      </c>
      <c r="F11" s="4" t="s">
        <v>286</v>
      </c>
    </row>
    <row r="12" spans="1:6" ht="30" x14ac:dyDescent="0.25">
      <c r="A12" s="9" t="s">
        <v>597</v>
      </c>
      <c r="B12" s="9">
        <v>2025</v>
      </c>
      <c r="C12" s="9"/>
      <c r="D12" s="3" t="s">
        <v>284</v>
      </c>
      <c r="E12" s="4" t="s">
        <v>289</v>
      </c>
      <c r="F12" s="4" t="s">
        <v>286</v>
      </c>
    </row>
    <row r="13" spans="1:6" x14ac:dyDescent="0.25">
      <c r="A13" s="8" t="s">
        <v>157</v>
      </c>
      <c r="B13" s="8">
        <v>2024</v>
      </c>
      <c r="C13" s="8" t="s">
        <v>1104</v>
      </c>
      <c r="D13" s="3" t="s">
        <v>284</v>
      </c>
      <c r="E13" s="4" t="s">
        <v>595</v>
      </c>
      <c r="F13" s="4" t="s">
        <v>1041</v>
      </c>
    </row>
    <row r="14" spans="1:6" x14ac:dyDescent="0.25">
      <c r="A14" s="8" t="s">
        <v>157</v>
      </c>
      <c r="B14" s="8">
        <v>2024</v>
      </c>
      <c r="C14" s="8" t="s">
        <v>1180</v>
      </c>
      <c r="D14" s="3" t="s">
        <v>284</v>
      </c>
      <c r="E14" s="4" t="s">
        <v>1040</v>
      </c>
      <c r="F14" s="4" t="s">
        <v>1041</v>
      </c>
    </row>
    <row r="15" spans="1:6" x14ac:dyDescent="0.25">
      <c r="A15" s="8" t="s">
        <v>157</v>
      </c>
      <c r="B15" s="8">
        <v>2024</v>
      </c>
      <c r="C15" s="8" t="s">
        <v>1181</v>
      </c>
      <c r="D15" s="3" t="s">
        <v>284</v>
      </c>
      <c r="E15" s="4" t="s">
        <v>1235</v>
      </c>
      <c r="F15" s="4" t="s">
        <v>1041</v>
      </c>
    </row>
    <row r="16" spans="1:6" x14ac:dyDescent="0.25">
      <c r="A16" s="8" t="s">
        <v>157</v>
      </c>
      <c r="B16" s="8">
        <v>2024</v>
      </c>
      <c r="C16" s="8" t="s">
        <v>1177</v>
      </c>
      <c r="D16" s="3" t="s">
        <v>284</v>
      </c>
      <c r="E16" s="4" t="s">
        <v>1043</v>
      </c>
      <c r="F16" s="4" t="s">
        <v>1041</v>
      </c>
    </row>
    <row r="17" spans="1:6" x14ac:dyDescent="0.25">
      <c r="A17" s="9" t="s">
        <v>597</v>
      </c>
      <c r="B17" s="9">
        <v>2025</v>
      </c>
      <c r="C17" s="9"/>
      <c r="D17" s="3" t="s">
        <v>284</v>
      </c>
      <c r="E17" s="4" t="s">
        <v>311</v>
      </c>
      <c r="F17" s="4" t="s">
        <v>312</v>
      </c>
    </row>
    <row r="18" spans="1:6" ht="23.25" customHeight="1" x14ac:dyDescent="0.25">
      <c r="A18" s="9" t="s">
        <v>597</v>
      </c>
      <c r="B18" s="9">
        <v>2025</v>
      </c>
      <c r="C18" s="9"/>
      <c r="D18" s="3" t="s">
        <v>284</v>
      </c>
      <c r="E18" s="4" t="s">
        <v>313</v>
      </c>
      <c r="F18" s="4" t="s">
        <v>314</v>
      </c>
    </row>
    <row r="19" spans="1:6" ht="23.25" customHeight="1" x14ac:dyDescent="0.25">
      <c r="A19" s="10" t="s">
        <v>388</v>
      </c>
      <c r="B19" s="9">
        <v>2025</v>
      </c>
      <c r="C19" s="9"/>
      <c r="D19" s="3" t="s">
        <v>284</v>
      </c>
      <c r="E19" s="3" t="s">
        <v>315</v>
      </c>
      <c r="F19" s="3" t="s">
        <v>316</v>
      </c>
    </row>
    <row r="20" spans="1:6" ht="23.25" customHeight="1" x14ac:dyDescent="0.25">
      <c r="A20" s="9" t="s">
        <v>597</v>
      </c>
      <c r="B20" s="9">
        <v>2025</v>
      </c>
      <c r="C20" s="9"/>
      <c r="D20" s="3" t="s">
        <v>284</v>
      </c>
      <c r="E20" s="3" t="s">
        <v>317</v>
      </c>
      <c r="F20" s="3" t="s">
        <v>318</v>
      </c>
    </row>
    <row r="21" spans="1:6" ht="23.25" customHeight="1" x14ac:dyDescent="0.25">
      <c r="A21" s="10" t="s">
        <v>388</v>
      </c>
      <c r="B21" s="9">
        <v>2025</v>
      </c>
      <c r="C21" s="9"/>
      <c r="D21" s="3" t="s">
        <v>284</v>
      </c>
      <c r="E21" s="3" t="s">
        <v>1195</v>
      </c>
      <c r="F21" s="3" t="s">
        <v>1196</v>
      </c>
    </row>
    <row r="22" spans="1:6" ht="23.25" customHeight="1" x14ac:dyDescent="0.25">
      <c r="A22" s="9" t="s">
        <v>597</v>
      </c>
      <c r="B22" s="9">
        <v>2025</v>
      </c>
      <c r="C22" s="8" t="s">
        <v>1135</v>
      </c>
      <c r="D22" s="3" t="s">
        <v>284</v>
      </c>
      <c r="E22" s="3" t="s">
        <v>1405</v>
      </c>
      <c r="F22" s="5" t="s">
        <v>1406</v>
      </c>
    </row>
    <row r="23" spans="1:6" ht="23.25" customHeight="1" x14ac:dyDescent="0.25">
      <c r="A23" s="8" t="s">
        <v>157</v>
      </c>
      <c r="B23" s="8">
        <v>2024</v>
      </c>
      <c r="C23" s="8" t="s">
        <v>1176</v>
      </c>
      <c r="D23" s="3" t="s">
        <v>985</v>
      </c>
      <c r="E23" s="3" t="s">
        <v>305</v>
      </c>
      <c r="F23" s="3" t="s">
        <v>304</v>
      </c>
    </row>
    <row r="24" spans="1:6" ht="23.25" customHeight="1" x14ac:dyDescent="0.25">
      <c r="A24" s="8" t="s">
        <v>157</v>
      </c>
      <c r="B24" s="8">
        <v>2024</v>
      </c>
      <c r="C24" s="8" t="s">
        <v>1129</v>
      </c>
      <c r="D24" s="3" t="s">
        <v>985</v>
      </c>
      <c r="E24" s="3" t="s">
        <v>296</v>
      </c>
      <c r="F24" s="4" t="s">
        <v>297</v>
      </c>
    </row>
    <row r="25" spans="1:6" x14ac:dyDescent="0.25">
      <c r="A25" s="8" t="s">
        <v>157</v>
      </c>
      <c r="B25" s="8">
        <v>2024</v>
      </c>
      <c r="C25" s="8" t="s">
        <v>1130</v>
      </c>
      <c r="D25" s="3" t="s">
        <v>985</v>
      </c>
      <c r="E25" s="3" t="s">
        <v>298</v>
      </c>
      <c r="F25" s="5" t="s">
        <v>299</v>
      </c>
    </row>
    <row r="26" spans="1:6" ht="30" x14ac:dyDescent="0.25">
      <c r="A26" s="8" t="s">
        <v>157</v>
      </c>
      <c r="B26" s="8">
        <v>2025</v>
      </c>
      <c r="C26" s="8" t="s">
        <v>1135</v>
      </c>
      <c r="D26" s="3" t="s">
        <v>985</v>
      </c>
      <c r="E26" s="3" t="s">
        <v>300</v>
      </c>
      <c r="F26" s="4" t="s">
        <v>301</v>
      </c>
    </row>
    <row r="27" spans="1:6" ht="30" x14ac:dyDescent="0.25">
      <c r="A27" s="9" t="s">
        <v>597</v>
      </c>
      <c r="B27" s="9">
        <v>2025</v>
      </c>
      <c r="C27" s="9"/>
      <c r="D27" s="3" t="s">
        <v>985</v>
      </c>
      <c r="E27" s="6" t="s">
        <v>302</v>
      </c>
      <c r="F27" s="3" t="s">
        <v>303</v>
      </c>
    </row>
    <row r="28" spans="1:6" x14ac:dyDescent="0.25">
      <c r="A28" s="8" t="s">
        <v>157</v>
      </c>
      <c r="B28" s="8">
        <v>2024</v>
      </c>
      <c r="C28" s="8" t="s">
        <v>1177</v>
      </c>
      <c r="D28" s="4" t="s">
        <v>319</v>
      </c>
      <c r="E28" s="3" t="s">
        <v>983</v>
      </c>
      <c r="F28" s="3" t="s">
        <v>304</v>
      </c>
    </row>
    <row r="29" spans="1:6" ht="45" x14ac:dyDescent="0.25">
      <c r="A29" s="8" t="s">
        <v>157</v>
      </c>
      <c r="B29" s="8">
        <v>2024</v>
      </c>
      <c r="C29" s="8" t="s">
        <v>1120</v>
      </c>
      <c r="D29" s="4" t="s">
        <v>319</v>
      </c>
      <c r="E29" s="3" t="s">
        <v>320</v>
      </c>
      <c r="F29" s="3" t="s">
        <v>321</v>
      </c>
    </row>
    <row r="30" spans="1:6" ht="45" x14ac:dyDescent="0.25">
      <c r="A30" s="8" t="s">
        <v>157</v>
      </c>
      <c r="B30" s="8">
        <v>2024</v>
      </c>
      <c r="C30" s="8" t="s">
        <v>1205</v>
      </c>
      <c r="D30" s="4" t="s">
        <v>319</v>
      </c>
      <c r="E30" s="3" t="s">
        <v>320</v>
      </c>
      <c r="F30" s="3" t="s">
        <v>321</v>
      </c>
    </row>
    <row r="31" spans="1:6" ht="45" x14ac:dyDescent="0.25">
      <c r="A31" s="8" t="s">
        <v>157</v>
      </c>
      <c r="B31" s="8">
        <v>2024</v>
      </c>
      <c r="C31" s="8" t="s">
        <v>1249</v>
      </c>
      <c r="D31" s="4" t="s">
        <v>319</v>
      </c>
      <c r="E31" s="3" t="s">
        <v>1289</v>
      </c>
      <c r="F31" s="3" t="s">
        <v>321</v>
      </c>
    </row>
    <row r="32" spans="1:6" ht="45" x14ac:dyDescent="0.25">
      <c r="A32" s="8" t="s">
        <v>157</v>
      </c>
      <c r="B32" s="8">
        <v>2024</v>
      </c>
      <c r="C32" s="8" t="s">
        <v>1249</v>
      </c>
      <c r="D32" s="4" t="s">
        <v>319</v>
      </c>
      <c r="E32" s="3" t="s">
        <v>1290</v>
      </c>
      <c r="F32" s="3" t="s">
        <v>321</v>
      </c>
    </row>
    <row r="33" spans="1:6" ht="45" x14ac:dyDescent="0.25">
      <c r="A33" s="8" t="s">
        <v>157</v>
      </c>
      <c r="B33" s="8">
        <v>2024</v>
      </c>
      <c r="C33" s="8" t="s">
        <v>1120</v>
      </c>
      <c r="D33" s="4" t="s">
        <v>319</v>
      </c>
      <c r="E33" s="3" t="s">
        <v>322</v>
      </c>
      <c r="F33" s="3" t="s">
        <v>323</v>
      </c>
    </row>
    <row r="34" spans="1:6" ht="45" x14ac:dyDescent="0.25">
      <c r="A34" s="8" t="s">
        <v>157</v>
      </c>
      <c r="B34" s="8">
        <v>2024</v>
      </c>
      <c r="C34" s="8" t="s">
        <v>1121</v>
      </c>
      <c r="D34" s="4" t="s">
        <v>319</v>
      </c>
      <c r="E34" s="3" t="s">
        <v>1039</v>
      </c>
      <c r="F34" s="4" t="s">
        <v>286</v>
      </c>
    </row>
    <row r="35" spans="1:6" x14ac:dyDescent="0.25">
      <c r="A35" s="8" t="s">
        <v>157</v>
      </c>
      <c r="B35" s="8">
        <v>2024</v>
      </c>
      <c r="C35" s="8" t="s">
        <v>1134</v>
      </c>
      <c r="D35" s="3" t="s">
        <v>596</v>
      </c>
      <c r="E35" s="3" t="s">
        <v>306</v>
      </c>
      <c r="F35" s="4"/>
    </row>
    <row r="36" spans="1:6" x14ac:dyDescent="0.25">
      <c r="A36" s="8" t="s">
        <v>157</v>
      </c>
      <c r="B36" s="8">
        <v>2024</v>
      </c>
      <c r="C36" s="8" t="s">
        <v>1134</v>
      </c>
      <c r="D36" s="3" t="s">
        <v>596</v>
      </c>
      <c r="E36" s="3" t="s">
        <v>307</v>
      </c>
      <c r="F36" s="5" t="s">
        <v>308</v>
      </c>
    </row>
    <row r="37" spans="1:6" ht="45" x14ac:dyDescent="0.25">
      <c r="A37" s="8" t="s">
        <v>157</v>
      </c>
      <c r="B37" s="8">
        <v>2024</v>
      </c>
      <c r="C37" s="8" t="s">
        <v>1134</v>
      </c>
      <c r="D37" s="3" t="s">
        <v>596</v>
      </c>
      <c r="E37" s="4" t="s">
        <v>309</v>
      </c>
      <c r="F37" s="4" t="s">
        <v>310</v>
      </c>
    </row>
    <row r="38" spans="1:6" x14ac:dyDescent="0.25">
      <c r="A38" s="9" t="s">
        <v>597</v>
      </c>
      <c r="B38" s="9">
        <v>2025</v>
      </c>
      <c r="C38" s="9"/>
      <c r="D38" s="3" t="s">
        <v>333</v>
      </c>
      <c r="E38" s="3" t="s">
        <v>334</v>
      </c>
      <c r="F38" s="3" t="s">
        <v>335</v>
      </c>
    </row>
    <row r="39" spans="1:6" ht="30" x14ac:dyDescent="0.25">
      <c r="A39" s="8" t="s">
        <v>157</v>
      </c>
      <c r="B39" s="8">
        <v>2024</v>
      </c>
      <c r="C39" s="8" t="s">
        <v>1128</v>
      </c>
      <c r="D39" s="3" t="s">
        <v>923</v>
      </c>
      <c r="E39" s="3" t="s">
        <v>331</v>
      </c>
      <c r="F39" s="3" t="s">
        <v>332</v>
      </c>
    </row>
    <row r="40" spans="1:6" x14ac:dyDescent="0.25">
      <c r="A40" s="8" t="s">
        <v>157</v>
      </c>
      <c r="B40" s="8">
        <v>2024</v>
      </c>
      <c r="C40" s="8" t="s">
        <v>1126</v>
      </c>
      <c r="D40" s="3" t="s">
        <v>923</v>
      </c>
      <c r="E40" s="3" t="s">
        <v>924</v>
      </c>
      <c r="F40" s="3"/>
    </row>
    <row r="41" spans="1:6" x14ac:dyDescent="0.25">
      <c r="A41" s="8" t="s">
        <v>157</v>
      </c>
      <c r="B41" s="8">
        <v>2024</v>
      </c>
      <c r="C41" s="8" t="s">
        <v>1126</v>
      </c>
      <c r="D41" s="3" t="s">
        <v>923</v>
      </c>
      <c r="E41" s="3" t="s">
        <v>929</v>
      </c>
      <c r="F41" s="3"/>
    </row>
    <row r="42" spans="1:6" x14ac:dyDescent="0.25">
      <c r="A42" s="8" t="s">
        <v>157</v>
      </c>
      <c r="B42" s="8">
        <v>2024</v>
      </c>
      <c r="C42" s="8" t="s">
        <v>1178</v>
      </c>
      <c r="D42" s="3" t="s">
        <v>324</v>
      </c>
      <c r="E42" s="3" t="s">
        <v>983</v>
      </c>
      <c r="F42" s="3" t="s">
        <v>304</v>
      </c>
    </row>
    <row r="43" spans="1:6" ht="45" x14ac:dyDescent="0.25">
      <c r="A43" s="8" t="s">
        <v>157</v>
      </c>
      <c r="B43" s="8">
        <v>2024</v>
      </c>
      <c r="C43" s="8" t="s">
        <v>1135</v>
      </c>
      <c r="D43" s="3" t="s">
        <v>324</v>
      </c>
      <c r="E43" s="3" t="s">
        <v>325</v>
      </c>
      <c r="F43" s="3" t="s">
        <v>326</v>
      </c>
    </row>
    <row r="44" spans="1:6" ht="75" x14ac:dyDescent="0.25">
      <c r="A44" s="8" t="s">
        <v>157</v>
      </c>
      <c r="B44" s="8">
        <v>2024</v>
      </c>
      <c r="C44" s="8" t="s">
        <v>1098</v>
      </c>
      <c r="D44" s="3" t="s">
        <v>324</v>
      </c>
      <c r="E44" s="3" t="s">
        <v>327</v>
      </c>
      <c r="F44" s="3" t="s">
        <v>328</v>
      </c>
    </row>
    <row r="45" spans="1:6" x14ac:dyDescent="0.25">
      <c r="A45" s="8" t="s">
        <v>157</v>
      </c>
      <c r="B45" s="8">
        <v>2024</v>
      </c>
      <c r="C45" s="8" t="s">
        <v>1123</v>
      </c>
      <c r="D45" s="3" t="s">
        <v>324</v>
      </c>
      <c r="E45" s="3" t="s">
        <v>329</v>
      </c>
      <c r="F45" s="3" t="s">
        <v>330</v>
      </c>
    </row>
    <row r="46" spans="1:6" ht="105" x14ac:dyDescent="0.25">
      <c r="A46" s="8" t="s">
        <v>157</v>
      </c>
      <c r="B46" s="8">
        <v>2024</v>
      </c>
      <c r="C46" s="8" t="s">
        <v>1136</v>
      </c>
      <c r="D46" s="3" t="s">
        <v>324</v>
      </c>
      <c r="E46" s="3" t="s">
        <v>932</v>
      </c>
      <c r="F46" s="3" t="s">
        <v>933</v>
      </c>
    </row>
    <row r="47" spans="1:6" x14ac:dyDescent="0.25">
      <c r="A47" s="8" t="s">
        <v>157</v>
      </c>
      <c r="B47" s="8">
        <v>2024</v>
      </c>
      <c r="C47" s="8" t="s">
        <v>1181</v>
      </c>
      <c r="D47" s="3" t="s">
        <v>1213</v>
      </c>
      <c r="E47" s="3" t="s">
        <v>1161</v>
      </c>
      <c r="F47" s="3" t="s">
        <v>1212</v>
      </c>
    </row>
    <row r="48" spans="1:6" x14ac:dyDescent="0.25">
      <c r="A48" s="8" t="s">
        <v>157</v>
      </c>
      <c r="B48" s="8">
        <v>2024</v>
      </c>
      <c r="C48" s="8" t="s">
        <v>1181</v>
      </c>
      <c r="D48" s="3" t="s">
        <v>1213</v>
      </c>
      <c r="E48" s="3" t="s">
        <v>1160</v>
      </c>
      <c r="F48" s="3" t="s">
        <v>1212</v>
      </c>
    </row>
    <row r="49" spans="1:6" x14ac:dyDescent="0.25">
      <c r="A49" s="8" t="s">
        <v>157</v>
      </c>
      <c r="B49" s="8">
        <v>2024</v>
      </c>
      <c r="C49" s="8" t="s">
        <v>1104</v>
      </c>
      <c r="D49" s="3" t="s">
        <v>611</v>
      </c>
      <c r="E49" s="3" t="s">
        <v>613</v>
      </c>
      <c r="F49" s="3" t="s">
        <v>614</v>
      </c>
    </row>
    <row r="50" spans="1:6" x14ac:dyDescent="0.25">
      <c r="A50" s="8" t="s">
        <v>157</v>
      </c>
      <c r="B50" s="8">
        <v>2024</v>
      </c>
      <c r="C50" s="8" t="s">
        <v>1125</v>
      </c>
      <c r="D50" s="3" t="s">
        <v>1156</v>
      </c>
      <c r="E50" s="3" t="s">
        <v>1157</v>
      </c>
      <c r="F50" s="3"/>
    </row>
    <row r="51" spans="1:6" x14ac:dyDescent="0.25">
      <c r="A51" s="8" t="s">
        <v>157</v>
      </c>
      <c r="B51" s="8">
        <v>2024</v>
      </c>
      <c r="C51" s="8" t="s">
        <v>1187</v>
      </c>
      <c r="D51" s="3" t="s">
        <v>1156</v>
      </c>
      <c r="E51" s="3" t="s">
        <v>1159</v>
      </c>
      <c r="F51" s="3" t="s">
        <v>1212</v>
      </c>
    </row>
    <row r="52" spans="1:6" x14ac:dyDescent="0.25">
      <c r="A52" s="8" t="s">
        <v>157</v>
      </c>
      <c r="B52" s="8">
        <v>2024</v>
      </c>
      <c r="C52" s="8" t="s">
        <v>1179</v>
      </c>
      <c r="D52" s="3" t="s">
        <v>1197</v>
      </c>
      <c r="E52" s="3" t="s">
        <v>972</v>
      </c>
      <c r="F52" s="3" t="s">
        <v>304</v>
      </c>
    </row>
    <row r="53" spans="1:6" x14ac:dyDescent="0.25">
      <c r="A53" s="8" t="s">
        <v>157</v>
      </c>
      <c r="B53" s="8">
        <v>2024</v>
      </c>
      <c r="C53" s="8" t="s">
        <v>1105</v>
      </c>
      <c r="D53" s="3" t="s">
        <v>1197</v>
      </c>
      <c r="E53" s="3" t="s">
        <v>616</v>
      </c>
      <c r="F53" s="3" t="s">
        <v>304</v>
      </c>
    </row>
    <row r="54" spans="1:6" ht="45" x14ac:dyDescent="0.25">
      <c r="A54" s="8" t="s">
        <v>157</v>
      </c>
      <c r="B54" s="8">
        <v>2024</v>
      </c>
      <c r="C54" s="8" t="s">
        <v>1158</v>
      </c>
      <c r="D54" s="3" t="s">
        <v>1197</v>
      </c>
      <c r="E54" s="3" t="s">
        <v>1199</v>
      </c>
      <c r="F54" s="3" t="s">
        <v>1198</v>
      </c>
    </row>
    <row r="55" spans="1:6" x14ac:dyDescent="0.25">
      <c r="A55" s="8" t="s">
        <v>157</v>
      </c>
      <c r="B55" s="8">
        <v>2024</v>
      </c>
      <c r="C55" s="8" t="s">
        <v>1158</v>
      </c>
      <c r="D55" s="3" t="s">
        <v>1197</v>
      </c>
      <c r="E55" s="3" t="s">
        <v>1200</v>
      </c>
      <c r="F55" s="3" t="s">
        <v>1200</v>
      </c>
    </row>
    <row r="56" spans="1:6" x14ac:dyDescent="0.25">
      <c r="A56" s="8" t="s">
        <v>157</v>
      </c>
      <c r="B56" s="8">
        <v>2024</v>
      </c>
      <c r="C56" s="8" t="s">
        <v>1097</v>
      </c>
      <c r="D56" s="3" t="s">
        <v>996</v>
      </c>
      <c r="E56" s="3" t="s">
        <v>1085</v>
      </c>
      <c r="F56" s="3" t="s">
        <v>984</v>
      </c>
    </row>
    <row r="57" spans="1:6" x14ac:dyDescent="0.25">
      <c r="A57" s="8" t="s">
        <v>157</v>
      </c>
      <c r="B57" s="8">
        <v>2024</v>
      </c>
      <c r="C57" s="8" t="s">
        <v>1098</v>
      </c>
      <c r="D57" s="3" t="s">
        <v>996</v>
      </c>
      <c r="E57" s="3" t="s">
        <v>1086</v>
      </c>
      <c r="F57" s="3" t="s">
        <v>984</v>
      </c>
    </row>
    <row r="58" spans="1:6" x14ac:dyDescent="0.25">
      <c r="A58" s="8" t="s">
        <v>157</v>
      </c>
      <c r="B58" s="8">
        <v>2024</v>
      </c>
      <c r="C58" s="8" t="s">
        <v>1099</v>
      </c>
      <c r="D58" s="3" t="s">
        <v>996</v>
      </c>
      <c r="E58" s="3" t="s">
        <v>1087</v>
      </c>
      <c r="F58" s="3" t="s">
        <v>984</v>
      </c>
    </row>
    <row r="59" spans="1:6" x14ac:dyDescent="0.25">
      <c r="A59" s="8" t="s">
        <v>157</v>
      </c>
      <c r="B59" s="8">
        <v>2024</v>
      </c>
      <c r="C59" s="8" t="s">
        <v>1100</v>
      </c>
      <c r="D59" s="3" t="s">
        <v>996</v>
      </c>
      <c r="E59" s="3" t="s">
        <v>1088</v>
      </c>
      <c r="F59" s="3" t="s">
        <v>984</v>
      </c>
    </row>
    <row r="60" spans="1:6" x14ac:dyDescent="0.25">
      <c r="A60" s="8" t="s">
        <v>157</v>
      </c>
      <c r="B60" s="8">
        <v>2024</v>
      </c>
      <c r="C60" s="8" t="s">
        <v>1101</v>
      </c>
      <c r="D60" s="3" t="s">
        <v>996</v>
      </c>
      <c r="E60" s="3" t="s">
        <v>1089</v>
      </c>
      <c r="F60" s="3" t="s">
        <v>984</v>
      </c>
    </row>
    <row r="61" spans="1:6" x14ac:dyDescent="0.25">
      <c r="A61" s="8" t="s">
        <v>157</v>
      </c>
      <c r="B61" s="8">
        <v>2024</v>
      </c>
      <c r="C61" s="8" t="s">
        <v>1096</v>
      </c>
      <c r="D61" s="3" t="s">
        <v>996</v>
      </c>
      <c r="E61" s="3" t="s">
        <v>1090</v>
      </c>
      <c r="F61" s="3" t="s">
        <v>984</v>
      </c>
    </row>
    <row r="62" spans="1:6" x14ac:dyDescent="0.25">
      <c r="A62" s="8" t="s">
        <v>157</v>
      </c>
      <c r="B62" s="8">
        <v>2024</v>
      </c>
      <c r="C62" s="8" t="s">
        <v>1102</v>
      </c>
      <c r="D62" s="3" t="s">
        <v>996</v>
      </c>
      <c r="E62" s="3" t="s">
        <v>1091</v>
      </c>
      <c r="F62" s="3" t="s">
        <v>984</v>
      </c>
    </row>
    <row r="63" spans="1:6" x14ac:dyDescent="0.25">
      <c r="A63" s="8" t="s">
        <v>157</v>
      </c>
      <c r="B63" s="8">
        <v>2024</v>
      </c>
      <c r="C63" s="8" t="s">
        <v>1103</v>
      </c>
      <c r="D63" s="3" t="s">
        <v>996</v>
      </c>
      <c r="E63" s="4" t="s">
        <v>1092</v>
      </c>
      <c r="F63" s="3" t="s">
        <v>984</v>
      </c>
    </row>
    <row r="64" spans="1:6" x14ac:dyDescent="0.25">
      <c r="A64" s="8" t="s">
        <v>157</v>
      </c>
      <c r="B64" s="8">
        <v>2024</v>
      </c>
      <c r="C64" s="8" t="s">
        <v>1104</v>
      </c>
      <c r="D64" s="3" t="s">
        <v>996</v>
      </c>
      <c r="E64" s="4" t="s">
        <v>1093</v>
      </c>
      <c r="F64" s="3" t="s">
        <v>984</v>
      </c>
    </row>
    <row r="65" spans="1:6" x14ac:dyDescent="0.25">
      <c r="A65" s="8" t="s">
        <v>157</v>
      </c>
      <c r="B65" s="8">
        <v>2024</v>
      </c>
      <c r="C65" s="8" t="s">
        <v>1105</v>
      </c>
      <c r="D65" s="3" t="s">
        <v>996</v>
      </c>
      <c r="E65" s="4" t="s">
        <v>1094</v>
      </c>
      <c r="F65" s="3" t="s">
        <v>984</v>
      </c>
    </row>
    <row r="66" spans="1:6" x14ac:dyDescent="0.25">
      <c r="A66" s="8" t="s">
        <v>157</v>
      </c>
      <c r="B66" s="8">
        <v>2024</v>
      </c>
      <c r="C66" s="8" t="s">
        <v>1106</v>
      </c>
      <c r="D66" s="3" t="s">
        <v>996</v>
      </c>
      <c r="E66" s="4" t="s">
        <v>1095</v>
      </c>
      <c r="F66" s="3" t="s">
        <v>984</v>
      </c>
    </row>
    <row r="67" spans="1:6" x14ac:dyDescent="0.25">
      <c r="A67" s="8" t="s">
        <v>157</v>
      </c>
      <c r="B67" s="8">
        <v>2024</v>
      </c>
      <c r="C67" s="8" t="s">
        <v>1187</v>
      </c>
      <c r="D67" s="3" t="s">
        <v>996</v>
      </c>
      <c r="E67" s="4" t="s">
        <v>1209</v>
      </c>
      <c r="F67" s="3" t="s">
        <v>984</v>
      </c>
    </row>
    <row r="68" spans="1:6" x14ac:dyDescent="0.25">
      <c r="A68" s="8" t="s">
        <v>157</v>
      </c>
      <c r="B68" s="8">
        <v>2025</v>
      </c>
      <c r="C68" s="8" t="s">
        <v>1385</v>
      </c>
      <c r="D68" s="3" t="s">
        <v>996</v>
      </c>
      <c r="E68" s="211" t="s">
        <v>1404</v>
      </c>
      <c r="F68" s="3" t="s">
        <v>984</v>
      </c>
    </row>
    <row r="69" spans="1:6" x14ac:dyDescent="0.25">
      <c r="A69" s="10" t="s">
        <v>388</v>
      </c>
      <c r="B69" s="9">
        <v>2025</v>
      </c>
      <c r="C69" s="8" t="s">
        <v>1176</v>
      </c>
      <c r="D69" s="3" t="s">
        <v>996</v>
      </c>
      <c r="E69" s="281">
        <v>2025.02</v>
      </c>
      <c r="F69" s="3" t="s">
        <v>984</v>
      </c>
    </row>
    <row r="70" spans="1:6" x14ac:dyDescent="0.25">
      <c r="A70" s="10" t="s">
        <v>388</v>
      </c>
      <c r="B70" s="9">
        <v>2025</v>
      </c>
      <c r="C70" s="8" t="s">
        <v>1130</v>
      </c>
      <c r="D70" s="3" t="s">
        <v>996</v>
      </c>
      <c r="E70" s="281" t="s">
        <v>1607</v>
      </c>
      <c r="F70" s="3" t="s">
        <v>984</v>
      </c>
    </row>
    <row r="71" spans="1:6" x14ac:dyDescent="0.25">
      <c r="A71" s="9" t="s">
        <v>597</v>
      </c>
      <c r="B71" s="9">
        <v>2025</v>
      </c>
      <c r="C71" s="8" t="s">
        <v>1120</v>
      </c>
      <c r="D71" s="3" t="s">
        <v>996</v>
      </c>
      <c r="E71" s="211">
        <v>2025.04</v>
      </c>
      <c r="F71" s="3" t="s">
        <v>984</v>
      </c>
    </row>
    <row r="72" spans="1:6" x14ac:dyDescent="0.25">
      <c r="A72" s="9" t="s">
        <v>597</v>
      </c>
      <c r="B72" s="9">
        <v>2025</v>
      </c>
      <c r="C72" s="8" t="s">
        <v>1388</v>
      </c>
      <c r="D72" s="3" t="s">
        <v>996</v>
      </c>
      <c r="E72" s="211">
        <v>2025.05</v>
      </c>
      <c r="F72" s="3" t="s">
        <v>984</v>
      </c>
    </row>
    <row r="73" spans="1:6" x14ac:dyDescent="0.25">
      <c r="A73" s="9" t="s">
        <v>597</v>
      </c>
      <c r="B73" s="9">
        <v>2025</v>
      </c>
      <c r="C73" s="8" t="s">
        <v>1389</v>
      </c>
      <c r="D73" s="3" t="s">
        <v>996</v>
      </c>
      <c r="E73" s="211">
        <v>2025.06</v>
      </c>
      <c r="F73" s="3" t="s">
        <v>984</v>
      </c>
    </row>
    <row r="74" spans="1:6" x14ac:dyDescent="0.25">
      <c r="A74" s="9" t="s">
        <v>597</v>
      </c>
      <c r="B74" s="9">
        <v>2025</v>
      </c>
      <c r="C74" s="8" t="s">
        <v>1137</v>
      </c>
      <c r="D74" s="3" t="s">
        <v>996</v>
      </c>
      <c r="E74" s="211">
        <v>2025.07</v>
      </c>
      <c r="F74" s="3" t="s">
        <v>984</v>
      </c>
    </row>
    <row r="75" spans="1:6" x14ac:dyDescent="0.25">
      <c r="A75" s="9" t="s">
        <v>597</v>
      </c>
      <c r="B75" s="9">
        <v>2025</v>
      </c>
      <c r="C75" s="8" t="s">
        <v>1390</v>
      </c>
      <c r="D75" s="3" t="s">
        <v>996</v>
      </c>
      <c r="E75" s="211">
        <v>2025.08</v>
      </c>
      <c r="F75" s="3" t="s">
        <v>984</v>
      </c>
    </row>
    <row r="76" spans="1:6" x14ac:dyDescent="0.25">
      <c r="A76" s="9" t="s">
        <v>597</v>
      </c>
      <c r="B76" s="9">
        <v>2025</v>
      </c>
      <c r="C76" s="8" t="s">
        <v>1126</v>
      </c>
      <c r="D76" s="3" t="s">
        <v>996</v>
      </c>
      <c r="E76" s="211">
        <v>2025.09</v>
      </c>
      <c r="F76" s="3" t="s">
        <v>984</v>
      </c>
    </row>
    <row r="77" spans="1:6" x14ac:dyDescent="0.25">
      <c r="A77" s="9" t="s">
        <v>597</v>
      </c>
      <c r="B77" s="9">
        <v>2025</v>
      </c>
      <c r="C77" s="8" t="s">
        <v>1178</v>
      </c>
      <c r="D77" s="3" t="s">
        <v>996</v>
      </c>
      <c r="E77" s="211" t="s">
        <v>1391</v>
      </c>
      <c r="F77" s="3" t="s">
        <v>984</v>
      </c>
    </row>
    <row r="78" spans="1:6" x14ac:dyDescent="0.25">
      <c r="A78" s="9" t="s">
        <v>597</v>
      </c>
      <c r="B78" s="9">
        <v>2025</v>
      </c>
      <c r="C78" s="8" t="s">
        <v>1122</v>
      </c>
      <c r="D78" s="3" t="s">
        <v>996</v>
      </c>
      <c r="E78" s="211">
        <v>2025.11</v>
      </c>
      <c r="F78" s="3" t="s">
        <v>984</v>
      </c>
    </row>
    <row r="79" spans="1:6" x14ac:dyDescent="0.25">
      <c r="A79" s="9" t="s">
        <v>597</v>
      </c>
      <c r="B79" s="9">
        <v>2025</v>
      </c>
      <c r="C79" s="8" t="s">
        <v>1169</v>
      </c>
      <c r="D79" s="3" t="s">
        <v>996</v>
      </c>
      <c r="E79" s="211">
        <v>2025.12</v>
      </c>
      <c r="F79" s="3" t="s">
        <v>984</v>
      </c>
    </row>
    <row r="80" spans="1:6" x14ac:dyDescent="0.25">
      <c r="A80" s="8" t="s">
        <v>157</v>
      </c>
      <c r="B80" s="8">
        <v>2024</v>
      </c>
      <c r="C80" s="8" t="s">
        <v>1124</v>
      </c>
      <c r="D80" s="3" t="s">
        <v>1054</v>
      </c>
      <c r="E80" s="3" t="s">
        <v>1053</v>
      </c>
      <c r="F80" s="3" t="s">
        <v>1045</v>
      </c>
    </row>
    <row r="81" spans="1:6" x14ac:dyDescent="0.25">
      <c r="A81" s="8" t="s">
        <v>157</v>
      </c>
      <c r="B81" s="8">
        <v>2024</v>
      </c>
      <c r="C81" s="8" t="s">
        <v>1124</v>
      </c>
      <c r="D81" s="3" t="s">
        <v>1054</v>
      </c>
      <c r="E81" s="3" t="s">
        <v>1153</v>
      </c>
      <c r="F81" s="3" t="s">
        <v>1045</v>
      </c>
    </row>
    <row r="82" spans="1:6" x14ac:dyDescent="0.25">
      <c r="A82" s="8" t="s">
        <v>157</v>
      </c>
      <c r="B82" s="8">
        <v>2024</v>
      </c>
      <c r="C82" s="8" t="s">
        <v>1124</v>
      </c>
      <c r="D82" s="3" t="s">
        <v>1054</v>
      </c>
      <c r="E82" s="3" t="s">
        <v>1154</v>
      </c>
      <c r="F82" s="3" t="s">
        <v>1045</v>
      </c>
    </row>
    <row r="83" spans="1:6" ht="30" x14ac:dyDescent="0.25">
      <c r="A83" s="8" t="s">
        <v>157</v>
      </c>
      <c r="B83" s="8">
        <v>2024</v>
      </c>
      <c r="C83" s="8" t="s">
        <v>1124</v>
      </c>
      <c r="D83" s="3" t="s">
        <v>1054</v>
      </c>
      <c r="E83" s="3" t="s">
        <v>1152</v>
      </c>
      <c r="F83" s="3" t="s">
        <v>1045</v>
      </c>
    </row>
    <row r="84" spans="1:6" x14ac:dyDescent="0.25">
      <c r="A84" s="8" t="s">
        <v>157</v>
      </c>
      <c r="B84" s="8">
        <v>2024</v>
      </c>
      <c r="C84" s="8" t="s">
        <v>1124</v>
      </c>
      <c r="D84" s="3" t="s">
        <v>1054</v>
      </c>
      <c r="E84" s="3" t="s">
        <v>1155</v>
      </c>
      <c r="F84" s="3" t="s">
        <v>1045</v>
      </c>
    </row>
    <row r="85" spans="1:6" x14ac:dyDescent="0.25">
      <c r="A85" s="8" t="s">
        <v>157</v>
      </c>
      <c r="B85" s="8">
        <v>2025</v>
      </c>
      <c r="C85" s="8" t="s">
        <v>1135</v>
      </c>
      <c r="D85" s="3" t="s">
        <v>1076</v>
      </c>
      <c r="E85" s="3" t="s">
        <v>1407</v>
      </c>
      <c r="F85" s="5" t="s">
        <v>1138</v>
      </c>
    </row>
    <row r="86" spans="1:6" x14ac:dyDescent="0.25">
      <c r="A86" s="8" t="s">
        <v>157</v>
      </c>
      <c r="B86" s="8">
        <v>2024</v>
      </c>
      <c r="C86" s="8" t="s">
        <v>1158</v>
      </c>
      <c r="D86" s="4" t="s">
        <v>1076</v>
      </c>
      <c r="E86" s="3" t="s">
        <v>1186</v>
      </c>
      <c r="F86" s="5" t="s">
        <v>1138</v>
      </c>
    </row>
    <row r="87" spans="1:6" ht="13.5" customHeight="1" x14ac:dyDescent="0.25">
      <c r="A87" s="8" t="s">
        <v>157</v>
      </c>
      <c r="B87" s="8">
        <v>2024</v>
      </c>
      <c r="C87" s="8" t="s">
        <v>1106</v>
      </c>
      <c r="D87" s="4" t="s">
        <v>1076</v>
      </c>
      <c r="E87" s="3" t="s">
        <v>1064</v>
      </c>
      <c r="F87" s="5" t="s">
        <v>1138</v>
      </c>
    </row>
    <row r="88" spans="1:6" ht="13.5" customHeight="1" x14ac:dyDescent="0.25">
      <c r="A88" s="8" t="s">
        <v>157</v>
      </c>
      <c r="B88" s="8">
        <v>2024</v>
      </c>
      <c r="C88" s="8" t="s">
        <v>1106</v>
      </c>
      <c r="D88" s="4" t="s">
        <v>1076</v>
      </c>
      <c r="E88" s="3" t="s">
        <v>1065</v>
      </c>
      <c r="F88" s="5" t="s">
        <v>1138</v>
      </c>
    </row>
    <row r="89" spans="1:6" ht="13.5" customHeight="1" x14ac:dyDescent="0.25">
      <c r="A89" s="8" t="s">
        <v>157</v>
      </c>
      <c r="B89" s="8">
        <v>2024</v>
      </c>
      <c r="C89" s="8" t="s">
        <v>1106</v>
      </c>
      <c r="D89" s="4" t="s">
        <v>1076</v>
      </c>
      <c r="E89" s="3" t="s">
        <v>1066</v>
      </c>
      <c r="F89" s="5" t="s">
        <v>1138</v>
      </c>
    </row>
    <row r="90" spans="1:6" ht="13.5" customHeight="1" x14ac:dyDescent="0.25">
      <c r="A90" s="8" t="s">
        <v>157</v>
      </c>
      <c r="B90" s="8">
        <v>2024</v>
      </c>
      <c r="C90" s="8" t="s">
        <v>1125</v>
      </c>
      <c r="D90" s="4" t="s">
        <v>1076</v>
      </c>
      <c r="E90" s="3" t="s">
        <v>1067</v>
      </c>
      <c r="F90" s="5" t="s">
        <v>1138</v>
      </c>
    </row>
    <row r="91" spans="1:6" ht="13.5" customHeight="1" x14ac:dyDescent="0.25">
      <c r="A91" s="8" t="s">
        <v>157</v>
      </c>
      <c r="B91" s="8">
        <v>2024</v>
      </c>
      <c r="C91" s="8" t="s">
        <v>1125</v>
      </c>
      <c r="D91" s="4" t="s">
        <v>1076</v>
      </c>
      <c r="E91" s="3" t="s">
        <v>1068</v>
      </c>
      <c r="F91" s="5" t="s">
        <v>1138</v>
      </c>
    </row>
    <row r="92" spans="1:6" ht="13.5" customHeight="1" x14ac:dyDescent="0.25">
      <c r="A92" s="8" t="s">
        <v>157</v>
      </c>
      <c r="B92" s="8">
        <v>2024</v>
      </c>
      <c r="C92" s="8" t="s">
        <v>1125</v>
      </c>
      <c r="D92" s="4" t="s">
        <v>1076</v>
      </c>
      <c r="E92" s="3" t="s">
        <v>1069</v>
      </c>
      <c r="F92" s="5" t="s">
        <v>1138</v>
      </c>
    </row>
    <row r="93" spans="1:6" ht="13.5" customHeight="1" x14ac:dyDescent="0.25">
      <c r="A93" s="8" t="s">
        <v>157</v>
      </c>
      <c r="B93" s="8">
        <v>2024</v>
      </c>
      <c r="C93" s="8" t="s">
        <v>1169</v>
      </c>
      <c r="D93" s="4" t="s">
        <v>1076</v>
      </c>
      <c r="E93" s="3" t="s">
        <v>1070</v>
      </c>
      <c r="F93" s="5" t="s">
        <v>1138</v>
      </c>
    </row>
    <row r="94" spans="1:6" ht="13.5" customHeight="1" x14ac:dyDescent="0.25">
      <c r="A94" s="8" t="s">
        <v>157</v>
      </c>
      <c r="B94" s="8">
        <v>2024</v>
      </c>
      <c r="C94" s="8" t="s">
        <v>1169</v>
      </c>
      <c r="D94" s="4" t="s">
        <v>1076</v>
      </c>
      <c r="E94" s="3" t="s">
        <v>1071</v>
      </c>
      <c r="F94" s="5" t="s">
        <v>1138</v>
      </c>
    </row>
    <row r="95" spans="1:6" ht="13.5" customHeight="1" x14ac:dyDescent="0.25">
      <c r="A95" s="8" t="s">
        <v>157</v>
      </c>
      <c r="B95" s="8">
        <v>2024</v>
      </c>
      <c r="C95" s="8" t="s">
        <v>1169</v>
      </c>
      <c r="D95" s="4" t="s">
        <v>1076</v>
      </c>
      <c r="E95" s="3" t="s">
        <v>1072</v>
      </c>
      <c r="F95" s="5" t="s">
        <v>1138</v>
      </c>
    </row>
    <row r="96" spans="1:6" ht="13.5" customHeight="1" x14ac:dyDescent="0.25">
      <c r="A96" s="8" t="s">
        <v>157</v>
      </c>
      <c r="B96" s="8">
        <v>2024</v>
      </c>
      <c r="C96" s="8" t="s">
        <v>1169</v>
      </c>
      <c r="D96" s="4" t="s">
        <v>1076</v>
      </c>
      <c r="E96" s="3" t="s">
        <v>1170</v>
      </c>
      <c r="F96" s="5" t="s">
        <v>1138</v>
      </c>
    </row>
    <row r="97" spans="1:6" x14ac:dyDescent="0.25">
      <c r="A97" s="8" t="s">
        <v>157</v>
      </c>
      <c r="B97" s="8">
        <v>2024</v>
      </c>
      <c r="C97" s="8" t="s">
        <v>1169</v>
      </c>
      <c r="D97" s="4" t="s">
        <v>1076</v>
      </c>
      <c r="E97" s="3" t="s">
        <v>1073</v>
      </c>
      <c r="F97" s="5" t="s">
        <v>1138</v>
      </c>
    </row>
    <row r="98" spans="1:6" x14ac:dyDescent="0.25">
      <c r="A98" s="8" t="s">
        <v>157</v>
      </c>
      <c r="B98" s="8">
        <v>2024</v>
      </c>
      <c r="C98" s="8" t="s">
        <v>1158</v>
      </c>
      <c r="D98" s="4" t="s">
        <v>1076</v>
      </c>
      <c r="E98" s="3" t="s">
        <v>1074</v>
      </c>
      <c r="F98" s="5" t="s">
        <v>1138</v>
      </c>
    </row>
    <row r="99" spans="1:6" x14ac:dyDescent="0.25">
      <c r="A99" s="8" t="s">
        <v>157</v>
      </c>
      <c r="B99" s="8">
        <v>2024</v>
      </c>
      <c r="C99" s="8" t="s">
        <v>1158</v>
      </c>
      <c r="D99" s="4" t="s">
        <v>1076</v>
      </c>
      <c r="E99" s="3" t="s">
        <v>1075</v>
      </c>
      <c r="F99" s="5" t="s">
        <v>1138</v>
      </c>
    </row>
    <row r="100" spans="1:6" x14ac:dyDescent="0.25">
      <c r="A100" s="8" t="s">
        <v>157</v>
      </c>
      <c r="B100" s="8">
        <v>2024</v>
      </c>
      <c r="C100" s="8" t="s">
        <v>1158</v>
      </c>
      <c r="D100" s="4" t="s">
        <v>1076</v>
      </c>
      <c r="E100" s="3" t="s">
        <v>1077</v>
      </c>
      <c r="F100" s="5" t="s">
        <v>1138</v>
      </c>
    </row>
    <row r="101" spans="1:6" x14ac:dyDescent="0.25">
      <c r="A101" s="8" t="s">
        <v>157</v>
      </c>
      <c r="B101" s="8">
        <v>2024</v>
      </c>
      <c r="C101" s="8" t="s">
        <v>1158</v>
      </c>
      <c r="D101" s="4" t="s">
        <v>1076</v>
      </c>
      <c r="E101" s="3" t="s">
        <v>1078</v>
      </c>
      <c r="F101" s="5" t="s">
        <v>1138</v>
      </c>
    </row>
    <row r="102" spans="1:6" x14ac:dyDescent="0.25">
      <c r="A102" s="8" t="s">
        <v>157</v>
      </c>
      <c r="B102" s="8">
        <v>2024</v>
      </c>
      <c r="C102" s="8" t="s">
        <v>1158</v>
      </c>
      <c r="D102" s="4" t="s">
        <v>1076</v>
      </c>
      <c r="E102" s="3" t="s">
        <v>1079</v>
      </c>
      <c r="F102" s="5" t="s">
        <v>1138</v>
      </c>
    </row>
    <row r="103" spans="1:6" x14ac:dyDescent="0.25">
      <c r="A103" s="8" t="s">
        <v>157</v>
      </c>
      <c r="B103" s="8">
        <v>2024</v>
      </c>
      <c r="C103" s="8" t="s">
        <v>1187</v>
      </c>
      <c r="D103" s="4" t="s">
        <v>1076</v>
      </c>
      <c r="E103" s="3" t="s">
        <v>1080</v>
      </c>
      <c r="F103" s="5" t="s">
        <v>1138</v>
      </c>
    </row>
    <row r="104" spans="1:6" x14ac:dyDescent="0.25">
      <c r="A104" s="8" t="s">
        <v>157</v>
      </c>
      <c r="B104" s="8">
        <v>2024</v>
      </c>
      <c r="C104" s="8" t="s">
        <v>1187</v>
      </c>
      <c r="D104" s="4" t="s">
        <v>1076</v>
      </c>
      <c r="E104" s="3" t="s">
        <v>1081</v>
      </c>
      <c r="F104" s="5" t="s">
        <v>1138</v>
      </c>
    </row>
    <row r="105" spans="1:6" x14ac:dyDescent="0.25">
      <c r="A105" s="8" t="s">
        <v>157</v>
      </c>
      <c r="B105" s="8">
        <v>2024</v>
      </c>
      <c r="C105" s="8" t="s">
        <v>1187</v>
      </c>
      <c r="D105" s="4" t="s">
        <v>1076</v>
      </c>
      <c r="E105" s="3" t="s">
        <v>1204</v>
      </c>
      <c r="F105" s="5" t="s">
        <v>1138</v>
      </c>
    </row>
    <row r="106" spans="1:6" x14ac:dyDescent="0.25">
      <c r="A106" s="8" t="s">
        <v>157</v>
      </c>
      <c r="B106" s="8">
        <v>2024</v>
      </c>
      <c r="C106" s="8" t="s">
        <v>1187</v>
      </c>
      <c r="D106" s="4" t="s">
        <v>1076</v>
      </c>
      <c r="E106" s="3" t="s">
        <v>1203</v>
      </c>
      <c r="F106" s="5" t="s">
        <v>1138</v>
      </c>
    </row>
    <row r="107" spans="1:6" x14ac:dyDescent="0.25">
      <c r="A107" s="8" t="s">
        <v>157</v>
      </c>
      <c r="B107" s="8">
        <v>2024</v>
      </c>
      <c r="C107" s="8" t="s">
        <v>1137</v>
      </c>
      <c r="D107" s="3" t="s">
        <v>336</v>
      </c>
      <c r="E107" s="3" t="s">
        <v>337</v>
      </c>
      <c r="F107" s="3" t="s">
        <v>615</v>
      </c>
    </row>
    <row r="108" spans="1:6" x14ac:dyDescent="0.25">
      <c r="A108" s="8" t="s">
        <v>157</v>
      </c>
      <c r="B108" s="8">
        <v>2024</v>
      </c>
      <c r="C108" s="8" t="s">
        <v>1122</v>
      </c>
      <c r="D108" s="3" t="s">
        <v>290</v>
      </c>
      <c r="E108" s="3" t="s">
        <v>1044</v>
      </c>
      <c r="F108" s="4" t="s">
        <v>1045</v>
      </c>
    </row>
    <row r="109" spans="1:6" x14ac:dyDescent="0.25">
      <c r="A109" s="8" t="s">
        <v>157</v>
      </c>
      <c r="B109" s="8">
        <v>2024</v>
      </c>
      <c r="C109" s="8" t="s">
        <v>1123</v>
      </c>
      <c r="D109" s="3" t="s">
        <v>290</v>
      </c>
      <c r="E109" s="4" t="s">
        <v>291</v>
      </c>
      <c r="F109" s="4" t="s">
        <v>292</v>
      </c>
    </row>
    <row r="110" spans="1:6" x14ac:dyDescent="0.25">
      <c r="A110" s="9" t="s">
        <v>597</v>
      </c>
      <c r="B110" s="9">
        <v>2025</v>
      </c>
      <c r="C110" s="8" t="s">
        <v>1205</v>
      </c>
      <c r="D110" s="3" t="s">
        <v>290</v>
      </c>
      <c r="E110" s="4" t="s">
        <v>1392</v>
      </c>
      <c r="F110" s="4" t="s">
        <v>1042</v>
      </c>
    </row>
    <row r="111" spans="1:6" x14ac:dyDescent="0.25">
      <c r="A111" s="9" t="s">
        <v>597</v>
      </c>
      <c r="B111" s="9">
        <v>2025</v>
      </c>
      <c r="C111" s="8" t="s">
        <v>1169</v>
      </c>
      <c r="D111" s="3" t="s">
        <v>290</v>
      </c>
      <c r="E111" s="4" t="s">
        <v>1393</v>
      </c>
      <c r="F111" s="4" t="s">
        <v>1042</v>
      </c>
    </row>
    <row r="112" spans="1:6" x14ac:dyDescent="0.25">
      <c r="A112" s="9" t="s">
        <v>597</v>
      </c>
      <c r="B112" s="9">
        <v>2025</v>
      </c>
      <c r="C112" s="8" t="s">
        <v>1122</v>
      </c>
      <c r="D112" s="3" t="s">
        <v>290</v>
      </c>
      <c r="E112" s="4" t="s">
        <v>1394</v>
      </c>
      <c r="F112" s="4" t="s">
        <v>1042</v>
      </c>
    </row>
    <row r="113" spans="1:6" x14ac:dyDescent="0.25">
      <c r="A113" s="9" t="s">
        <v>597</v>
      </c>
      <c r="B113" s="9">
        <v>2025</v>
      </c>
      <c r="C113" s="8" t="s">
        <v>1178</v>
      </c>
      <c r="D113" s="3" t="s">
        <v>290</v>
      </c>
      <c r="E113" s="4" t="s">
        <v>1395</v>
      </c>
      <c r="F113" s="4" t="s">
        <v>1042</v>
      </c>
    </row>
    <row r="114" spans="1:6" x14ac:dyDescent="0.25">
      <c r="A114" s="9" t="s">
        <v>597</v>
      </c>
      <c r="B114" s="9">
        <v>2025</v>
      </c>
      <c r="C114" s="8" t="s">
        <v>1126</v>
      </c>
      <c r="D114" s="3" t="s">
        <v>290</v>
      </c>
      <c r="E114" s="4" t="s">
        <v>1396</v>
      </c>
      <c r="F114" s="4" t="s">
        <v>1042</v>
      </c>
    </row>
    <row r="115" spans="1:6" x14ac:dyDescent="0.25">
      <c r="A115" s="9" t="s">
        <v>597</v>
      </c>
      <c r="B115" s="9">
        <v>2025</v>
      </c>
      <c r="C115" s="8" t="s">
        <v>1390</v>
      </c>
      <c r="D115" s="3" t="s">
        <v>290</v>
      </c>
      <c r="E115" s="4" t="s">
        <v>1397</v>
      </c>
      <c r="F115" s="4" t="s">
        <v>1042</v>
      </c>
    </row>
    <row r="116" spans="1:6" x14ac:dyDescent="0.25">
      <c r="A116" s="9" t="s">
        <v>597</v>
      </c>
      <c r="B116" s="9">
        <v>2025</v>
      </c>
      <c r="C116" s="8" t="s">
        <v>1137</v>
      </c>
      <c r="D116" s="3" t="s">
        <v>290</v>
      </c>
      <c r="E116" s="4" t="s">
        <v>1398</v>
      </c>
      <c r="F116" s="4" t="s">
        <v>1042</v>
      </c>
    </row>
    <row r="117" spans="1:6" x14ac:dyDescent="0.25">
      <c r="A117" s="9" t="s">
        <v>597</v>
      </c>
      <c r="B117" s="9">
        <v>2025</v>
      </c>
      <c r="C117" s="8" t="s">
        <v>1389</v>
      </c>
      <c r="D117" s="3" t="s">
        <v>290</v>
      </c>
      <c r="E117" s="4" t="s">
        <v>1399</v>
      </c>
      <c r="F117" s="4" t="s">
        <v>1042</v>
      </c>
    </row>
    <row r="118" spans="1:6" x14ac:dyDescent="0.25">
      <c r="A118" s="9" t="s">
        <v>597</v>
      </c>
      <c r="B118" s="9">
        <v>2025</v>
      </c>
      <c r="C118" s="8" t="s">
        <v>1388</v>
      </c>
      <c r="D118" s="3" t="s">
        <v>290</v>
      </c>
      <c r="E118" s="4" t="s">
        <v>1400</v>
      </c>
      <c r="F118" s="4" t="s">
        <v>1042</v>
      </c>
    </row>
    <row r="119" spans="1:6" x14ac:dyDescent="0.25">
      <c r="A119" s="9" t="s">
        <v>597</v>
      </c>
      <c r="B119" s="9">
        <v>2025</v>
      </c>
      <c r="C119" s="8" t="s">
        <v>1120</v>
      </c>
      <c r="D119" s="3" t="s">
        <v>290</v>
      </c>
      <c r="E119" s="4" t="s">
        <v>1401</v>
      </c>
      <c r="F119" s="4" t="s">
        <v>1042</v>
      </c>
    </row>
    <row r="120" spans="1:6" x14ac:dyDescent="0.25">
      <c r="A120" s="9" t="s">
        <v>597</v>
      </c>
      <c r="B120" s="9">
        <v>2025</v>
      </c>
      <c r="C120" s="8" t="s">
        <v>1130</v>
      </c>
      <c r="D120" s="3" t="s">
        <v>290</v>
      </c>
      <c r="E120" s="4" t="s">
        <v>1402</v>
      </c>
      <c r="F120" s="4" t="s">
        <v>1042</v>
      </c>
    </row>
    <row r="121" spans="1:6" x14ac:dyDescent="0.25">
      <c r="A121" s="8" t="s">
        <v>157</v>
      </c>
      <c r="B121" s="8">
        <v>2025</v>
      </c>
      <c r="C121" s="8" t="s">
        <v>1128</v>
      </c>
      <c r="D121" s="3" t="s">
        <v>290</v>
      </c>
      <c r="E121" s="4" t="s">
        <v>1403</v>
      </c>
      <c r="F121" s="4" t="s">
        <v>1042</v>
      </c>
    </row>
    <row r="122" spans="1:6" x14ac:dyDescent="0.25">
      <c r="A122" s="8" t="s">
        <v>157</v>
      </c>
      <c r="B122" s="8">
        <v>2024</v>
      </c>
      <c r="C122" s="8" t="s">
        <v>1249</v>
      </c>
      <c r="D122" s="3" t="s">
        <v>290</v>
      </c>
      <c r="E122" s="4" t="s">
        <v>1163</v>
      </c>
      <c r="F122" s="4" t="s">
        <v>1042</v>
      </c>
    </row>
    <row r="123" spans="1:6" x14ac:dyDescent="0.25">
      <c r="A123" s="8" t="s">
        <v>157</v>
      </c>
      <c r="B123" s="8">
        <v>2024</v>
      </c>
      <c r="C123" s="8" t="s">
        <v>1249</v>
      </c>
      <c r="D123" s="3" t="s">
        <v>290</v>
      </c>
      <c r="E123" s="4" t="s">
        <v>1292</v>
      </c>
      <c r="F123" s="4" t="s">
        <v>1042</v>
      </c>
    </row>
    <row r="124" spans="1:6" x14ac:dyDescent="0.25">
      <c r="A124" s="8" t="s">
        <v>157</v>
      </c>
      <c r="B124" s="8">
        <v>2024</v>
      </c>
      <c r="C124" s="8" t="s">
        <v>1249</v>
      </c>
      <c r="D124" s="3" t="s">
        <v>290</v>
      </c>
      <c r="E124" s="4" t="s">
        <v>1293</v>
      </c>
      <c r="F124" s="4" t="s">
        <v>1042</v>
      </c>
    </row>
    <row r="125" spans="1:6" x14ac:dyDescent="0.25">
      <c r="A125" s="8" t="s">
        <v>157</v>
      </c>
      <c r="B125" s="8">
        <v>2024</v>
      </c>
      <c r="C125" s="8" t="s">
        <v>1249</v>
      </c>
      <c r="D125" s="3" t="s">
        <v>290</v>
      </c>
      <c r="E125" s="4" t="s">
        <v>1291</v>
      </c>
      <c r="F125" s="4" t="s">
        <v>1042</v>
      </c>
    </row>
    <row r="126" spans="1:6" x14ac:dyDescent="0.25">
      <c r="A126" s="8" t="s">
        <v>157</v>
      </c>
      <c r="B126" s="8">
        <v>2024</v>
      </c>
      <c r="C126" s="8" t="s">
        <v>1205</v>
      </c>
      <c r="D126" s="3" t="s">
        <v>290</v>
      </c>
      <c r="E126" s="4" t="s">
        <v>1162</v>
      </c>
      <c r="F126" s="4" t="s">
        <v>1042</v>
      </c>
    </row>
    <row r="127" spans="1:6" x14ac:dyDescent="0.25">
      <c r="A127" s="8" t="s">
        <v>157</v>
      </c>
      <c r="B127" s="8">
        <v>2024</v>
      </c>
      <c r="C127" s="8" t="s">
        <v>1205</v>
      </c>
      <c r="D127" s="3" t="s">
        <v>290</v>
      </c>
      <c r="E127" s="4" t="s">
        <v>1278</v>
      </c>
      <c r="F127" s="4" t="s">
        <v>1042</v>
      </c>
    </row>
    <row r="128" spans="1:6" x14ac:dyDescent="0.25">
      <c r="A128" s="8" t="s">
        <v>157</v>
      </c>
      <c r="B128" s="8">
        <v>2024</v>
      </c>
      <c r="C128" s="8" t="s">
        <v>1205</v>
      </c>
      <c r="D128" s="3" t="s">
        <v>290</v>
      </c>
      <c r="E128" s="4" t="s">
        <v>1279</v>
      </c>
      <c r="F128" s="4" t="s">
        <v>1277</v>
      </c>
    </row>
    <row r="129" spans="1:6" x14ac:dyDescent="0.25">
      <c r="A129" s="8" t="s">
        <v>157</v>
      </c>
      <c r="B129" s="8">
        <v>2024</v>
      </c>
      <c r="C129" s="8" t="s">
        <v>1124</v>
      </c>
      <c r="D129" s="3" t="s">
        <v>290</v>
      </c>
      <c r="E129" s="4" t="s">
        <v>1083</v>
      </c>
      <c r="F129" s="4" t="s">
        <v>1042</v>
      </c>
    </row>
    <row r="130" spans="1:6" x14ac:dyDescent="0.25">
      <c r="A130" s="8" t="s">
        <v>157</v>
      </c>
      <c r="B130" s="8">
        <v>2024</v>
      </c>
      <c r="C130" s="8" t="s">
        <v>1124</v>
      </c>
      <c r="D130" s="3" t="s">
        <v>290</v>
      </c>
      <c r="E130" s="4" t="s">
        <v>1084</v>
      </c>
      <c r="F130" s="4" t="s">
        <v>1042</v>
      </c>
    </row>
    <row r="131" spans="1:6" x14ac:dyDescent="0.25">
      <c r="A131" s="8" t="s">
        <v>157</v>
      </c>
      <c r="B131" s="8">
        <v>2024</v>
      </c>
      <c r="C131" s="8" t="s">
        <v>1106</v>
      </c>
      <c r="D131" s="3" t="s">
        <v>290</v>
      </c>
      <c r="E131" s="4" t="s">
        <v>1110</v>
      </c>
      <c r="F131" s="4" t="s">
        <v>1042</v>
      </c>
    </row>
    <row r="132" spans="1:6" x14ac:dyDescent="0.25">
      <c r="A132" s="8" t="s">
        <v>157</v>
      </c>
      <c r="B132" s="8">
        <v>2024</v>
      </c>
      <c r="C132" s="8" t="s">
        <v>1106</v>
      </c>
      <c r="D132" s="3" t="s">
        <v>290</v>
      </c>
      <c r="E132" s="4" t="s">
        <v>1111</v>
      </c>
      <c r="F132" s="4" t="s">
        <v>1042</v>
      </c>
    </row>
    <row r="133" spans="1:6" x14ac:dyDescent="0.25">
      <c r="A133" s="8" t="s">
        <v>157</v>
      </c>
      <c r="B133" s="8">
        <v>2024</v>
      </c>
      <c r="C133" s="8" t="s">
        <v>1106</v>
      </c>
      <c r="D133" s="3" t="s">
        <v>290</v>
      </c>
      <c r="E133" s="4" t="s">
        <v>1112</v>
      </c>
      <c r="F133" s="4" t="s">
        <v>1042</v>
      </c>
    </row>
    <row r="134" spans="1:6" x14ac:dyDescent="0.25">
      <c r="A134" s="8" t="s">
        <v>157</v>
      </c>
      <c r="B134" s="8">
        <v>2024</v>
      </c>
      <c r="C134" s="8" t="s">
        <v>1106</v>
      </c>
      <c r="D134" s="3" t="s">
        <v>290</v>
      </c>
      <c r="E134" s="4" t="s">
        <v>1113</v>
      </c>
      <c r="F134" s="4" t="s">
        <v>1042</v>
      </c>
    </row>
    <row r="135" spans="1:6" x14ac:dyDescent="0.25">
      <c r="A135" s="8" t="s">
        <v>157</v>
      </c>
      <c r="B135" s="8">
        <v>2024</v>
      </c>
      <c r="C135" s="8" t="s">
        <v>1106</v>
      </c>
      <c r="D135" s="3" t="s">
        <v>290</v>
      </c>
      <c r="E135" s="4" t="s">
        <v>1114</v>
      </c>
      <c r="F135" s="4" t="s">
        <v>1042</v>
      </c>
    </row>
    <row r="136" spans="1:6" x14ac:dyDescent="0.25">
      <c r="A136" s="8" t="s">
        <v>157</v>
      </c>
      <c r="B136" s="8">
        <v>2024</v>
      </c>
      <c r="C136" s="8" t="s">
        <v>1106</v>
      </c>
      <c r="D136" s="3" t="s">
        <v>290</v>
      </c>
      <c r="E136" s="4" t="s">
        <v>1131</v>
      </c>
      <c r="F136" s="4" t="s">
        <v>1042</v>
      </c>
    </row>
    <row r="137" spans="1:6" x14ac:dyDescent="0.25">
      <c r="A137" s="8" t="s">
        <v>157</v>
      </c>
      <c r="B137" s="8">
        <v>2024</v>
      </c>
      <c r="C137" s="8" t="s">
        <v>1106</v>
      </c>
      <c r="D137" s="3" t="s">
        <v>290</v>
      </c>
      <c r="E137" s="4" t="s">
        <v>1115</v>
      </c>
      <c r="F137" s="4" t="s">
        <v>1042</v>
      </c>
    </row>
    <row r="138" spans="1:6" x14ac:dyDescent="0.25">
      <c r="A138" s="8" t="s">
        <v>157</v>
      </c>
      <c r="B138" s="8">
        <v>2024</v>
      </c>
      <c r="C138" s="8" t="s">
        <v>1106</v>
      </c>
      <c r="D138" s="3" t="s">
        <v>290</v>
      </c>
      <c r="E138" s="4" t="s">
        <v>1116</v>
      </c>
      <c r="F138" s="4" t="s">
        <v>1042</v>
      </c>
    </row>
    <row r="139" spans="1:6" x14ac:dyDescent="0.25">
      <c r="A139" s="8" t="s">
        <v>157</v>
      </c>
      <c r="B139" s="8">
        <v>2024</v>
      </c>
      <c r="C139" s="8" t="s">
        <v>1106</v>
      </c>
      <c r="D139" s="3" t="s">
        <v>290</v>
      </c>
      <c r="E139" s="4" t="s">
        <v>1132</v>
      </c>
      <c r="F139" s="4" t="s">
        <v>1042</v>
      </c>
    </row>
    <row r="140" spans="1:6" x14ac:dyDescent="0.25">
      <c r="A140" s="8" t="s">
        <v>157</v>
      </c>
      <c r="B140" s="8">
        <v>2024</v>
      </c>
      <c r="C140" s="8" t="s">
        <v>1125</v>
      </c>
      <c r="D140" s="3" t="s">
        <v>290</v>
      </c>
      <c r="E140" s="4" t="s">
        <v>1117</v>
      </c>
      <c r="F140" s="4" t="s">
        <v>1042</v>
      </c>
    </row>
    <row r="141" spans="1:6" x14ac:dyDescent="0.25">
      <c r="A141" s="8" t="s">
        <v>157</v>
      </c>
      <c r="B141" s="8">
        <v>2024</v>
      </c>
      <c r="C141" s="8" t="s">
        <v>1125</v>
      </c>
      <c r="D141" s="3" t="s">
        <v>290</v>
      </c>
      <c r="E141" s="4" t="s">
        <v>1118</v>
      </c>
      <c r="F141" s="4" t="s">
        <v>1042</v>
      </c>
    </row>
    <row r="142" spans="1:6" x14ac:dyDescent="0.25">
      <c r="A142" s="8" t="s">
        <v>157</v>
      </c>
      <c r="B142" s="8">
        <v>2024</v>
      </c>
      <c r="C142" s="8" t="s">
        <v>1106</v>
      </c>
      <c r="D142" s="3" t="s">
        <v>290</v>
      </c>
      <c r="E142" s="4" t="s">
        <v>1133</v>
      </c>
      <c r="F142" s="4" t="s">
        <v>1042</v>
      </c>
    </row>
    <row r="143" spans="1:6" ht="30" x14ac:dyDescent="0.25">
      <c r="A143" s="8" t="s">
        <v>157</v>
      </c>
      <c r="B143" s="8">
        <v>2024</v>
      </c>
      <c r="C143" s="8" t="s">
        <v>1106</v>
      </c>
      <c r="D143" s="3" t="s">
        <v>290</v>
      </c>
      <c r="E143" s="4" t="s">
        <v>1119</v>
      </c>
      <c r="F143" s="4" t="s">
        <v>1042</v>
      </c>
    </row>
    <row r="144" spans="1:6" x14ac:dyDescent="0.25">
      <c r="A144" s="8" t="s">
        <v>157</v>
      </c>
      <c r="B144" s="8">
        <v>2024</v>
      </c>
      <c r="C144" s="8" t="s">
        <v>1125</v>
      </c>
      <c r="D144" s="3" t="s">
        <v>290</v>
      </c>
      <c r="E144" s="4" t="s">
        <v>1149</v>
      </c>
      <c r="F144" s="4" t="s">
        <v>1042</v>
      </c>
    </row>
    <row r="145" spans="1:6" x14ac:dyDescent="0.25">
      <c r="A145" s="8" t="s">
        <v>157</v>
      </c>
      <c r="B145" s="8">
        <v>2024</v>
      </c>
      <c r="C145" s="8" t="s">
        <v>1125</v>
      </c>
      <c r="D145" s="3" t="s">
        <v>290</v>
      </c>
      <c r="E145" s="4" t="s">
        <v>1150</v>
      </c>
      <c r="F145" s="4" t="s">
        <v>1042</v>
      </c>
    </row>
    <row r="146" spans="1:6" x14ac:dyDescent="0.25">
      <c r="A146" s="8" t="s">
        <v>157</v>
      </c>
      <c r="B146" s="8">
        <v>2024</v>
      </c>
      <c r="C146" s="8" t="s">
        <v>1169</v>
      </c>
      <c r="D146" s="3" t="s">
        <v>290</v>
      </c>
      <c r="E146" s="4" t="s">
        <v>1151</v>
      </c>
      <c r="F146" s="4" t="s">
        <v>1042</v>
      </c>
    </row>
    <row r="147" spans="1:6" x14ac:dyDescent="0.25">
      <c r="A147" s="8" t="s">
        <v>157</v>
      </c>
      <c r="B147" s="8">
        <v>2024</v>
      </c>
      <c r="C147" s="8" t="s">
        <v>1169</v>
      </c>
      <c r="D147" s="3" t="s">
        <v>290</v>
      </c>
      <c r="E147" s="4" t="s">
        <v>1171</v>
      </c>
      <c r="F147" s="4" t="s">
        <v>1042</v>
      </c>
    </row>
    <row r="148" spans="1:6" x14ac:dyDescent="0.25">
      <c r="A148" s="8" t="s">
        <v>157</v>
      </c>
      <c r="B148" s="8">
        <v>2024</v>
      </c>
      <c r="C148" s="8" t="s">
        <v>1169</v>
      </c>
      <c r="D148" s="3" t="s">
        <v>290</v>
      </c>
      <c r="E148" s="4" t="s">
        <v>1172</v>
      </c>
      <c r="F148" s="4" t="s">
        <v>1042</v>
      </c>
    </row>
    <row r="149" spans="1:6" x14ac:dyDescent="0.25">
      <c r="A149" s="8" t="s">
        <v>157</v>
      </c>
      <c r="B149" s="8">
        <v>2024</v>
      </c>
      <c r="C149" s="8" t="s">
        <v>1158</v>
      </c>
      <c r="D149" s="3" t="s">
        <v>290</v>
      </c>
      <c r="E149" s="4" t="s">
        <v>1202</v>
      </c>
      <c r="F149" s="4" t="s">
        <v>1042</v>
      </c>
    </row>
    <row r="150" spans="1:6" x14ac:dyDescent="0.25">
      <c r="A150" s="8" t="s">
        <v>157</v>
      </c>
      <c r="B150" s="8">
        <v>2024</v>
      </c>
      <c r="C150" s="8" t="s">
        <v>1158</v>
      </c>
      <c r="D150" s="3" t="s">
        <v>290</v>
      </c>
      <c r="E150" s="4" t="s">
        <v>1201</v>
      </c>
      <c r="F150" s="4" t="s">
        <v>1042</v>
      </c>
    </row>
    <row r="151" spans="1:6" x14ac:dyDescent="0.25">
      <c r="A151" s="8" t="s">
        <v>157</v>
      </c>
      <c r="B151" s="8">
        <v>2024</v>
      </c>
      <c r="C151" s="8" t="s">
        <v>1187</v>
      </c>
      <c r="D151" s="3" t="s">
        <v>290</v>
      </c>
      <c r="E151" s="4" t="s">
        <v>1207</v>
      </c>
      <c r="F151" s="4" t="s">
        <v>1042</v>
      </c>
    </row>
    <row r="152" spans="1:6" x14ac:dyDescent="0.25">
      <c r="A152" s="8" t="s">
        <v>157</v>
      </c>
      <c r="B152" s="8">
        <v>2024</v>
      </c>
      <c r="C152" s="8" t="s">
        <v>1187</v>
      </c>
      <c r="D152" s="3" t="s">
        <v>290</v>
      </c>
      <c r="E152" s="4" t="s">
        <v>1206</v>
      </c>
      <c r="F152" s="4" t="s">
        <v>1042</v>
      </c>
    </row>
    <row r="153" spans="1:6" x14ac:dyDescent="0.25">
      <c r="A153" s="8" t="s">
        <v>157</v>
      </c>
      <c r="B153" s="8">
        <v>2024</v>
      </c>
      <c r="C153" s="8" t="s">
        <v>1187</v>
      </c>
      <c r="D153" s="3" t="s">
        <v>290</v>
      </c>
      <c r="E153" s="4" t="s">
        <v>1210</v>
      </c>
      <c r="F153" s="4" t="s">
        <v>1042</v>
      </c>
    </row>
    <row r="154" spans="1:6" x14ac:dyDescent="0.25">
      <c r="A154" s="8" t="s">
        <v>157</v>
      </c>
      <c r="B154" s="8">
        <v>2024</v>
      </c>
      <c r="C154" s="8" t="s">
        <v>1187</v>
      </c>
      <c r="D154" s="3" t="s">
        <v>290</v>
      </c>
      <c r="E154" s="4" t="s">
        <v>1211</v>
      </c>
      <c r="F154" s="4" t="s">
        <v>1042</v>
      </c>
    </row>
    <row r="155" spans="1:6" x14ac:dyDescent="0.25">
      <c r="A155" s="8" t="s">
        <v>157</v>
      </c>
      <c r="B155" s="8">
        <v>2025</v>
      </c>
      <c r="C155" s="8" t="s">
        <v>1097</v>
      </c>
      <c r="D155" s="3" t="s">
        <v>290</v>
      </c>
      <c r="E155" s="4" t="s">
        <v>1384</v>
      </c>
      <c r="F155" s="4" t="s">
        <v>1042</v>
      </c>
    </row>
    <row r="156" spans="1:6" x14ac:dyDescent="0.25">
      <c r="A156" s="8" t="s">
        <v>157</v>
      </c>
      <c r="B156" s="8">
        <v>2024</v>
      </c>
      <c r="C156" s="8" t="s">
        <v>1181</v>
      </c>
      <c r="D156" s="3" t="s">
        <v>290</v>
      </c>
      <c r="E156" s="4" t="s">
        <v>1164</v>
      </c>
      <c r="F156" s="4" t="s">
        <v>1042</v>
      </c>
    </row>
    <row r="157" spans="1:6" x14ac:dyDescent="0.25">
      <c r="A157" s="8" t="s">
        <v>157</v>
      </c>
      <c r="B157" s="8">
        <v>2025</v>
      </c>
      <c r="C157" s="8" t="s">
        <v>1097</v>
      </c>
      <c r="D157" s="3" t="s">
        <v>290</v>
      </c>
      <c r="E157" s="4" t="s">
        <v>1165</v>
      </c>
      <c r="F157" s="4" t="s">
        <v>1042</v>
      </c>
    </row>
    <row r="158" spans="1:6" x14ac:dyDescent="0.25">
      <c r="A158" s="8" t="s">
        <v>157</v>
      </c>
      <c r="B158" s="8">
        <v>2025</v>
      </c>
      <c r="C158" s="8" t="s">
        <v>1128</v>
      </c>
      <c r="D158" s="3" t="s">
        <v>290</v>
      </c>
      <c r="E158" s="4" t="s">
        <v>1166</v>
      </c>
      <c r="F158" s="4" t="s">
        <v>1042</v>
      </c>
    </row>
    <row r="159" spans="1:6" x14ac:dyDescent="0.25">
      <c r="A159" s="9" t="s">
        <v>597</v>
      </c>
      <c r="B159" s="9">
        <v>2025</v>
      </c>
      <c r="C159" s="9"/>
      <c r="D159" s="3" t="s">
        <v>290</v>
      </c>
      <c r="E159" s="4" t="s">
        <v>1167</v>
      </c>
      <c r="F159" s="4" t="s">
        <v>1042</v>
      </c>
    </row>
    <row r="160" spans="1:6" x14ac:dyDescent="0.25">
      <c r="A160" s="9" t="s">
        <v>597</v>
      </c>
      <c r="B160" s="9">
        <v>2025</v>
      </c>
      <c r="C160" s="9"/>
      <c r="D160" s="3" t="s">
        <v>290</v>
      </c>
      <c r="E160" s="4" t="s">
        <v>1168</v>
      </c>
      <c r="F160" s="4" t="s">
        <v>1042</v>
      </c>
    </row>
    <row r="161" spans="1:6" x14ac:dyDescent="0.25">
      <c r="A161" s="9" t="s">
        <v>597</v>
      </c>
      <c r="B161" s="9">
        <v>2025</v>
      </c>
      <c r="C161" s="9"/>
      <c r="D161" s="3" t="s">
        <v>290</v>
      </c>
      <c r="E161" s="4" t="s">
        <v>1236</v>
      </c>
      <c r="F161" s="4" t="s">
        <v>1042</v>
      </c>
    </row>
    <row r="162" spans="1:6" x14ac:dyDescent="0.25">
      <c r="A162" s="9" t="s">
        <v>597</v>
      </c>
      <c r="B162" s="9">
        <v>2025</v>
      </c>
      <c r="C162" s="9"/>
      <c r="D162" s="3" t="s">
        <v>290</v>
      </c>
      <c r="E162" s="4" t="s">
        <v>1237</v>
      </c>
      <c r="F162" s="4" t="s">
        <v>1042</v>
      </c>
    </row>
    <row r="163" spans="1:6" x14ac:dyDescent="0.25">
      <c r="A163" s="9" t="s">
        <v>597</v>
      </c>
      <c r="B163" s="9">
        <v>2025</v>
      </c>
      <c r="C163" s="9"/>
      <c r="D163" s="3" t="s">
        <v>290</v>
      </c>
      <c r="E163" s="4" t="s">
        <v>1238</v>
      </c>
      <c r="F163" s="4" t="s">
        <v>1042</v>
      </c>
    </row>
    <row r="164" spans="1:6" x14ac:dyDescent="0.25">
      <c r="A164" s="9" t="s">
        <v>597</v>
      </c>
      <c r="B164" s="9">
        <v>2025</v>
      </c>
      <c r="C164" s="9"/>
      <c r="D164" s="3" t="s">
        <v>290</v>
      </c>
      <c r="E164" s="4" t="s">
        <v>1239</v>
      </c>
      <c r="F164" s="4" t="s">
        <v>1042</v>
      </c>
    </row>
    <row r="165" spans="1:6" x14ac:dyDescent="0.25">
      <c r="A165" s="9" t="s">
        <v>597</v>
      </c>
      <c r="B165" s="9">
        <v>2025</v>
      </c>
      <c r="C165" s="9"/>
      <c r="D165" s="3" t="s">
        <v>290</v>
      </c>
      <c r="E165" s="4" t="s">
        <v>1240</v>
      </c>
      <c r="F165" s="4" t="s">
        <v>1042</v>
      </c>
    </row>
    <row r="166" spans="1:6" x14ac:dyDescent="0.25">
      <c r="A166" s="9" t="s">
        <v>597</v>
      </c>
      <c r="B166" s="9">
        <v>2025</v>
      </c>
      <c r="C166" s="9"/>
      <c r="D166" s="3" t="s">
        <v>290</v>
      </c>
      <c r="E166" s="4" t="s">
        <v>1241</v>
      </c>
      <c r="F166" s="4" t="s">
        <v>1042</v>
      </c>
    </row>
    <row r="167" spans="1:6" x14ac:dyDescent="0.25">
      <c r="A167" s="8" t="s">
        <v>157</v>
      </c>
      <c r="B167" s="8">
        <v>2024</v>
      </c>
      <c r="C167" s="8" t="s">
        <v>1181</v>
      </c>
      <c r="D167" s="3" t="s">
        <v>290</v>
      </c>
      <c r="E167" s="4" t="s">
        <v>1248</v>
      </c>
      <c r="F167" s="4" t="s">
        <v>1042</v>
      </c>
    </row>
    <row r="168" spans="1:6" x14ac:dyDescent="0.25">
      <c r="A168" s="9" t="s">
        <v>597</v>
      </c>
      <c r="B168" s="9">
        <v>2025</v>
      </c>
      <c r="C168" s="9"/>
      <c r="D168" s="3" t="s">
        <v>290</v>
      </c>
      <c r="E168" s="4" t="s">
        <v>1242</v>
      </c>
      <c r="F168" s="4" t="s">
        <v>1042</v>
      </c>
    </row>
    <row r="169" spans="1:6" x14ac:dyDescent="0.25">
      <c r="A169" s="9" t="s">
        <v>597</v>
      </c>
      <c r="B169" s="9">
        <v>2025</v>
      </c>
      <c r="C169" s="9"/>
      <c r="D169" s="3" t="s">
        <v>290</v>
      </c>
      <c r="E169" s="4" t="s">
        <v>1243</v>
      </c>
      <c r="F169" s="4" t="s">
        <v>1042</v>
      </c>
    </row>
    <row r="170" spans="1:6" x14ac:dyDescent="0.25">
      <c r="A170" s="9" t="s">
        <v>597</v>
      </c>
      <c r="B170" s="9">
        <v>2025</v>
      </c>
      <c r="C170" s="9"/>
      <c r="D170" s="3" t="s">
        <v>290</v>
      </c>
      <c r="E170" s="4" t="s">
        <v>1244</v>
      </c>
      <c r="F170" s="4" t="s">
        <v>1042</v>
      </c>
    </row>
    <row r="171" spans="1:6" x14ac:dyDescent="0.25">
      <c r="A171" s="9" t="s">
        <v>597</v>
      </c>
      <c r="B171" s="9">
        <v>2025</v>
      </c>
      <c r="C171" s="9"/>
      <c r="D171" s="3" t="s">
        <v>290</v>
      </c>
      <c r="E171" s="4" t="s">
        <v>1245</v>
      </c>
      <c r="F171" s="4" t="s">
        <v>1042</v>
      </c>
    </row>
    <row r="172" spans="1:6" x14ac:dyDescent="0.25">
      <c r="A172" s="9" t="s">
        <v>597</v>
      </c>
      <c r="B172" s="9">
        <v>2025</v>
      </c>
      <c r="C172" s="9"/>
      <c r="D172" s="3" t="s">
        <v>290</v>
      </c>
      <c r="E172" s="4" t="s">
        <v>1246</v>
      </c>
      <c r="F172" s="4" t="s">
        <v>1042</v>
      </c>
    </row>
    <row r="173" spans="1:6" x14ac:dyDescent="0.25">
      <c r="A173" s="9" t="s">
        <v>597</v>
      </c>
      <c r="B173" s="9">
        <v>2025</v>
      </c>
      <c r="C173" s="9"/>
      <c r="D173" s="3" t="s">
        <v>290</v>
      </c>
      <c r="E173" s="4" t="s">
        <v>1247</v>
      </c>
      <c r="F173" s="4" t="s">
        <v>1042</v>
      </c>
    </row>
    <row r="174" spans="1:6" ht="30" x14ac:dyDescent="0.25">
      <c r="A174" s="8" t="s">
        <v>157</v>
      </c>
      <c r="B174" s="8">
        <v>2024</v>
      </c>
      <c r="C174" s="8" t="s">
        <v>1126</v>
      </c>
      <c r="D174" s="3" t="s">
        <v>290</v>
      </c>
      <c r="E174" s="4" t="s">
        <v>931</v>
      </c>
      <c r="F174" s="4" t="s">
        <v>930</v>
      </c>
    </row>
    <row r="175" spans="1:6" ht="90" x14ac:dyDescent="0.25">
      <c r="A175" s="8" t="s">
        <v>157</v>
      </c>
      <c r="B175" s="8">
        <v>2024</v>
      </c>
      <c r="C175" s="8" t="s">
        <v>1127</v>
      </c>
      <c r="D175" s="3" t="s">
        <v>290</v>
      </c>
      <c r="E175" s="4" t="s">
        <v>293</v>
      </c>
      <c r="F175" s="5" t="s">
        <v>294</v>
      </c>
    </row>
    <row r="176" spans="1:6" x14ac:dyDescent="0.25">
      <c r="A176" s="8" t="s">
        <v>157</v>
      </c>
      <c r="B176" s="8">
        <v>2024</v>
      </c>
      <c r="C176" s="8" t="s">
        <v>1097</v>
      </c>
      <c r="D176" s="3" t="s">
        <v>290</v>
      </c>
      <c r="E176" s="3" t="s">
        <v>295</v>
      </c>
      <c r="F176" s="4"/>
    </row>
    <row r="177" spans="1:6" x14ac:dyDescent="0.25">
      <c r="A177" s="3"/>
      <c r="B177" s="3"/>
      <c r="C177" s="3"/>
      <c r="D177" s="3"/>
      <c r="E177" s="3"/>
      <c r="F177" s="3"/>
    </row>
    <row r="178" spans="1:6" x14ac:dyDescent="0.25">
      <c r="A178" s="3"/>
      <c r="B178" s="3"/>
      <c r="C178" s="3"/>
      <c r="D178" s="3"/>
      <c r="E178" s="3"/>
      <c r="F178" s="3"/>
    </row>
    <row r="179" spans="1:6" x14ac:dyDescent="0.25">
      <c r="A179" s="3"/>
      <c r="B179" s="81"/>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sheetData>
  <autoFilter ref="A1:F176" xr:uid="{C37E4E63-AD2E-43C1-8225-C5A880FB5A11}"/>
  <phoneticPr fontId="22" type="noConversion"/>
  <hyperlinks>
    <hyperlink ref="F175"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92" r:id="rId6" xr:uid="{6939D5E8-A309-4950-8CD8-704888943397}"/>
    <hyperlink ref="F98" r:id="rId7" xr:uid="{662A6303-39B9-4ED1-90EC-0F10CC349E75}"/>
    <hyperlink ref="F99"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97"/>
  <sheetViews>
    <sheetView zoomScale="120" zoomScaleNormal="120" workbookViewId="0">
      <pane ySplit="1" topLeftCell="A356" activePane="bottomLeft" state="frozen"/>
      <selection pane="bottomLeft" activeCell="H327" sqref="H327"/>
    </sheetView>
  </sheetViews>
  <sheetFormatPr defaultColWidth="8.85546875" defaultRowHeight="15" x14ac:dyDescent="0.25"/>
  <cols>
    <col min="1" max="1" width="10.5703125" customWidth="1"/>
    <col min="2" max="2" width="28" customWidth="1"/>
    <col min="3" max="4" width="12" style="78" customWidth="1"/>
    <col min="5" max="5" width="13.28515625" style="78" customWidth="1"/>
    <col min="6" max="6" width="13.28515625" customWidth="1"/>
    <col min="7" max="7" width="27.85546875" customWidth="1"/>
    <col min="8" max="8" width="20.85546875" style="80" customWidth="1"/>
    <col min="9" max="10" width="22.42578125" style="80" customWidth="1"/>
    <col min="11" max="11" width="18.42578125" style="15" customWidth="1"/>
    <col min="12" max="12" width="19.7109375" customWidth="1"/>
    <col min="13" max="13" width="42.140625" customWidth="1"/>
  </cols>
  <sheetData>
    <row r="1" spans="1:13" ht="42" customHeight="1" thickBot="1" x14ac:dyDescent="0.3">
      <c r="A1" s="58" t="s">
        <v>621</v>
      </c>
      <c r="B1" s="59" t="s">
        <v>622</v>
      </c>
      <c r="C1" s="72" t="s">
        <v>612</v>
      </c>
      <c r="D1" s="72" t="s">
        <v>1082</v>
      </c>
      <c r="E1" s="72" t="s">
        <v>1208</v>
      </c>
      <c r="F1" s="59" t="s">
        <v>281</v>
      </c>
      <c r="G1" s="59" t="s">
        <v>623</v>
      </c>
      <c r="H1" s="59" t="s">
        <v>624</v>
      </c>
      <c r="I1" s="59" t="s">
        <v>991</v>
      </c>
      <c r="J1" s="59" t="s">
        <v>1025</v>
      </c>
      <c r="K1" s="50" t="s">
        <v>922</v>
      </c>
      <c r="L1" s="50" t="s">
        <v>625</v>
      </c>
      <c r="M1" s="59" t="s">
        <v>626</v>
      </c>
    </row>
    <row r="2" spans="1:13" ht="15.75" hidden="1" thickBot="1" x14ac:dyDescent="0.3">
      <c r="A2" s="51" t="s">
        <v>696</v>
      </c>
      <c r="B2" s="56" t="s">
        <v>697</v>
      </c>
      <c r="C2" s="159">
        <v>43476</v>
      </c>
      <c r="D2" s="160" t="str">
        <f>"Week " &amp; TEXT(WEEKNUM(C2, 1), "00")</f>
        <v>Week 02</v>
      </c>
      <c r="E2" s="160" t="str">
        <f>TEXT(C2, "dddd")</f>
        <v>Friday</v>
      </c>
      <c r="F2" s="161" t="s">
        <v>634</v>
      </c>
      <c r="G2" s="162" t="s">
        <v>698</v>
      </c>
      <c r="H2" s="162"/>
      <c r="I2" s="162"/>
      <c r="J2" s="162"/>
      <c r="K2" s="163"/>
      <c r="L2" s="162"/>
      <c r="M2" s="51"/>
    </row>
    <row r="3" spans="1:13" ht="15.75" hidden="1" thickBot="1" x14ac:dyDescent="0.3">
      <c r="A3" s="51" t="s">
        <v>696</v>
      </c>
      <c r="B3" s="56" t="s">
        <v>697</v>
      </c>
      <c r="C3" s="159">
        <v>43603</v>
      </c>
      <c r="D3" s="160" t="str">
        <f t="shared" ref="D3:D66" si="0">"Week " &amp; TEXT(WEEKNUM(C3, 1), "00")</f>
        <v>Week 20</v>
      </c>
      <c r="E3" s="160" t="str">
        <f t="shared" ref="E3:E66" si="1">TEXT(C3, "dddd")</f>
        <v>Saturday</v>
      </c>
      <c r="F3" s="161" t="s">
        <v>634</v>
      </c>
      <c r="G3" s="162" t="s">
        <v>699</v>
      </c>
      <c r="H3" s="162"/>
      <c r="I3" s="162"/>
      <c r="J3" s="162"/>
      <c r="K3" s="163"/>
      <c r="L3" s="162"/>
      <c r="M3" s="51"/>
    </row>
    <row r="4" spans="1:13" ht="15.75" hidden="1" thickBot="1" x14ac:dyDescent="0.3">
      <c r="A4" s="51" t="s">
        <v>700</v>
      </c>
      <c r="B4" s="56" t="s">
        <v>697</v>
      </c>
      <c r="C4" s="159">
        <v>43819</v>
      </c>
      <c r="D4" s="160" t="str">
        <f t="shared" si="0"/>
        <v>Week 51</v>
      </c>
      <c r="E4" s="160" t="str">
        <f t="shared" si="1"/>
        <v>Friday</v>
      </c>
      <c r="F4" s="161" t="s">
        <v>634</v>
      </c>
      <c r="G4" s="162" t="s">
        <v>701</v>
      </c>
      <c r="H4" s="162"/>
      <c r="I4" s="162"/>
      <c r="J4" s="162"/>
      <c r="K4" s="163"/>
      <c r="L4" s="162"/>
      <c r="M4" s="51"/>
    </row>
    <row r="5" spans="1:13" ht="15.75" hidden="1" thickBot="1" x14ac:dyDescent="0.3">
      <c r="A5" s="51" t="s">
        <v>700</v>
      </c>
      <c r="B5" s="56" t="s">
        <v>697</v>
      </c>
      <c r="C5" s="159">
        <v>43880</v>
      </c>
      <c r="D5" s="160" t="str">
        <f t="shared" si="0"/>
        <v>Week 08</v>
      </c>
      <c r="E5" s="160" t="str">
        <f t="shared" si="1"/>
        <v>Wednesday</v>
      </c>
      <c r="F5" s="162" t="s">
        <v>663</v>
      </c>
      <c r="G5" s="162" t="s">
        <v>679</v>
      </c>
      <c r="H5" s="162" t="s">
        <v>702</v>
      </c>
      <c r="I5" s="162" t="s">
        <v>405</v>
      </c>
      <c r="J5" s="162"/>
      <c r="K5" s="163"/>
      <c r="L5" s="162"/>
      <c r="M5" s="51"/>
    </row>
    <row r="6" spans="1:13" ht="15.75" hidden="1" thickBot="1" x14ac:dyDescent="0.3">
      <c r="A6" s="51" t="s">
        <v>700</v>
      </c>
      <c r="B6" s="56" t="s">
        <v>697</v>
      </c>
      <c r="C6" s="159">
        <v>43891</v>
      </c>
      <c r="D6" s="160" t="str">
        <f t="shared" si="0"/>
        <v>Week 10</v>
      </c>
      <c r="E6" s="160" t="str">
        <f t="shared" si="1"/>
        <v>Sunday</v>
      </c>
      <c r="F6" s="162" t="s">
        <v>656</v>
      </c>
      <c r="G6" s="162" t="s">
        <v>703</v>
      </c>
      <c r="H6" s="162"/>
      <c r="I6" s="162"/>
      <c r="J6" s="162"/>
      <c r="K6" s="163"/>
      <c r="L6" s="162"/>
      <c r="M6" s="51"/>
    </row>
    <row r="7" spans="1:13" ht="15.75" hidden="1" thickBot="1" x14ac:dyDescent="0.3">
      <c r="A7" s="51" t="s">
        <v>704</v>
      </c>
      <c r="B7" s="56" t="s">
        <v>697</v>
      </c>
      <c r="C7" s="159">
        <v>44086</v>
      </c>
      <c r="D7" s="160" t="str">
        <f t="shared" si="0"/>
        <v>Week 37</v>
      </c>
      <c r="E7" s="160" t="str">
        <f t="shared" si="1"/>
        <v>Saturday</v>
      </c>
      <c r="F7" s="162" t="s">
        <v>659</v>
      </c>
      <c r="G7" s="162" t="s">
        <v>705</v>
      </c>
      <c r="H7" s="162"/>
      <c r="I7" s="162"/>
      <c r="J7" s="162"/>
      <c r="K7" s="163"/>
      <c r="L7" s="162"/>
      <c r="M7" s="51"/>
    </row>
    <row r="8" spans="1:13" ht="15.75" hidden="1" thickBot="1" x14ac:dyDescent="0.3">
      <c r="A8" s="51" t="s">
        <v>704</v>
      </c>
      <c r="B8" s="149" t="s">
        <v>706</v>
      </c>
      <c r="C8" s="150">
        <v>44094</v>
      </c>
      <c r="D8" s="151" t="str">
        <f t="shared" si="0"/>
        <v>Week 39</v>
      </c>
      <c r="E8" s="151" t="str">
        <f t="shared" si="1"/>
        <v>Sunday</v>
      </c>
      <c r="F8" s="149" t="s">
        <v>672</v>
      </c>
      <c r="G8" s="152" t="s">
        <v>707</v>
      </c>
      <c r="H8" s="152"/>
      <c r="I8" s="152"/>
      <c r="J8" s="152"/>
      <c r="K8" s="153"/>
      <c r="L8" s="149"/>
      <c r="M8" s="51"/>
    </row>
    <row r="9" spans="1:13" ht="15.75" hidden="1" thickBot="1" x14ac:dyDescent="0.3">
      <c r="A9" s="51" t="s">
        <v>704</v>
      </c>
      <c r="B9" s="56" t="s">
        <v>697</v>
      </c>
      <c r="C9" s="159">
        <v>44101</v>
      </c>
      <c r="D9" s="160" t="str">
        <f t="shared" si="0"/>
        <v>Week 40</v>
      </c>
      <c r="E9" s="160" t="str">
        <f t="shared" si="1"/>
        <v>Sunday</v>
      </c>
      <c r="F9" s="162" t="s">
        <v>672</v>
      </c>
      <c r="G9" s="162" t="s">
        <v>708</v>
      </c>
      <c r="H9" s="162"/>
      <c r="I9" s="162"/>
      <c r="J9" s="162"/>
      <c r="K9" s="163"/>
      <c r="L9" s="162"/>
      <c r="M9" s="51"/>
    </row>
    <row r="10" spans="1:13" ht="15.75" hidden="1" thickBot="1" x14ac:dyDescent="0.3">
      <c r="A10" s="51" t="s">
        <v>704</v>
      </c>
      <c r="B10" s="55" t="s">
        <v>653</v>
      </c>
      <c r="C10" s="130">
        <v>44107</v>
      </c>
      <c r="D10" s="131" t="str">
        <f t="shared" si="0"/>
        <v>Week 40</v>
      </c>
      <c r="E10" s="131" t="str">
        <f t="shared" si="1"/>
        <v>Saturday</v>
      </c>
      <c r="F10" s="132" t="s">
        <v>672</v>
      </c>
      <c r="G10" s="132" t="s">
        <v>709</v>
      </c>
      <c r="H10" s="132"/>
      <c r="I10" s="132"/>
      <c r="J10" s="132"/>
      <c r="K10" s="133"/>
      <c r="L10" s="132"/>
      <c r="M10" s="51"/>
    </row>
    <row r="11" spans="1:13" ht="15.75" hidden="1" thickBot="1" x14ac:dyDescent="0.3">
      <c r="A11" s="51" t="s">
        <v>704</v>
      </c>
      <c r="B11" s="55" t="s">
        <v>653</v>
      </c>
      <c r="C11" s="130">
        <v>44108</v>
      </c>
      <c r="D11" s="131" t="str">
        <f t="shared" si="0"/>
        <v>Week 41</v>
      </c>
      <c r="E11" s="131" t="str">
        <f t="shared" si="1"/>
        <v>Sunday</v>
      </c>
      <c r="F11" s="132" t="s">
        <v>654</v>
      </c>
      <c r="G11" s="132" t="s">
        <v>710</v>
      </c>
      <c r="H11" s="132"/>
      <c r="I11" s="132"/>
      <c r="J11" s="132"/>
      <c r="K11" s="133"/>
      <c r="L11" s="132"/>
      <c r="M11" s="51"/>
    </row>
    <row r="12" spans="1:13" ht="15.75" hidden="1" thickBot="1" x14ac:dyDescent="0.3">
      <c r="A12" s="51" t="s">
        <v>704</v>
      </c>
      <c r="B12" s="57" t="s">
        <v>628</v>
      </c>
      <c r="C12" s="137">
        <v>44127</v>
      </c>
      <c r="D12" s="138" t="str">
        <f t="shared" si="0"/>
        <v>Week 43</v>
      </c>
      <c r="E12" s="138" t="str">
        <f t="shared" si="1"/>
        <v>Friday</v>
      </c>
      <c r="F12" s="139" t="s">
        <v>663</v>
      </c>
      <c r="G12" s="139" t="s">
        <v>711</v>
      </c>
      <c r="H12" s="139"/>
      <c r="I12" s="139"/>
      <c r="J12" s="139"/>
      <c r="K12" s="140"/>
      <c r="L12" s="139"/>
      <c r="M12" s="51"/>
    </row>
    <row r="13" spans="1:13" ht="15.75" hidden="1" thickBot="1" x14ac:dyDescent="0.3">
      <c r="A13" s="51" t="s">
        <v>704</v>
      </c>
      <c r="B13" s="192" t="s">
        <v>633</v>
      </c>
      <c r="C13" s="193">
        <v>44128</v>
      </c>
      <c r="D13" s="194" t="str">
        <f t="shared" si="0"/>
        <v>Week 43</v>
      </c>
      <c r="E13" s="194" t="str">
        <f t="shared" si="1"/>
        <v>Saturday</v>
      </c>
      <c r="F13" s="195" t="s">
        <v>629</v>
      </c>
      <c r="G13" s="195" t="s">
        <v>712</v>
      </c>
      <c r="H13" s="192" t="s">
        <v>713</v>
      </c>
      <c r="I13" s="192" t="s">
        <v>405</v>
      </c>
      <c r="J13" s="192"/>
      <c r="K13" s="196"/>
      <c r="L13" s="195"/>
      <c r="M13" s="51"/>
    </row>
    <row r="14" spans="1:13" ht="15.75" hidden="1" thickBot="1" x14ac:dyDescent="0.3">
      <c r="A14" s="51" t="s">
        <v>704</v>
      </c>
      <c r="B14" s="57" t="s">
        <v>628</v>
      </c>
      <c r="C14" s="137">
        <v>44129</v>
      </c>
      <c r="D14" s="138" t="str">
        <f t="shared" si="0"/>
        <v>Week 44</v>
      </c>
      <c r="E14" s="138" t="str">
        <f t="shared" si="1"/>
        <v>Sunday</v>
      </c>
      <c r="F14" s="139" t="s">
        <v>629</v>
      </c>
      <c r="G14" s="139" t="s">
        <v>630</v>
      </c>
      <c r="H14" s="139"/>
      <c r="I14" s="139"/>
      <c r="J14" s="139"/>
      <c r="K14" s="140"/>
      <c r="L14" s="139"/>
      <c r="M14" s="51"/>
    </row>
    <row r="15" spans="1:13" ht="15.75" hidden="1" thickBot="1" x14ac:dyDescent="0.3">
      <c r="A15" s="51" t="s">
        <v>704</v>
      </c>
      <c r="B15" s="149" t="s">
        <v>706</v>
      </c>
      <c r="C15" s="150">
        <v>44353</v>
      </c>
      <c r="D15" s="151" t="str">
        <f t="shared" si="0"/>
        <v>Week 24</v>
      </c>
      <c r="E15" s="151" t="str">
        <f t="shared" si="1"/>
        <v>Sunday</v>
      </c>
      <c r="F15" s="149" t="s">
        <v>654</v>
      </c>
      <c r="G15" s="149" t="s">
        <v>710</v>
      </c>
      <c r="H15" s="149"/>
      <c r="I15" s="149"/>
      <c r="J15" s="149"/>
      <c r="K15" s="154"/>
      <c r="L15" s="149"/>
      <c r="M15" s="51"/>
    </row>
    <row r="16" spans="1:13" ht="15.75" hidden="1" thickBot="1" x14ac:dyDescent="0.3">
      <c r="A16" s="51" t="s">
        <v>714</v>
      </c>
      <c r="B16" s="56" t="s">
        <v>697</v>
      </c>
      <c r="C16" s="159">
        <v>44446</v>
      </c>
      <c r="D16" s="160" t="str">
        <f t="shared" si="0"/>
        <v>Week 37</v>
      </c>
      <c r="E16" s="160" t="str">
        <f t="shared" si="1"/>
        <v>Tuesday</v>
      </c>
      <c r="F16" s="162" t="s">
        <v>715</v>
      </c>
      <c r="G16" s="162" t="s">
        <v>716</v>
      </c>
      <c r="H16" s="162"/>
      <c r="I16" s="162"/>
      <c r="J16" s="162"/>
      <c r="K16" s="163"/>
      <c r="L16" s="162"/>
      <c r="M16" s="51"/>
    </row>
    <row r="17" spans="1:13" ht="15.75" hidden="1" thickBot="1" x14ac:dyDescent="0.3">
      <c r="A17" s="51" t="s">
        <v>714</v>
      </c>
      <c r="B17" s="56" t="s">
        <v>697</v>
      </c>
      <c r="C17" s="159">
        <v>44451</v>
      </c>
      <c r="D17" s="160" t="str">
        <f t="shared" si="0"/>
        <v>Week 38</v>
      </c>
      <c r="E17" s="160" t="str">
        <f t="shared" si="1"/>
        <v>Sunday</v>
      </c>
      <c r="F17" s="162" t="s">
        <v>663</v>
      </c>
      <c r="G17" s="162" t="s">
        <v>717</v>
      </c>
      <c r="H17" s="162" t="s">
        <v>405</v>
      </c>
      <c r="I17" s="164" t="s">
        <v>718</v>
      </c>
      <c r="J17" s="164"/>
      <c r="K17" s="163"/>
      <c r="L17" s="162"/>
      <c r="M17" s="51"/>
    </row>
    <row r="18" spans="1:13" ht="15.75" hidden="1" thickBot="1" x14ac:dyDescent="0.3">
      <c r="A18" s="51" t="s">
        <v>714</v>
      </c>
      <c r="B18" s="56" t="s">
        <v>697</v>
      </c>
      <c r="C18" s="159">
        <v>44472</v>
      </c>
      <c r="D18" s="160" t="str">
        <f t="shared" si="0"/>
        <v>Week 41</v>
      </c>
      <c r="E18" s="160" t="str">
        <f t="shared" si="1"/>
        <v>Sunday</v>
      </c>
      <c r="F18" s="162" t="s">
        <v>642</v>
      </c>
      <c r="G18" s="162" t="s">
        <v>719</v>
      </c>
      <c r="H18" s="162"/>
      <c r="I18" s="162"/>
      <c r="J18" s="162"/>
      <c r="K18" s="163"/>
      <c r="L18" s="162"/>
      <c r="M18" s="51"/>
    </row>
    <row r="19" spans="1:13" ht="15.75" hidden="1" thickBot="1" x14ac:dyDescent="0.3">
      <c r="A19" s="51" t="s">
        <v>714</v>
      </c>
      <c r="B19" s="56" t="s">
        <v>697</v>
      </c>
      <c r="C19" s="159">
        <v>44477</v>
      </c>
      <c r="D19" s="160" t="str">
        <f t="shared" si="0"/>
        <v>Week 41</v>
      </c>
      <c r="E19" s="160" t="str">
        <f t="shared" si="1"/>
        <v>Friday</v>
      </c>
      <c r="F19" s="162" t="s">
        <v>663</v>
      </c>
      <c r="G19" s="162" t="s">
        <v>711</v>
      </c>
      <c r="H19" s="162" t="s">
        <v>720</v>
      </c>
      <c r="I19" s="162" t="s">
        <v>721</v>
      </c>
      <c r="J19" s="162"/>
      <c r="K19" s="163"/>
      <c r="L19" s="162"/>
      <c r="M19" s="51"/>
    </row>
    <row r="20" spans="1:13" ht="15.75" hidden="1" thickBot="1" x14ac:dyDescent="0.3">
      <c r="A20" s="51" t="s">
        <v>714</v>
      </c>
      <c r="B20" s="56" t="s">
        <v>697</v>
      </c>
      <c r="C20" s="159">
        <v>44488</v>
      </c>
      <c r="D20" s="160" t="str">
        <f t="shared" si="0"/>
        <v>Week 43</v>
      </c>
      <c r="E20" s="160" t="str">
        <f t="shared" si="1"/>
        <v>Tuesday</v>
      </c>
      <c r="F20" s="162" t="s">
        <v>654</v>
      </c>
      <c r="G20" s="162" t="s">
        <v>655</v>
      </c>
      <c r="H20" s="162"/>
      <c r="I20" s="162"/>
      <c r="J20" s="162"/>
      <c r="K20" s="163"/>
      <c r="L20" s="162"/>
      <c r="M20" s="51"/>
    </row>
    <row r="21" spans="1:13" ht="15.75" hidden="1" thickBot="1" x14ac:dyDescent="0.3">
      <c r="A21" s="51" t="s">
        <v>714</v>
      </c>
      <c r="B21" s="55" t="s">
        <v>653</v>
      </c>
      <c r="C21" s="130">
        <v>44491</v>
      </c>
      <c r="D21" s="131" t="str">
        <f t="shared" si="0"/>
        <v>Week 43</v>
      </c>
      <c r="E21" s="131" t="str">
        <f t="shared" si="1"/>
        <v>Friday</v>
      </c>
      <c r="F21" s="134" t="s">
        <v>634</v>
      </c>
      <c r="G21" s="132" t="s">
        <v>722</v>
      </c>
      <c r="H21" s="132"/>
      <c r="I21" s="132"/>
      <c r="J21" s="132"/>
      <c r="K21" s="133"/>
      <c r="L21" s="132"/>
      <c r="M21" s="51"/>
    </row>
    <row r="22" spans="1:13" ht="15.75" hidden="1" thickBot="1" x14ac:dyDescent="0.3">
      <c r="A22" s="51" t="s">
        <v>714</v>
      </c>
      <c r="B22" s="55" t="s">
        <v>653</v>
      </c>
      <c r="C22" s="130">
        <v>44492</v>
      </c>
      <c r="D22" s="131" t="str">
        <f t="shared" si="0"/>
        <v>Week 43</v>
      </c>
      <c r="E22" s="131" t="str">
        <f t="shared" si="1"/>
        <v>Saturday</v>
      </c>
      <c r="F22" s="132" t="s">
        <v>663</v>
      </c>
      <c r="G22" s="132" t="s">
        <v>711</v>
      </c>
      <c r="H22" s="132"/>
      <c r="I22" s="132"/>
      <c r="J22" s="132"/>
      <c r="K22" s="133"/>
      <c r="L22" s="132"/>
      <c r="M22" s="51"/>
    </row>
    <row r="23" spans="1:13" ht="15.75" hidden="1" thickBot="1" x14ac:dyDescent="0.3">
      <c r="A23" s="51" t="s">
        <v>714</v>
      </c>
      <c r="B23" s="56" t="s">
        <v>697</v>
      </c>
      <c r="C23" s="159">
        <v>44499</v>
      </c>
      <c r="D23" s="160" t="str">
        <f t="shared" si="0"/>
        <v>Week 44</v>
      </c>
      <c r="E23" s="160" t="str">
        <f t="shared" si="1"/>
        <v>Saturday</v>
      </c>
      <c r="F23" s="162" t="s">
        <v>642</v>
      </c>
      <c r="G23" s="162" t="s">
        <v>723</v>
      </c>
      <c r="H23" s="162"/>
      <c r="I23" s="162"/>
      <c r="J23" s="162"/>
      <c r="K23" s="163"/>
      <c r="L23" s="162"/>
      <c r="M23" s="51"/>
    </row>
    <row r="24" spans="1:13" ht="15.75" hidden="1" thickBot="1" x14ac:dyDescent="0.3">
      <c r="A24" s="51" t="s">
        <v>714</v>
      </c>
      <c r="B24" s="56" t="s">
        <v>697</v>
      </c>
      <c r="C24" s="159">
        <v>44502</v>
      </c>
      <c r="D24" s="160" t="str">
        <f t="shared" si="0"/>
        <v>Week 45</v>
      </c>
      <c r="E24" s="160" t="str">
        <f t="shared" si="1"/>
        <v>Tuesday</v>
      </c>
      <c r="F24" s="162" t="s">
        <v>672</v>
      </c>
      <c r="G24" s="162" t="s">
        <v>724</v>
      </c>
      <c r="H24" s="162"/>
      <c r="I24" s="162"/>
      <c r="J24" s="162"/>
      <c r="K24" s="163"/>
      <c r="L24" s="162"/>
      <c r="M24" s="51"/>
    </row>
    <row r="25" spans="1:13" ht="15.75" hidden="1" thickBot="1" x14ac:dyDescent="0.3">
      <c r="A25" s="51" t="s">
        <v>714</v>
      </c>
      <c r="B25" s="149" t="s">
        <v>706</v>
      </c>
      <c r="C25" s="150">
        <v>44503</v>
      </c>
      <c r="D25" s="151" t="str">
        <f t="shared" si="0"/>
        <v>Week 45</v>
      </c>
      <c r="E25" s="151" t="str">
        <f t="shared" si="1"/>
        <v>Wednesday</v>
      </c>
      <c r="F25" s="149" t="s">
        <v>642</v>
      </c>
      <c r="G25" s="149" t="s">
        <v>725</v>
      </c>
      <c r="H25" s="149"/>
      <c r="I25" s="149"/>
      <c r="J25" s="149"/>
      <c r="K25" s="154"/>
      <c r="L25" s="149"/>
      <c r="M25" s="51"/>
    </row>
    <row r="26" spans="1:13" ht="15.75" hidden="1" thickBot="1" x14ac:dyDescent="0.3">
      <c r="A26" s="51" t="s">
        <v>714</v>
      </c>
      <c r="B26" s="56" t="s">
        <v>697</v>
      </c>
      <c r="C26" s="159">
        <v>44510</v>
      </c>
      <c r="D26" s="160" t="str">
        <f t="shared" si="0"/>
        <v>Week 46</v>
      </c>
      <c r="E26" s="160" t="str">
        <f t="shared" si="1"/>
        <v>Wednesday</v>
      </c>
      <c r="F26" s="161" t="s">
        <v>634</v>
      </c>
      <c r="G26" s="162" t="s">
        <v>726</v>
      </c>
      <c r="H26" s="162"/>
      <c r="I26" s="162"/>
      <c r="J26" s="162"/>
      <c r="K26" s="163"/>
      <c r="L26" s="162"/>
      <c r="M26" s="51"/>
    </row>
    <row r="27" spans="1:13" ht="15.75" hidden="1" thickBot="1" x14ac:dyDescent="0.3">
      <c r="A27" s="51" t="s">
        <v>714</v>
      </c>
      <c r="B27" s="56" t="s">
        <v>697</v>
      </c>
      <c r="C27" s="159">
        <v>44512</v>
      </c>
      <c r="D27" s="160" t="str">
        <f t="shared" si="0"/>
        <v>Week 46</v>
      </c>
      <c r="E27" s="160" t="str">
        <f t="shared" si="1"/>
        <v>Friday</v>
      </c>
      <c r="F27" s="162" t="s">
        <v>727</v>
      </c>
      <c r="G27" s="162" t="s">
        <v>728</v>
      </c>
      <c r="H27" s="162"/>
      <c r="I27" s="162"/>
      <c r="J27" s="162"/>
      <c r="K27" s="163"/>
      <c r="L27" s="162"/>
      <c r="M27" s="51"/>
    </row>
    <row r="28" spans="1:13" ht="15.75" hidden="1" thickBot="1" x14ac:dyDescent="0.3">
      <c r="A28" s="51" t="s">
        <v>714</v>
      </c>
      <c r="B28" s="56" t="s">
        <v>697</v>
      </c>
      <c r="C28" s="159">
        <v>44519</v>
      </c>
      <c r="D28" s="160" t="str">
        <f t="shared" si="0"/>
        <v>Week 47</v>
      </c>
      <c r="E28" s="160" t="str">
        <f t="shared" si="1"/>
        <v>Friday</v>
      </c>
      <c r="F28" s="162" t="s">
        <v>727</v>
      </c>
      <c r="G28" s="162" t="s">
        <v>729</v>
      </c>
      <c r="H28" s="162"/>
      <c r="I28" s="162"/>
      <c r="J28" s="162"/>
      <c r="K28" s="163"/>
      <c r="L28" s="162"/>
      <c r="M28" s="51"/>
    </row>
    <row r="29" spans="1:13" ht="15.75" hidden="1" thickBot="1" x14ac:dyDescent="0.3">
      <c r="A29" s="51" t="s">
        <v>714</v>
      </c>
      <c r="B29" s="56" t="s">
        <v>697</v>
      </c>
      <c r="C29" s="159">
        <v>44521</v>
      </c>
      <c r="D29" s="160" t="str">
        <f t="shared" si="0"/>
        <v>Week 48</v>
      </c>
      <c r="E29" s="160" t="str">
        <f t="shared" si="1"/>
        <v>Sunday</v>
      </c>
      <c r="F29" s="162" t="s">
        <v>642</v>
      </c>
      <c r="G29" s="162" t="s">
        <v>723</v>
      </c>
      <c r="H29" s="162"/>
      <c r="I29" s="162"/>
      <c r="J29" s="162"/>
      <c r="K29" s="163"/>
      <c r="L29" s="162"/>
      <c r="M29" s="51"/>
    </row>
    <row r="30" spans="1:13" ht="15.75" hidden="1" thickBot="1" x14ac:dyDescent="0.3">
      <c r="A30" s="51" t="s">
        <v>714</v>
      </c>
      <c r="B30" s="56" t="s">
        <v>697</v>
      </c>
      <c r="C30" s="160">
        <v>44526</v>
      </c>
      <c r="D30" s="160" t="str">
        <f t="shared" si="0"/>
        <v>Week 48</v>
      </c>
      <c r="E30" s="160" t="str">
        <f t="shared" si="1"/>
        <v>Friday</v>
      </c>
      <c r="F30" s="165" t="s">
        <v>634</v>
      </c>
      <c r="G30" s="56" t="s">
        <v>730</v>
      </c>
      <c r="H30" s="56"/>
      <c r="I30" s="56"/>
      <c r="J30" s="56"/>
      <c r="K30" s="166"/>
      <c r="L30" s="166" t="s">
        <v>157</v>
      </c>
      <c r="M30" s="52"/>
    </row>
    <row r="31" spans="1:13" ht="15.75" hidden="1" thickBot="1" x14ac:dyDescent="0.3">
      <c r="A31" s="51" t="s">
        <v>714</v>
      </c>
      <c r="B31" s="56" t="s">
        <v>697</v>
      </c>
      <c r="C31" s="160">
        <v>44529</v>
      </c>
      <c r="D31" s="160" t="str">
        <f t="shared" si="0"/>
        <v>Week 49</v>
      </c>
      <c r="E31" s="160" t="str">
        <f t="shared" si="1"/>
        <v>Monday</v>
      </c>
      <c r="F31" s="165" t="s">
        <v>634</v>
      </c>
      <c r="G31" s="56" t="s">
        <v>730</v>
      </c>
      <c r="H31" s="56"/>
      <c r="I31" s="56"/>
      <c r="J31" s="56"/>
      <c r="K31" s="166"/>
      <c r="L31" s="166"/>
      <c r="M31" s="52"/>
    </row>
    <row r="32" spans="1:13" ht="15.75" hidden="1" thickBot="1" x14ac:dyDescent="0.3">
      <c r="A32" s="51" t="s">
        <v>714</v>
      </c>
      <c r="B32" s="56" t="s">
        <v>697</v>
      </c>
      <c r="C32" s="160">
        <v>44532</v>
      </c>
      <c r="D32" s="160" t="str">
        <f t="shared" si="0"/>
        <v>Week 49</v>
      </c>
      <c r="E32" s="160" t="str">
        <f t="shared" si="1"/>
        <v>Thursday</v>
      </c>
      <c r="F32" s="56" t="s">
        <v>642</v>
      </c>
      <c r="G32" s="56" t="s">
        <v>731</v>
      </c>
      <c r="H32" s="56"/>
      <c r="I32" s="56"/>
      <c r="J32" s="56"/>
      <c r="K32" s="166"/>
      <c r="L32" s="166" t="s">
        <v>157</v>
      </c>
      <c r="M32" s="52"/>
    </row>
    <row r="33" spans="1:13" ht="15.75" hidden="1" thickBot="1" x14ac:dyDescent="0.3">
      <c r="A33" s="51" t="s">
        <v>714</v>
      </c>
      <c r="B33" s="56" t="s">
        <v>697</v>
      </c>
      <c r="C33" s="160">
        <v>44538</v>
      </c>
      <c r="D33" s="160" t="str">
        <f t="shared" si="0"/>
        <v>Week 50</v>
      </c>
      <c r="E33" s="160" t="str">
        <f t="shared" si="1"/>
        <v>Wednesday</v>
      </c>
      <c r="F33" s="56" t="s">
        <v>651</v>
      </c>
      <c r="G33" s="56" t="s">
        <v>670</v>
      </c>
      <c r="H33" s="56"/>
      <c r="I33" s="56"/>
      <c r="J33" s="56"/>
      <c r="K33" s="166"/>
      <c r="L33" s="166"/>
      <c r="M33" s="52"/>
    </row>
    <row r="34" spans="1:13" ht="15.75" hidden="1" thickBot="1" x14ac:dyDescent="0.3">
      <c r="A34" s="51" t="s">
        <v>714</v>
      </c>
      <c r="B34" s="57" t="s">
        <v>628</v>
      </c>
      <c r="C34" s="138">
        <v>44539</v>
      </c>
      <c r="D34" s="138" t="str">
        <f t="shared" si="0"/>
        <v>Week 50</v>
      </c>
      <c r="E34" s="138" t="str">
        <f t="shared" si="1"/>
        <v>Thursday</v>
      </c>
      <c r="F34" s="57" t="s">
        <v>642</v>
      </c>
      <c r="G34" s="57" t="s">
        <v>684</v>
      </c>
      <c r="H34" s="57"/>
      <c r="I34" s="57"/>
      <c r="J34" s="57"/>
      <c r="K34" s="141"/>
      <c r="L34" s="141"/>
      <c r="M34" s="52"/>
    </row>
    <row r="35" spans="1:13" ht="15.75" hidden="1" thickBot="1" x14ac:dyDescent="0.3">
      <c r="A35" s="51" t="s">
        <v>714</v>
      </c>
      <c r="B35" s="204" t="s">
        <v>732</v>
      </c>
      <c r="C35" s="205">
        <v>44540</v>
      </c>
      <c r="D35" s="205" t="str">
        <f t="shared" si="0"/>
        <v>Week 50</v>
      </c>
      <c r="E35" s="205" t="str">
        <f t="shared" si="1"/>
        <v>Friday</v>
      </c>
      <c r="F35" s="206" t="s">
        <v>634</v>
      </c>
      <c r="G35" s="204" t="s">
        <v>698</v>
      </c>
      <c r="H35" s="204"/>
      <c r="I35" s="204"/>
      <c r="J35" s="204"/>
      <c r="K35" s="207"/>
      <c r="L35" s="207"/>
      <c r="M35" s="52"/>
    </row>
    <row r="36" spans="1:13" ht="15.75" hidden="1" thickBot="1" x14ac:dyDescent="0.3">
      <c r="A36" s="51" t="s">
        <v>714</v>
      </c>
      <c r="B36" s="56" t="s">
        <v>697</v>
      </c>
      <c r="C36" s="160">
        <v>44542</v>
      </c>
      <c r="D36" s="160" t="str">
        <f t="shared" si="0"/>
        <v>Week 51</v>
      </c>
      <c r="E36" s="160" t="str">
        <f t="shared" si="1"/>
        <v>Sunday</v>
      </c>
      <c r="F36" s="56" t="s">
        <v>659</v>
      </c>
      <c r="G36" s="56" t="s">
        <v>733</v>
      </c>
      <c r="H36" s="56"/>
      <c r="I36" s="56"/>
      <c r="J36" s="56"/>
      <c r="K36" s="166"/>
      <c r="L36" s="166"/>
      <c r="M36" s="52"/>
    </row>
    <row r="37" spans="1:13" ht="15.75" hidden="1" thickBot="1" x14ac:dyDescent="0.3">
      <c r="A37" s="51" t="s">
        <v>714</v>
      </c>
      <c r="B37" s="57" t="s">
        <v>628</v>
      </c>
      <c r="C37" s="138">
        <v>44549</v>
      </c>
      <c r="D37" s="138" t="str">
        <f t="shared" si="0"/>
        <v>Week 52</v>
      </c>
      <c r="E37" s="138" t="str">
        <f t="shared" si="1"/>
        <v>Sunday</v>
      </c>
      <c r="F37" s="57" t="s">
        <v>659</v>
      </c>
      <c r="G37" s="57" t="s">
        <v>733</v>
      </c>
      <c r="H37" s="57" t="s">
        <v>1027</v>
      </c>
      <c r="I37" s="57" t="s">
        <v>1060</v>
      </c>
      <c r="J37" s="57"/>
      <c r="K37" s="141"/>
      <c r="L37" s="141"/>
      <c r="M37" s="52"/>
    </row>
    <row r="38" spans="1:13" ht="15.75" hidden="1" thickBot="1" x14ac:dyDescent="0.3">
      <c r="A38" s="51" t="s">
        <v>714</v>
      </c>
      <c r="B38" s="192" t="s">
        <v>633</v>
      </c>
      <c r="C38" s="194">
        <v>44549</v>
      </c>
      <c r="D38" s="194" t="str">
        <f t="shared" si="0"/>
        <v>Week 52</v>
      </c>
      <c r="E38" s="194" t="str">
        <f t="shared" si="1"/>
        <v>Sunday</v>
      </c>
      <c r="F38" s="192" t="s">
        <v>659</v>
      </c>
      <c r="G38" s="192" t="s">
        <v>734</v>
      </c>
      <c r="H38" s="192" t="s">
        <v>735</v>
      </c>
      <c r="I38" s="192" t="s">
        <v>736</v>
      </c>
      <c r="J38" s="192"/>
      <c r="K38" s="197"/>
      <c r="L38" s="197"/>
      <c r="M38" s="52"/>
    </row>
    <row r="39" spans="1:13" ht="15.75" hidden="1" thickBot="1" x14ac:dyDescent="0.3">
      <c r="A39" s="51" t="s">
        <v>714</v>
      </c>
      <c r="B39" s="57" t="s">
        <v>628</v>
      </c>
      <c r="C39" s="138">
        <v>44550</v>
      </c>
      <c r="D39" s="138" t="str">
        <f t="shared" si="0"/>
        <v>Week 52</v>
      </c>
      <c r="E39" s="138" t="str">
        <f t="shared" si="1"/>
        <v>Monday</v>
      </c>
      <c r="F39" s="57" t="s">
        <v>642</v>
      </c>
      <c r="G39" s="57" t="s">
        <v>737</v>
      </c>
      <c r="H39" s="57"/>
      <c r="I39" s="57"/>
      <c r="J39" s="57"/>
      <c r="K39" s="141"/>
      <c r="L39" s="141"/>
      <c r="M39" s="52"/>
    </row>
    <row r="40" spans="1:13" ht="15.75" hidden="1" thickBot="1" x14ac:dyDescent="0.3">
      <c r="A40" s="51" t="s">
        <v>714</v>
      </c>
      <c r="B40" s="192" t="s">
        <v>633</v>
      </c>
      <c r="C40" s="194">
        <v>44551</v>
      </c>
      <c r="D40" s="194" t="str">
        <f t="shared" si="0"/>
        <v>Week 52</v>
      </c>
      <c r="E40" s="194" t="str">
        <f t="shared" si="1"/>
        <v>Tuesday</v>
      </c>
      <c r="F40" s="192" t="s">
        <v>663</v>
      </c>
      <c r="G40" s="192" t="s">
        <v>664</v>
      </c>
      <c r="H40" s="192" t="s">
        <v>738</v>
      </c>
      <c r="I40" s="192" t="s">
        <v>739</v>
      </c>
      <c r="J40" s="192"/>
      <c r="K40" s="197"/>
      <c r="L40" s="197"/>
      <c r="M40" s="52"/>
    </row>
    <row r="41" spans="1:13" ht="15.75" hidden="1" thickBot="1" x14ac:dyDescent="0.3">
      <c r="A41" s="51" t="s">
        <v>714</v>
      </c>
      <c r="B41" s="56" t="s">
        <v>697</v>
      </c>
      <c r="C41" s="160">
        <v>44552</v>
      </c>
      <c r="D41" s="160" t="str">
        <f t="shared" si="0"/>
        <v>Week 52</v>
      </c>
      <c r="E41" s="160" t="str">
        <f t="shared" si="1"/>
        <v>Wednesday</v>
      </c>
      <c r="F41" s="56" t="s">
        <v>659</v>
      </c>
      <c r="G41" s="56" t="s">
        <v>740</v>
      </c>
      <c r="H41" s="56"/>
      <c r="I41" s="56"/>
      <c r="J41" s="56"/>
      <c r="K41" s="166"/>
      <c r="L41" s="166" t="s">
        <v>157</v>
      </c>
      <c r="M41" s="52"/>
    </row>
    <row r="42" spans="1:13" ht="15.75" hidden="1" thickBot="1" x14ac:dyDescent="0.3">
      <c r="A42" s="51" t="s">
        <v>714</v>
      </c>
      <c r="B42" s="56" t="s">
        <v>697</v>
      </c>
      <c r="C42" s="160">
        <v>44553</v>
      </c>
      <c r="D42" s="160" t="str">
        <f t="shared" si="0"/>
        <v>Week 52</v>
      </c>
      <c r="E42" s="160" t="str">
        <f t="shared" si="1"/>
        <v>Thursday</v>
      </c>
      <c r="F42" s="165" t="s">
        <v>634</v>
      </c>
      <c r="G42" s="56" t="s">
        <v>741</v>
      </c>
      <c r="H42" s="56"/>
      <c r="I42" s="56"/>
      <c r="J42" s="56"/>
      <c r="K42" s="166"/>
      <c r="L42" s="166" t="s">
        <v>157</v>
      </c>
      <c r="M42" s="52"/>
    </row>
    <row r="43" spans="1:13" ht="15.75" hidden="1" thickBot="1" x14ac:dyDescent="0.3">
      <c r="A43" s="51" t="s">
        <v>714</v>
      </c>
      <c r="B43" s="56" t="s">
        <v>697</v>
      </c>
      <c r="C43" s="160">
        <v>44559</v>
      </c>
      <c r="D43" s="160" t="str">
        <f t="shared" si="0"/>
        <v>Week 53</v>
      </c>
      <c r="E43" s="160" t="str">
        <f t="shared" si="1"/>
        <v>Wednesday</v>
      </c>
      <c r="F43" s="165" t="s">
        <v>634</v>
      </c>
      <c r="G43" s="56" t="s">
        <v>742</v>
      </c>
      <c r="H43" s="56"/>
      <c r="I43" s="56"/>
      <c r="J43" s="56"/>
      <c r="K43" s="166"/>
      <c r="L43" s="166"/>
      <c r="M43" s="52"/>
    </row>
    <row r="44" spans="1:13" ht="15.75" hidden="1" thickBot="1" x14ac:dyDescent="0.3">
      <c r="A44" s="51" t="s">
        <v>714</v>
      </c>
      <c r="B44" s="56" t="s">
        <v>697</v>
      </c>
      <c r="C44" s="160">
        <v>44566</v>
      </c>
      <c r="D44" s="160" t="str">
        <f t="shared" si="0"/>
        <v>Week 02</v>
      </c>
      <c r="E44" s="160" t="str">
        <f t="shared" si="1"/>
        <v>Wednesday</v>
      </c>
      <c r="F44" s="56" t="s">
        <v>654</v>
      </c>
      <c r="G44" s="56" t="s">
        <v>655</v>
      </c>
      <c r="H44" s="56"/>
      <c r="I44" s="56"/>
      <c r="J44" s="56"/>
      <c r="K44" s="166"/>
      <c r="L44" s="166"/>
      <c r="M44" s="52"/>
    </row>
    <row r="45" spans="1:13" ht="15.75" hidden="1" thickBot="1" x14ac:dyDescent="0.3">
      <c r="A45" s="51" t="s">
        <v>714</v>
      </c>
      <c r="B45" s="192" t="s">
        <v>633</v>
      </c>
      <c r="C45" s="194">
        <v>44576</v>
      </c>
      <c r="D45" s="194" t="str">
        <f t="shared" si="0"/>
        <v>Week 03</v>
      </c>
      <c r="E45" s="194" t="str">
        <f t="shared" si="1"/>
        <v>Saturday</v>
      </c>
      <c r="F45" s="192" t="s">
        <v>640</v>
      </c>
      <c r="G45" s="192" t="s">
        <v>641</v>
      </c>
      <c r="H45" s="192" t="s">
        <v>743</v>
      </c>
      <c r="I45" s="192" t="s">
        <v>744</v>
      </c>
      <c r="J45" s="192"/>
      <c r="K45" s="197"/>
      <c r="L45" s="197"/>
      <c r="M45" s="52"/>
    </row>
    <row r="46" spans="1:13" ht="15.75" hidden="1" thickBot="1" x14ac:dyDescent="0.3">
      <c r="A46" s="51" t="s">
        <v>714</v>
      </c>
      <c r="B46" s="56" t="s">
        <v>697</v>
      </c>
      <c r="C46" s="160">
        <v>44577</v>
      </c>
      <c r="D46" s="160" t="str">
        <f t="shared" si="0"/>
        <v>Week 04</v>
      </c>
      <c r="E46" s="160" t="str">
        <f t="shared" si="1"/>
        <v>Sunday</v>
      </c>
      <c r="F46" s="56" t="s">
        <v>656</v>
      </c>
      <c r="G46" s="56" t="s">
        <v>745</v>
      </c>
      <c r="H46" s="56"/>
      <c r="I46" s="56"/>
      <c r="J46" s="56"/>
      <c r="K46" s="166"/>
      <c r="L46" s="166"/>
      <c r="M46" s="52"/>
    </row>
    <row r="47" spans="1:13" ht="15.75" hidden="1" thickBot="1" x14ac:dyDescent="0.3">
      <c r="A47" s="51" t="s">
        <v>714</v>
      </c>
      <c r="B47" s="56" t="s">
        <v>697</v>
      </c>
      <c r="C47" s="160">
        <v>44580</v>
      </c>
      <c r="D47" s="160" t="str">
        <f t="shared" si="0"/>
        <v>Week 04</v>
      </c>
      <c r="E47" s="160" t="str">
        <f t="shared" si="1"/>
        <v>Wednesday</v>
      </c>
      <c r="F47" s="165" t="s">
        <v>634</v>
      </c>
      <c r="G47" s="56" t="s">
        <v>746</v>
      </c>
      <c r="H47" s="56"/>
      <c r="I47" s="56"/>
      <c r="J47" s="56"/>
      <c r="K47" s="166"/>
      <c r="L47" s="166"/>
      <c r="M47" s="52"/>
    </row>
    <row r="48" spans="1:13" ht="15.75" hidden="1" thickBot="1" x14ac:dyDescent="0.3">
      <c r="A48" s="51" t="s">
        <v>714</v>
      </c>
      <c r="B48" s="57" t="s">
        <v>628</v>
      </c>
      <c r="C48" s="138">
        <v>44584</v>
      </c>
      <c r="D48" s="138" t="str">
        <f t="shared" si="0"/>
        <v>Week 05</v>
      </c>
      <c r="E48" s="138" t="str">
        <f t="shared" si="1"/>
        <v>Sunday</v>
      </c>
      <c r="F48" s="57" t="s">
        <v>672</v>
      </c>
      <c r="G48" s="57" t="s">
        <v>675</v>
      </c>
      <c r="H48" s="57" t="s">
        <v>1063</v>
      </c>
      <c r="I48" s="57" t="s">
        <v>1060</v>
      </c>
      <c r="J48" s="57"/>
      <c r="K48" s="141"/>
      <c r="L48" s="141"/>
      <c r="M48" s="52"/>
    </row>
    <row r="49" spans="1:13" ht="15.75" hidden="1" thickBot="1" x14ac:dyDescent="0.3">
      <c r="A49" s="51" t="s">
        <v>714</v>
      </c>
      <c r="B49" s="56" t="s">
        <v>697</v>
      </c>
      <c r="C49" s="160">
        <v>44591</v>
      </c>
      <c r="D49" s="160" t="str">
        <f t="shared" si="0"/>
        <v>Week 06</v>
      </c>
      <c r="E49" s="160" t="str">
        <f t="shared" si="1"/>
        <v>Sunday</v>
      </c>
      <c r="F49" s="56" t="s">
        <v>694</v>
      </c>
      <c r="G49" s="56" t="s">
        <v>747</v>
      </c>
      <c r="H49" s="56"/>
      <c r="I49" s="56"/>
      <c r="J49" s="56"/>
      <c r="K49" s="166"/>
      <c r="L49" s="166"/>
      <c r="M49" s="52"/>
    </row>
    <row r="50" spans="1:13" ht="15.75" hidden="1" thickBot="1" x14ac:dyDescent="0.3">
      <c r="A50" s="51" t="s">
        <v>714</v>
      </c>
      <c r="B50" s="56" t="s">
        <v>697</v>
      </c>
      <c r="C50" s="160">
        <v>44598</v>
      </c>
      <c r="D50" s="160" t="str">
        <f t="shared" si="0"/>
        <v>Week 07</v>
      </c>
      <c r="E50" s="160" t="str">
        <f t="shared" si="1"/>
        <v>Sunday</v>
      </c>
      <c r="F50" s="165" t="s">
        <v>634</v>
      </c>
      <c r="G50" s="56" t="s">
        <v>748</v>
      </c>
      <c r="H50" s="56"/>
      <c r="I50" s="56"/>
      <c r="J50" s="56"/>
      <c r="K50" s="166"/>
      <c r="L50" s="166"/>
      <c r="M50" s="52"/>
    </row>
    <row r="51" spans="1:13" ht="15.75" hidden="1" thickBot="1" x14ac:dyDescent="0.3">
      <c r="A51" s="51" t="s">
        <v>714</v>
      </c>
      <c r="B51" s="192" t="s">
        <v>633</v>
      </c>
      <c r="C51" s="194">
        <v>44601</v>
      </c>
      <c r="D51" s="194" t="str">
        <f t="shared" si="0"/>
        <v>Week 07</v>
      </c>
      <c r="E51" s="194" t="str">
        <f t="shared" si="1"/>
        <v>Wednesday</v>
      </c>
      <c r="F51" s="192" t="s">
        <v>663</v>
      </c>
      <c r="G51" s="192" t="s">
        <v>711</v>
      </c>
      <c r="H51" s="192" t="s">
        <v>749</v>
      </c>
      <c r="I51" s="192" t="s">
        <v>750</v>
      </c>
      <c r="J51" s="192"/>
      <c r="K51" s="197"/>
      <c r="L51" s="197"/>
      <c r="M51" s="52"/>
    </row>
    <row r="52" spans="1:13" ht="15.75" hidden="1" thickBot="1" x14ac:dyDescent="0.3">
      <c r="A52" s="51" t="s">
        <v>714</v>
      </c>
      <c r="B52" s="57" t="s">
        <v>628</v>
      </c>
      <c r="C52" s="138">
        <v>44237</v>
      </c>
      <c r="D52" s="138" t="str">
        <f t="shared" si="0"/>
        <v>Week 07</v>
      </c>
      <c r="E52" s="138" t="str">
        <f t="shared" si="1"/>
        <v>Wednesday</v>
      </c>
      <c r="F52" s="57" t="s">
        <v>642</v>
      </c>
      <c r="G52" s="57" t="s">
        <v>731</v>
      </c>
      <c r="H52" s="57"/>
      <c r="I52" s="57"/>
      <c r="J52" s="57"/>
      <c r="K52" s="141"/>
      <c r="L52" s="141"/>
      <c r="M52" s="52"/>
    </row>
    <row r="53" spans="1:13" ht="15.75" hidden="1" thickBot="1" x14ac:dyDescent="0.3">
      <c r="A53" s="51" t="s">
        <v>714</v>
      </c>
      <c r="B53" s="192" t="s">
        <v>633</v>
      </c>
      <c r="C53" s="194">
        <v>44238</v>
      </c>
      <c r="D53" s="194" t="str">
        <f t="shared" si="0"/>
        <v>Week 07</v>
      </c>
      <c r="E53" s="194" t="str">
        <f t="shared" si="1"/>
        <v>Thursday</v>
      </c>
      <c r="F53" s="192" t="s">
        <v>642</v>
      </c>
      <c r="G53" s="192" t="s">
        <v>751</v>
      </c>
      <c r="H53" s="192" t="s">
        <v>752</v>
      </c>
      <c r="I53" s="192" t="s">
        <v>753</v>
      </c>
      <c r="J53" s="192"/>
      <c r="K53" s="197"/>
      <c r="L53" s="197"/>
      <c r="M53" s="52"/>
    </row>
    <row r="54" spans="1:13" ht="15.75" hidden="1" thickBot="1" x14ac:dyDescent="0.3">
      <c r="A54" s="51" t="s">
        <v>714</v>
      </c>
      <c r="B54" s="57" t="s">
        <v>628</v>
      </c>
      <c r="C54" s="138">
        <v>44239</v>
      </c>
      <c r="D54" s="138" t="str">
        <f t="shared" si="0"/>
        <v>Week 07</v>
      </c>
      <c r="E54" s="138" t="str">
        <f t="shared" si="1"/>
        <v>Friday</v>
      </c>
      <c r="F54" s="57" t="s">
        <v>656</v>
      </c>
      <c r="G54" s="57" t="s">
        <v>754</v>
      </c>
      <c r="H54" s="57"/>
      <c r="I54" s="57"/>
      <c r="J54" s="57"/>
      <c r="K54" s="141"/>
      <c r="L54" s="141"/>
      <c r="M54" s="52"/>
    </row>
    <row r="55" spans="1:13" ht="15.75" hidden="1" thickBot="1" x14ac:dyDescent="0.3">
      <c r="A55" s="51" t="s">
        <v>714</v>
      </c>
      <c r="B55" s="56" t="s">
        <v>697</v>
      </c>
      <c r="C55" s="160">
        <v>44240</v>
      </c>
      <c r="D55" s="160" t="str">
        <f t="shared" si="0"/>
        <v>Week 07</v>
      </c>
      <c r="E55" s="160" t="str">
        <f t="shared" si="1"/>
        <v>Saturday</v>
      </c>
      <c r="F55" s="56" t="s">
        <v>642</v>
      </c>
      <c r="G55" s="56" t="s">
        <v>751</v>
      </c>
      <c r="H55" s="56"/>
      <c r="I55" s="56"/>
      <c r="J55" s="56"/>
      <c r="K55" s="166"/>
      <c r="L55" s="166"/>
      <c r="M55" s="52"/>
    </row>
    <row r="56" spans="1:13" ht="15.75" hidden="1" thickBot="1" x14ac:dyDescent="0.3">
      <c r="A56" s="51" t="s">
        <v>714</v>
      </c>
      <c r="B56" s="56" t="s">
        <v>697</v>
      </c>
      <c r="C56" s="160">
        <v>44608</v>
      </c>
      <c r="D56" s="160" t="str">
        <f t="shared" si="0"/>
        <v>Week 08</v>
      </c>
      <c r="E56" s="160" t="str">
        <f t="shared" si="1"/>
        <v>Wednesday</v>
      </c>
      <c r="F56" s="56" t="s">
        <v>642</v>
      </c>
      <c r="G56" s="56" t="s">
        <v>755</v>
      </c>
      <c r="H56" s="56"/>
      <c r="I56" s="56"/>
      <c r="J56" s="56"/>
      <c r="K56" s="166"/>
      <c r="L56" s="166"/>
      <c r="M56" s="52"/>
    </row>
    <row r="57" spans="1:13" ht="15.75" hidden="1" thickBot="1" x14ac:dyDescent="0.3">
      <c r="A57" s="51" t="s">
        <v>714</v>
      </c>
      <c r="B57" s="56" t="s">
        <v>697</v>
      </c>
      <c r="C57" s="160">
        <v>44617</v>
      </c>
      <c r="D57" s="160" t="str">
        <f t="shared" si="0"/>
        <v>Week 09</v>
      </c>
      <c r="E57" s="160" t="str">
        <f t="shared" si="1"/>
        <v>Friday</v>
      </c>
      <c r="F57" s="165" t="s">
        <v>634</v>
      </c>
      <c r="G57" s="56" t="s">
        <v>756</v>
      </c>
      <c r="H57" s="56"/>
      <c r="I57" s="56"/>
      <c r="J57" s="56"/>
      <c r="K57" s="166"/>
      <c r="L57" s="166" t="s">
        <v>757</v>
      </c>
      <c r="M57" s="52"/>
    </row>
    <row r="58" spans="1:13" ht="15.75" hidden="1" thickBot="1" x14ac:dyDescent="0.3">
      <c r="A58" s="51" t="s">
        <v>714</v>
      </c>
      <c r="B58" s="192" t="s">
        <v>633</v>
      </c>
      <c r="C58" s="194">
        <v>44618</v>
      </c>
      <c r="D58" s="194" t="str">
        <f t="shared" si="0"/>
        <v>Week 09</v>
      </c>
      <c r="E58" s="194" t="str">
        <f t="shared" si="1"/>
        <v>Saturday</v>
      </c>
      <c r="F58" s="192" t="s">
        <v>654</v>
      </c>
      <c r="G58" s="192" t="s">
        <v>710</v>
      </c>
      <c r="H58" s="192" t="s">
        <v>758</v>
      </c>
      <c r="I58" s="192" t="s">
        <v>759</v>
      </c>
      <c r="J58" s="192"/>
      <c r="K58" s="197"/>
      <c r="L58" s="197"/>
      <c r="M58" s="52"/>
    </row>
    <row r="59" spans="1:13" ht="15.75" hidden="1" thickBot="1" x14ac:dyDescent="0.3">
      <c r="A59" s="51" t="s">
        <v>714</v>
      </c>
      <c r="B59" s="57" t="s">
        <v>628</v>
      </c>
      <c r="C59" s="138">
        <v>44619</v>
      </c>
      <c r="D59" s="138" t="str">
        <f t="shared" si="0"/>
        <v>Week 10</v>
      </c>
      <c r="E59" s="138" t="str">
        <f t="shared" si="1"/>
        <v>Sunday</v>
      </c>
      <c r="F59" s="57" t="s">
        <v>663</v>
      </c>
      <c r="G59" s="57" t="s">
        <v>664</v>
      </c>
      <c r="H59" s="57"/>
      <c r="I59" s="57"/>
      <c r="J59" s="57"/>
      <c r="K59" s="141"/>
      <c r="L59" s="141"/>
      <c r="M59" s="52"/>
    </row>
    <row r="60" spans="1:13" ht="15.75" hidden="1" thickBot="1" x14ac:dyDescent="0.3">
      <c r="A60" s="51" t="s">
        <v>714</v>
      </c>
      <c r="B60" s="56" t="s">
        <v>697</v>
      </c>
      <c r="C60" s="160">
        <v>44623</v>
      </c>
      <c r="D60" s="160" t="str">
        <f t="shared" si="0"/>
        <v>Week 10</v>
      </c>
      <c r="E60" s="160" t="str">
        <f t="shared" si="1"/>
        <v>Thursday</v>
      </c>
      <c r="F60" s="56" t="s">
        <v>672</v>
      </c>
      <c r="G60" s="56" t="s">
        <v>707</v>
      </c>
      <c r="H60" s="56"/>
      <c r="I60" s="56"/>
      <c r="J60" s="56"/>
      <c r="K60" s="166"/>
      <c r="L60" s="166"/>
      <c r="M60" s="52"/>
    </row>
    <row r="61" spans="1:13" ht="15.75" hidden="1" thickBot="1" x14ac:dyDescent="0.3">
      <c r="A61" s="51" t="s">
        <v>714</v>
      </c>
      <c r="B61" s="56" t="s">
        <v>697</v>
      </c>
      <c r="C61" s="160">
        <v>44626</v>
      </c>
      <c r="D61" s="160" t="str">
        <f t="shared" si="0"/>
        <v>Week 11</v>
      </c>
      <c r="E61" s="160" t="str">
        <f t="shared" si="1"/>
        <v>Sunday</v>
      </c>
      <c r="F61" s="56" t="s">
        <v>642</v>
      </c>
      <c r="G61" s="56" t="s">
        <v>731</v>
      </c>
      <c r="H61" s="56"/>
      <c r="I61" s="56"/>
      <c r="J61" s="56"/>
      <c r="K61" s="166"/>
      <c r="L61" s="166"/>
      <c r="M61" s="52"/>
    </row>
    <row r="62" spans="1:13" ht="15.75" hidden="1" thickBot="1" x14ac:dyDescent="0.3">
      <c r="A62" s="51" t="s">
        <v>714</v>
      </c>
      <c r="B62" s="56" t="s">
        <v>697</v>
      </c>
      <c r="C62" s="160">
        <v>44635</v>
      </c>
      <c r="D62" s="160" t="str">
        <f t="shared" si="0"/>
        <v>Week 12</v>
      </c>
      <c r="E62" s="160" t="str">
        <f t="shared" si="1"/>
        <v>Tuesday</v>
      </c>
      <c r="F62" s="56" t="s">
        <v>663</v>
      </c>
      <c r="G62" s="56" t="s">
        <v>679</v>
      </c>
      <c r="H62" s="162" t="s">
        <v>702</v>
      </c>
      <c r="I62" s="56" t="s">
        <v>760</v>
      </c>
      <c r="J62" s="56"/>
      <c r="K62" s="166"/>
      <c r="L62" s="166"/>
      <c r="M62" s="52"/>
    </row>
    <row r="63" spans="1:13" ht="15.75" hidden="1" thickBot="1" x14ac:dyDescent="0.3">
      <c r="A63" s="51" t="s">
        <v>714</v>
      </c>
      <c r="B63" s="56" t="s">
        <v>697</v>
      </c>
      <c r="C63" s="160">
        <v>44636</v>
      </c>
      <c r="D63" s="160" t="str">
        <f t="shared" si="0"/>
        <v>Week 12</v>
      </c>
      <c r="E63" s="160" t="str">
        <f t="shared" si="1"/>
        <v>Wednesday</v>
      </c>
      <c r="F63" s="56" t="s">
        <v>663</v>
      </c>
      <c r="G63" s="56" t="s">
        <v>761</v>
      </c>
      <c r="H63" s="56"/>
      <c r="I63" s="56"/>
      <c r="J63" s="56"/>
      <c r="K63" s="166"/>
      <c r="L63" s="166"/>
      <c r="M63" s="52"/>
    </row>
    <row r="64" spans="1:13" ht="15.75" hidden="1" thickBot="1" x14ac:dyDescent="0.3">
      <c r="A64" s="51" t="s">
        <v>714</v>
      </c>
      <c r="B64" s="56" t="s">
        <v>697</v>
      </c>
      <c r="C64" s="160">
        <v>44642</v>
      </c>
      <c r="D64" s="160" t="str">
        <f t="shared" si="0"/>
        <v>Week 13</v>
      </c>
      <c r="E64" s="160" t="str">
        <f t="shared" si="1"/>
        <v>Tuesday</v>
      </c>
      <c r="F64" s="56" t="s">
        <v>642</v>
      </c>
      <c r="G64" s="56" t="s">
        <v>662</v>
      </c>
      <c r="H64" s="56"/>
      <c r="I64" s="56"/>
      <c r="J64" s="56"/>
      <c r="K64" s="166"/>
      <c r="L64" s="166"/>
      <c r="M64" s="52"/>
    </row>
    <row r="65" spans="1:13" ht="15.75" hidden="1" thickBot="1" x14ac:dyDescent="0.3">
      <c r="A65" s="51" t="s">
        <v>714</v>
      </c>
      <c r="B65" s="57" t="s">
        <v>628</v>
      </c>
      <c r="C65" s="138">
        <v>44646</v>
      </c>
      <c r="D65" s="138" t="str">
        <f t="shared" si="0"/>
        <v>Week 13</v>
      </c>
      <c r="E65" s="138" t="str">
        <f t="shared" si="1"/>
        <v>Saturday</v>
      </c>
      <c r="F65" s="57" t="s">
        <v>629</v>
      </c>
      <c r="G65" s="57" t="s">
        <v>688</v>
      </c>
      <c r="H65" s="57"/>
      <c r="I65" s="57"/>
      <c r="J65" s="57"/>
      <c r="K65" s="141"/>
      <c r="L65" s="141"/>
      <c r="M65" s="52"/>
    </row>
    <row r="66" spans="1:13" ht="15.75" hidden="1" thickBot="1" x14ac:dyDescent="0.3">
      <c r="A66" s="51" t="s">
        <v>714</v>
      </c>
      <c r="B66" s="56" t="s">
        <v>697</v>
      </c>
      <c r="C66" s="160">
        <v>44652</v>
      </c>
      <c r="D66" s="160" t="str">
        <f t="shared" si="0"/>
        <v>Week 14</v>
      </c>
      <c r="E66" s="160" t="str">
        <f t="shared" si="1"/>
        <v>Friday</v>
      </c>
      <c r="F66" s="56" t="s">
        <v>663</v>
      </c>
      <c r="G66" s="56" t="s">
        <v>761</v>
      </c>
      <c r="H66" s="56"/>
      <c r="I66" s="56"/>
      <c r="J66" s="56"/>
      <c r="K66" s="166"/>
      <c r="L66" s="166" t="s">
        <v>157</v>
      </c>
      <c r="M66" s="52"/>
    </row>
    <row r="67" spans="1:13" ht="15.75" hidden="1" thickBot="1" x14ac:dyDescent="0.3">
      <c r="A67" s="51" t="s">
        <v>714</v>
      </c>
      <c r="B67" s="57" t="s">
        <v>628</v>
      </c>
      <c r="C67" s="138">
        <v>44660</v>
      </c>
      <c r="D67" s="138" t="str">
        <f t="shared" ref="D67:D130" si="2">"Week " &amp; TEXT(WEEKNUM(C67, 1), "00")</f>
        <v>Week 15</v>
      </c>
      <c r="E67" s="138" t="str">
        <f t="shared" ref="E67:E130" si="3">TEXT(C67, "dddd")</f>
        <v>Saturday</v>
      </c>
      <c r="F67" s="57" t="s">
        <v>640</v>
      </c>
      <c r="G67" s="57" t="s">
        <v>762</v>
      </c>
      <c r="H67" s="57"/>
      <c r="I67" s="57"/>
      <c r="J67" s="57"/>
      <c r="K67" s="141"/>
      <c r="L67" s="141"/>
      <c r="M67" s="52"/>
    </row>
    <row r="68" spans="1:13" ht="15.75" hidden="1" thickBot="1" x14ac:dyDescent="0.3">
      <c r="A68" s="51" t="s">
        <v>714</v>
      </c>
      <c r="B68" s="192" t="s">
        <v>633</v>
      </c>
      <c r="C68" s="194">
        <v>44661</v>
      </c>
      <c r="D68" s="194" t="str">
        <f t="shared" si="2"/>
        <v>Week 16</v>
      </c>
      <c r="E68" s="194" t="str">
        <f t="shared" si="3"/>
        <v>Sunday</v>
      </c>
      <c r="F68" s="192" t="s">
        <v>672</v>
      </c>
      <c r="G68" s="192" t="s">
        <v>707</v>
      </c>
      <c r="H68" s="192" t="s">
        <v>763</v>
      </c>
      <c r="I68" s="192" t="s">
        <v>764</v>
      </c>
      <c r="J68" s="192"/>
      <c r="K68" s="197"/>
      <c r="L68" s="197"/>
      <c r="M68" s="52"/>
    </row>
    <row r="69" spans="1:13" ht="15.75" hidden="1" thickBot="1" x14ac:dyDescent="0.3">
      <c r="A69" s="51" t="s">
        <v>714</v>
      </c>
      <c r="B69" s="56" t="s">
        <v>697</v>
      </c>
      <c r="C69" s="160">
        <v>44665</v>
      </c>
      <c r="D69" s="160" t="str">
        <f t="shared" si="2"/>
        <v>Week 16</v>
      </c>
      <c r="E69" s="160" t="str">
        <f t="shared" si="3"/>
        <v>Thursday</v>
      </c>
      <c r="F69" s="165" t="s">
        <v>634</v>
      </c>
      <c r="G69" s="56" t="s">
        <v>765</v>
      </c>
      <c r="H69" s="56"/>
      <c r="I69" s="56"/>
      <c r="J69" s="56"/>
      <c r="K69" s="166"/>
      <c r="L69" s="166"/>
      <c r="M69" s="52"/>
    </row>
    <row r="70" spans="1:13" ht="15.75" hidden="1" thickBot="1" x14ac:dyDescent="0.3">
      <c r="A70" s="51" t="s">
        <v>714</v>
      </c>
      <c r="B70" s="56" t="s">
        <v>697</v>
      </c>
      <c r="C70" s="160">
        <v>44669</v>
      </c>
      <c r="D70" s="160" t="str">
        <f t="shared" si="2"/>
        <v>Week 17</v>
      </c>
      <c r="E70" s="160" t="str">
        <f t="shared" si="3"/>
        <v>Monday</v>
      </c>
      <c r="F70" s="56" t="s">
        <v>654</v>
      </c>
      <c r="G70" s="56" t="s">
        <v>710</v>
      </c>
      <c r="H70" s="56"/>
      <c r="I70" s="56"/>
      <c r="J70" s="56"/>
      <c r="K70" s="166"/>
      <c r="L70" s="166" t="s">
        <v>157</v>
      </c>
      <c r="M70" s="52"/>
    </row>
    <row r="71" spans="1:13" ht="15.75" hidden="1" thickBot="1" x14ac:dyDescent="0.3">
      <c r="A71" s="51" t="s">
        <v>714</v>
      </c>
      <c r="B71" s="56" t="s">
        <v>697</v>
      </c>
      <c r="C71" s="160">
        <v>44677</v>
      </c>
      <c r="D71" s="160" t="str">
        <f t="shared" si="2"/>
        <v>Week 18</v>
      </c>
      <c r="E71" s="160" t="str">
        <f t="shared" si="3"/>
        <v>Tuesday</v>
      </c>
      <c r="F71" s="56" t="s">
        <v>644</v>
      </c>
      <c r="G71" s="56" t="s">
        <v>645</v>
      </c>
      <c r="H71" s="56"/>
      <c r="I71" s="56"/>
      <c r="J71" s="56"/>
      <c r="K71" s="166"/>
      <c r="L71" s="166"/>
      <c r="M71" s="52"/>
    </row>
    <row r="72" spans="1:13" ht="15.75" hidden="1" thickBot="1" x14ac:dyDescent="0.3">
      <c r="A72" s="51" t="s">
        <v>714</v>
      </c>
      <c r="B72" s="55" t="s">
        <v>653</v>
      </c>
      <c r="C72" s="131">
        <v>44680</v>
      </c>
      <c r="D72" s="131" t="str">
        <f t="shared" si="2"/>
        <v>Week 18</v>
      </c>
      <c r="E72" s="131" t="str">
        <f t="shared" si="3"/>
        <v>Friday</v>
      </c>
      <c r="F72" s="135" t="s">
        <v>634</v>
      </c>
      <c r="G72" s="55" t="s">
        <v>766</v>
      </c>
      <c r="H72" s="55"/>
      <c r="I72" s="55"/>
      <c r="J72" s="55"/>
      <c r="K72" s="136"/>
      <c r="L72" s="136"/>
      <c r="M72" s="52"/>
    </row>
    <row r="73" spans="1:13" ht="15.75" hidden="1" thickBot="1" x14ac:dyDescent="0.3">
      <c r="A73" s="51" t="s">
        <v>714</v>
      </c>
      <c r="B73" s="55" t="s">
        <v>653</v>
      </c>
      <c r="C73" s="131">
        <v>44681</v>
      </c>
      <c r="D73" s="131" t="str">
        <f t="shared" si="2"/>
        <v>Week 18</v>
      </c>
      <c r="E73" s="131" t="str">
        <f t="shared" si="3"/>
        <v>Saturday</v>
      </c>
      <c r="F73" s="55" t="s">
        <v>642</v>
      </c>
      <c r="G73" s="55" t="s">
        <v>661</v>
      </c>
      <c r="H73" s="55"/>
      <c r="I73" s="55"/>
      <c r="J73" s="55"/>
      <c r="K73" s="136"/>
      <c r="L73" s="136"/>
      <c r="M73" s="52"/>
    </row>
    <row r="74" spans="1:13" ht="15.75" hidden="1" thickBot="1" x14ac:dyDescent="0.3">
      <c r="A74" s="51" t="s">
        <v>714</v>
      </c>
      <c r="B74" s="56" t="s">
        <v>697</v>
      </c>
      <c r="C74" s="160">
        <v>44688</v>
      </c>
      <c r="D74" s="160" t="str">
        <f t="shared" si="2"/>
        <v>Week 19</v>
      </c>
      <c r="E74" s="160" t="str">
        <f t="shared" si="3"/>
        <v>Saturday</v>
      </c>
      <c r="F74" s="165" t="s">
        <v>634</v>
      </c>
      <c r="G74" s="56" t="s">
        <v>767</v>
      </c>
      <c r="H74" s="56"/>
      <c r="I74" s="56"/>
      <c r="J74" s="56"/>
      <c r="K74" s="166"/>
      <c r="L74" s="166"/>
      <c r="M74" s="52"/>
    </row>
    <row r="75" spans="1:13" ht="15.75" hidden="1" thickBot="1" x14ac:dyDescent="0.3">
      <c r="A75" s="51" t="s">
        <v>714</v>
      </c>
      <c r="B75" s="56" t="s">
        <v>697</v>
      </c>
      <c r="C75" s="160">
        <v>44689</v>
      </c>
      <c r="D75" s="160" t="str">
        <f t="shared" si="2"/>
        <v>Week 20</v>
      </c>
      <c r="E75" s="160" t="str">
        <f t="shared" si="3"/>
        <v>Sunday</v>
      </c>
      <c r="F75" s="56" t="s">
        <v>656</v>
      </c>
      <c r="G75" s="56" t="s">
        <v>754</v>
      </c>
      <c r="H75" s="56"/>
      <c r="I75" s="56"/>
      <c r="J75" s="56"/>
      <c r="K75" s="166"/>
      <c r="L75" s="166"/>
      <c r="M75" s="52"/>
    </row>
    <row r="76" spans="1:13" ht="15.75" hidden="1" thickBot="1" x14ac:dyDescent="0.3">
      <c r="A76" s="51" t="s">
        <v>714</v>
      </c>
      <c r="B76" s="56" t="s">
        <v>697</v>
      </c>
      <c r="C76" s="160">
        <v>44701</v>
      </c>
      <c r="D76" s="160" t="str">
        <f t="shared" si="2"/>
        <v>Week 21</v>
      </c>
      <c r="E76" s="160" t="str">
        <f t="shared" si="3"/>
        <v>Friday</v>
      </c>
      <c r="F76" s="165" t="s">
        <v>634</v>
      </c>
      <c r="G76" s="56" t="s">
        <v>768</v>
      </c>
      <c r="H76" s="56"/>
      <c r="I76" s="56"/>
      <c r="J76" s="56"/>
      <c r="K76" s="166"/>
      <c r="L76" s="166" t="s">
        <v>157</v>
      </c>
      <c r="M76" s="52"/>
    </row>
    <row r="77" spans="1:13" ht="15.75" hidden="1" thickBot="1" x14ac:dyDescent="0.3">
      <c r="A77" s="51" t="s">
        <v>714</v>
      </c>
      <c r="B77" s="56" t="s">
        <v>697</v>
      </c>
      <c r="C77" s="160">
        <v>44713</v>
      </c>
      <c r="D77" s="160" t="str">
        <f t="shared" si="2"/>
        <v>Week 23</v>
      </c>
      <c r="E77" s="160" t="str">
        <f t="shared" si="3"/>
        <v>Wednesday</v>
      </c>
      <c r="F77" s="56" t="s">
        <v>654</v>
      </c>
      <c r="G77" s="56" t="s">
        <v>769</v>
      </c>
      <c r="H77" s="56"/>
      <c r="I77" s="56"/>
      <c r="J77" s="56"/>
      <c r="K77" s="166"/>
      <c r="L77" s="166"/>
      <c r="M77" s="52"/>
    </row>
    <row r="78" spans="1:13" ht="15.75" hidden="1" thickBot="1" x14ac:dyDescent="0.3">
      <c r="A78" s="51" t="s">
        <v>714</v>
      </c>
      <c r="B78" s="56" t="s">
        <v>697</v>
      </c>
      <c r="C78" s="160">
        <v>44718</v>
      </c>
      <c r="D78" s="160" t="str">
        <f t="shared" si="2"/>
        <v>Week 24</v>
      </c>
      <c r="E78" s="160" t="str">
        <f t="shared" si="3"/>
        <v>Monday</v>
      </c>
      <c r="F78" s="56" t="s">
        <v>672</v>
      </c>
      <c r="G78" s="56" t="s">
        <v>709</v>
      </c>
      <c r="H78" s="56"/>
      <c r="I78" s="56"/>
      <c r="J78" s="56"/>
      <c r="K78" s="166"/>
      <c r="L78" s="166"/>
      <c r="M78" s="52"/>
    </row>
    <row r="79" spans="1:13" ht="15.75" hidden="1" thickBot="1" x14ac:dyDescent="0.3">
      <c r="A79" s="51" t="s">
        <v>714</v>
      </c>
      <c r="B79" s="56" t="s">
        <v>697</v>
      </c>
      <c r="C79" s="160">
        <v>44732</v>
      </c>
      <c r="D79" s="160" t="str">
        <f t="shared" si="2"/>
        <v>Week 26</v>
      </c>
      <c r="E79" s="160" t="str">
        <f t="shared" si="3"/>
        <v>Monday</v>
      </c>
      <c r="F79" s="165" t="s">
        <v>634</v>
      </c>
      <c r="G79" s="56" t="s">
        <v>770</v>
      </c>
      <c r="H79" s="56"/>
      <c r="I79" s="56"/>
      <c r="J79" s="56"/>
      <c r="K79" s="166"/>
      <c r="L79" s="166"/>
      <c r="M79" s="52"/>
    </row>
    <row r="80" spans="1:13" ht="15.75" hidden="1" thickBot="1" x14ac:dyDescent="0.3">
      <c r="A80" s="51" t="s">
        <v>714</v>
      </c>
      <c r="B80" s="56" t="s">
        <v>697</v>
      </c>
      <c r="C80" s="160">
        <v>44733</v>
      </c>
      <c r="D80" s="160" t="str">
        <f t="shared" si="2"/>
        <v>Week 26</v>
      </c>
      <c r="E80" s="160" t="str">
        <f t="shared" si="3"/>
        <v>Tuesday</v>
      </c>
      <c r="F80" s="165" t="s">
        <v>634</v>
      </c>
      <c r="G80" s="167" t="s">
        <v>771</v>
      </c>
      <c r="H80" s="167"/>
      <c r="I80" s="167"/>
      <c r="J80" s="167"/>
      <c r="K80" s="168"/>
      <c r="L80" s="166"/>
      <c r="M80" s="52"/>
    </row>
    <row r="81" spans="1:13" ht="15.75" hidden="1" thickBot="1" x14ac:dyDescent="0.3">
      <c r="A81" s="51" t="s">
        <v>714</v>
      </c>
      <c r="B81" s="192" t="s">
        <v>633</v>
      </c>
      <c r="C81" s="194">
        <v>44738</v>
      </c>
      <c r="D81" s="194" t="str">
        <f t="shared" si="2"/>
        <v>Week 27</v>
      </c>
      <c r="E81" s="194" t="str">
        <f t="shared" si="3"/>
        <v>Sunday</v>
      </c>
      <c r="F81" s="192" t="s">
        <v>663</v>
      </c>
      <c r="G81" s="192" t="s">
        <v>772</v>
      </c>
      <c r="H81" s="192" t="s">
        <v>773</v>
      </c>
      <c r="I81" s="192" t="s">
        <v>774</v>
      </c>
      <c r="J81" s="192"/>
      <c r="K81" s="197"/>
      <c r="L81" s="197" t="s">
        <v>157</v>
      </c>
      <c r="M81" s="52"/>
    </row>
    <row r="82" spans="1:13" ht="15.75" hidden="1" thickBot="1" x14ac:dyDescent="0.3">
      <c r="A82" s="51" t="s">
        <v>714</v>
      </c>
      <c r="B82" s="56" t="s">
        <v>697</v>
      </c>
      <c r="C82" s="160">
        <v>44741</v>
      </c>
      <c r="D82" s="160" t="str">
        <f t="shared" si="2"/>
        <v>Week 27</v>
      </c>
      <c r="E82" s="160" t="str">
        <f t="shared" si="3"/>
        <v>Wednesday</v>
      </c>
      <c r="F82" s="165" t="s">
        <v>634</v>
      </c>
      <c r="G82" s="56" t="s">
        <v>775</v>
      </c>
      <c r="H82" s="56"/>
      <c r="I82" s="56"/>
      <c r="J82" s="56"/>
      <c r="K82" s="166"/>
      <c r="L82" s="166"/>
      <c r="M82" s="52"/>
    </row>
    <row r="83" spans="1:13" ht="15.75" hidden="1" thickBot="1" x14ac:dyDescent="0.3">
      <c r="A83" s="51" t="s">
        <v>714</v>
      </c>
      <c r="B83" s="57" t="s">
        <v>628</v>
      </c>
      <c r="C83" s="138">
        <v>44742</v>
      </c>
      <c r="D83" s="138" t="str">
        <f t="shared" si="2"/>
        <v>Week 27</v>
      </c>
      <c r="E83" s="138" t="str">
        <f t="shared" si="3"/>
        <v>Thursday</v>
      </c>
      <c r="F83" s="57" t="s">
        <v>715</v>
      </c>
      <c r="G83" s="57" t="s">
        <v>716</v>
      </c>
      <c r="H83" s="57" t="s">
        <v>1061</v>
      </c>
      <c r="I83" s="57" t="s">
        <v>1062</v>
      </c>
      <c r="J83" s="57"/>
      <c r="K83" s="141"/>
      <c r="L83" s="141"/>
      <c r="M83" s="52"/>
    </row>
    <row r="84" spans="1:13" ht="15.75" hidden="1" thickBot="1" x14ac:dyDescent="0.3">
      <c r="A84" s="51" t="s">
        <v>714</v>
      </c>
      <c r="B84" s="204" t="s">
        <v>732</v>
      </c>
      <c r="C84" s="205">
        <v>44743</v>
      </c>
      <c r="D84" s="205" t="str">
        <f t="shared" si="2"/>
        <v>Week 27</v>
      </c>
      <c r="E84" s="205" t="str">
        <f t="shared" si="3"/>
        <v>Friday</v>
      </c>
      <c r="F84" s="206" t="s">
        <v>634</v>
      </c>
      <c r="G84" s="204" t="s">
        <v>742</v>
      </c>
      <c r="H84" s="204"/>
      <c r="I84" s="204"/>
      <c r="J84" s="204"/>
      <c r="K84" s="207"/>
      <c r="L84" s="207"/>
      <c r="M84" s="52"/>
    </row>
    <row r="85" spans="1:13" ht="15.75" hidden="1" thickBot="1" x14ac:dyDescent="0.3">
      <c r="A85" s="51" t="s">
        <v>714</v>
      </c>
      <c r="B85" s="56" t="s">
        <v>697</v>
      </c>
      <c r="C85" s="160">
        <v>44744</v>
      </c>
      <c r="D85" s="160" t="str">
        <f t="shared" si="2"/>
        <v>Week 27</v>
      </c>
      <c r="E85" s="160" t="str">
        <f t="shared" si="3"/>
        <v>Saturday</v>
      </c>
      <c r="F85" s="165" t="s">
        <v>634</v>
      </c>
      <c r="G85" s="56" t="s">
        <v>776</v>
      </c>
      <c r="H85" s="56"/>
      <c r="I85" s="56"/>
      <c r="J85" s="56"/>
      <c r="K85" s="166"/>
      <c r="L85" s="166"/>
      <c r="M85" s="52"/>
    </row>
    <row r="86" spans="1:13" ht="15.75" hidden="1" thickBot="1" x14ac:dyDescent="0.3">
      <c r="A86" s="51" t="s">
        <v>714</v>
      </c>
      <c r="B86" s="56" t="s">
        <v>697</v>
      </c>
      <c r="C86" s="160">
        <v>44745</v>
      </c>
      <c r="D86" s="160" t="str">
        <f t="shared" si="2"/>
        <v>Week 28</v>
      </c>
      <c r="E86" s="160" t="str">
        <f t="shared" si="3"/>
        <v>Sunday</v>
      </c>
      <c r="F86" s="165" t="s">
        <v>634</v>
      </c>
      <c r="G86" s="56" t="s">
        <v>777</v>
      </c>
      <c r="H86" s="56"/>
      <c r="I86" s="56"/>
      <c r="J86" s="56"/>
      <c r="K86" s="166"/>
      <c r="L86" s="166"/>
      <c r="M86" s="52"/>
    </row>
    <row r="87" spans="1:13" ht="15.75" hidden="1" thickBot="1" x14ac:dyDescent="0.3">
      <c r="A87" s="51" t="s">
        <v>714</v>
      </c>
      <c r="B87" s="57" t="s">
        <v>628</v>
      </c>
      <c r="C87" s="138">
        <v>44750</v>
      </c>
      <c r="D87" s="138" t="str">
        <f t="shared" si="2"/>
        <v>Week 28</v>
      </c>
      <c r="E87" s="138" t="str">
        <f t="shared" si="3"/>
        <v>Friday</v>
      </c>
      <c r="F87" s="57" t="s">
        <v>629</v>
      </c>
      <c r="G87" s="57" t="s">
        <v>778</v>
      </c>
      <c r="H87" s="57"/>
      <c r="I87" s="57"/>
      <c r="J87" s="57"/>
      <c r="K87" s="141"/>
      <c r="L87" s="141" t="s">
        <v>157</v>
      </c>
      <c r="M87" s="52"/>
    </row>
    <row r="88" spans="1:13" ht="15.75" hidden="1" thickBot="1" x14ac:dyDescent="0.3">
      <c r="A88" s="51" t="s">
        <v>714</v>
      </c>
      <c r="B88" s="57" t="s">
        <v>628</v>
      </c>
      <c r="C88" s="138">
        <v>44751</v>
      </c>
      <c r="D88" s="138" t="str">
        <f t="shared" si="2"/>
        <v>Week 28</v>
      </c>
      <c r="E88" s="138" t="str">
        <f t="shared" si="3"/>
        <v>Saturday</v>
      </c>
      <c r="F88" s="57" t="s">
        <v>656</v>
      </c>
      <c r="G88" s="57" t="s">
        <v>665</v>
      </c>
      <c r="H88" s="57"/>
      <c r="I88" s="57"/>
      <c r="J88" s="57"/>
      <c r="K88" s="141"/>
      <c r="L88" s="141"/>
      <c r="M88" s="52"/>
    </row>
    <row r="89" spans="1:13" ht="15.75" hidden="1" thickBot="1" x14ac:dyDescent="0.3">
      <c r="A89" s="51" t="s">
        <v>714</v>
      </c>
      <c r="B89" s="192" t="s">
        <v>633</v>
      </c>
      <c r="C89" s="194">
        <v>44751</v>
      </c>
      <c r="D89" s="194" t="str">
        <f t="shared" si="2"/>
        <v>Week 28</v>
      </c>
      <c r="E89" s="194" t="str">
        <f t="shared" si="3"/>
        <v>Saturday</v>
      </c>
      <c r="F89" s="192" t="s">
        <v>629</v>
      </c>
      <c r="G89" s="192" t="s">
        <v>712</v>
      </c>
      <c r="H89" s="192" t="s">
        <v>713</v>
      </c>
      <c r="I89" s="192" t="s">
        <v>779</v>
      </c>
      <c r="J89" s="192"/>
      <c r="K89" s="197"/>
      <c r="L89" s="197"/>
      <c r="M89" s="52"/>
    </row>
    <row r="90" spans="1:13" ht="15.75" hidden="1" thickBot="1" x14ac:dyDescent="0.3">
      <c r="A90" s="51" t="s">
        <v>714</v>
      </c>
      <c r="B90" s="192" t="s">
        <v>633</v>
      </c>
      <c r="C90" s="194">
        <v>44752</v>
      </c>
      <c r="D90" s="194" t="str">
        <f t="shared" si="2"/>
        <v>Week 29</v>
      </c>
      <c r="E90" s="194" t="str">
        <f t="shared" si="3"/>
        <v>Sunday</v>
      </c>
      <c r="F90" s="192" t="s">
        <v>663</v>
      </c>
      <c r="G90" s="192" t="s">
        <v>780</v>
      </c>
      <c r="H90" s="192" t="s">
        <v>781</v>
      </c>
      <c r="I90" s="192" t="s">
        <v>782</v>
      </c>
      <c r="J90" s="192"/>
      <c r="K90" s="197"/>
      <c r="L90" s="197" t="s">
        <v>157</v>
      </c>
      <c r="M90" s="52"/>
    </row>
    <row r="91" spans="1:13" ht="15.75" hidden="1" thickBot="1" x14ac:dyDescent="0.3">
      <c r="A91" s="51" t="s">
        <v>783</v>
      </c>
      <c r="B91" s="204" t="s">
        <v>732</v>
      </c>
      <c r="C91" s="205">
        <v>44822</v>
      </c>
      <c r="D91" s="205" t="str">
        <f t="shared" si="2"/>
        <v>Week 39</v>
      </c>
      <c r="E91" s="205" t="str">
        <f t="shared" si="3"/>
        <v>Sunday</v>
      </c>
      <c r="F91" s="206" t="s">
        <v>634</v>
      </c>
      <c r="G91" s="204" t="s">
        <v>635</v>
      </c>
      <c r="H91" s="204"/>
      <c r="I91" s="204"/>
      <c r="J91" s="204"/>
      <c r="K91" s="207"/>
      <c r="L91" s="207"/>
      <c r="M91" s="52"/>
    </row>
    <row r="92" spans="1:13" ht="15.75" hidden="1" thickBot="1" x14ac:dyDescent="0.3">
      <c r="A92" s="51" t="s">
        <v>783</v>
      </c>
      <c r="B92" s="56" t="s">
        <v>697</v>
      </c>
      <c r="C92" s="160">
        <v>44826</v>
      </c>
      <c r="D92" s="160" t="str">
        <f t="shared" si="2"/>
        <v>Week 39</v>
      </c>
      <c r="E92" s="160" t="str">
        <f t="shared" si="3"/>
        <v>Thursday</v>
      </c>
      <c r="F92" s="56" t="s">
        <v>629</v>
      </c>
      <c r="G92" s="56" t="s">
        <v>630</v>
      </c>
      <c r="H92" s="56"/>
      <c r="I92" s="56"/>
      <c r="J92" s="56"/>
      <c r="K92" s="166"/>
      <c r="L92" s="166"/>
      <c r="M92" s="52"/>
    </row>
    <row r="93" spans="1:13" ht="15.75" hidden="1" thickBot="1" x14ac:dyDescent="0.3">
      <c r="A93" s="51" t="s">
        <v>783</v>
      </c>
      <c r="B93" s="56" t="s">
        <v>697</v>
      </c>
      <c r="C93" s="160">
        <v>44827</v>
      </c>
      <c r="D93" s="160" t="str">
        <f t="shared" si="2"/>
        <v>Week 39</v>
      </c>
      <c r="E93" s="160" t="str">
        <f t="shared" si="3"/>
        <v>Friday</v>
      </c>
      <c r="F93" s="165" t="s">
        <v>634</v>
      </c>
      <c r="G93" s="56" t="s">
        <v>784</v>
      </c>
      <c r="H93" s="56"/>
      <c r="I93" s="56"/>
      <c r="J93" s="56"/>
      <c r="K93" s="166"/>
      <c r="L93" s="166"/>
      <c r="M93" s="52"/>
    </row>
    <row r="94" spans="1:13" ht="15.75" hidden="1" thickBot="1" x14ac:dyDescent="0.3">
      <c r="A94" s="51" t="s">
        <v>783</v>
      </c>
      <c r="B94" s="56" t="s">
        <v>697</v>
      </c>
      <c r="C94" s="160">
        <v>44831</v>
      </c>
      <c r="D94" s="160" t="str">
        <f t="shared" si="2"/>
        <v>Week 40</v>
      </c>
      <c r="E94" s="160" t="str">
        <f t="shared" si="3"/>
        <v>Tuesday</v>
      </c>
      <c r="F94" s="56" t="s">
        <v>642</v>
      </c>
      <c r="G94" s="56" t="s">
        <v>643</v>
      </c>
      <c r="H94" s="56"/>
      <c r="I94" s="56"/>
      <c r="J94" s="56"/>
      <c r="K94" s="166"/>
      <c r="L94" s="166"/>
      <c r="M94" s="52"/>
    </row>
    <row r="95" spans="1:13" ht="15.75" hidden="1" thickBot="1" x14ac:dyDescent="0.3">
      <c r="A95" s="51" t="s">
        <v>783</v>
      </c>
      <c r="B95" s="192" t="s">
        <v>633</v>
      </c>
      <c r="C95" s="194">
        <v>44855</v>
      </c>
      <c r="D95" s="194" t="str">
        <f t="shared" si="2"/>
        <v>Week 43</v>
      </c>
      <c r="E95" s="194" t="str">
        <f t="shared" si="3"/>
        <v>Friday</v>
      </c>
      <c r="F95" s="192" t="s">
        <v>642</v>
      </c>
      <c r="G95" s="198" t="s">
        <v>687</v>
      </c>
      <c r="H95" s="198" t="s">
        <v>781</v>
      </c>
      <c r="I95" s="198" t="s">
        <v>785</v>
      </c>
      <c r="J95" s="198"/>
      <c r="K95" s="197"/>
      <c r="L95" s="197" t="s">
        <v>157</v>
      </c>
      <c r="M95" s="52"/>
    </row>
    <row r="96" spans="1:13" ht="15.75" hidden="1" thickBot="1" x14ac:dyDescent="0.3">
      <c r="A96" s="51" t="s">
        <v>783</v>
      </c>
      <c r="B96" s="152" t="s">
        <v>786</v>
      </c>
      <c r="C96" s="151">
        <v>44856</v>
      </c>
      <c r="D96" s="151" t="str">
        <f t="shared" si="2"/>
        <v>Week 43</v>
      </c>
      <c r="E96" s="151" t="str">
        <f t="shared" si="3"/>
        <v>Saturday</v>
      </c>
      <c r="F96" s="152" t="s">
        <v>654</v>
      </c>
      <c r="G96" s="152" t="s">
        <v>710</v>
      </c>
      <c r="H96" s="152"/>
      <c r="I96" s="152"/>
      <c r="J96" s="152"/>
      <c r="K96" s="153"/>
      <c r="L96" s="153" t="s">
        <v>157</v>
      </c>
      <c r="M96" s="52"/>
    </row>
    <row r="97" spans="1:13" ht="15.75" hidden="1" thickBot="1" x14ac:dyDescent="0.3">
      <c r="A97" s="51" t="s">
        <v>783</v>
      </c>
      <c r="B97" s="56" t="s">
        <v>697</v>
      </c>
      <c r="C97" s="160">
        <v>44877</v>
      </c>
      <c r="D97" s="160" t="str">
        <f t="shared" si="2"/>
        <v>Week 46</v>
      </c>
      <c r="E97" s="160" t="str">
        <f t="shared" si="3"/>
        <v>Saturday</v>
      </c>
      <c r="F97" s="169" t="s">
        <v>657</v>
      </c>
      <c r="G97" s="56" t="s">
        <v>787</v>
      </c>
      <c r="H97" s="56"/>
      <c r="I97" s="56"/>
      <c r="J97" s="56"/>
      <c r="K97" s="166"/>
      <c r="L97" s="166" t="s">
        <v>157</v>
      </c>
      <c r="M97" s="52"/>
    </row>
    <row r="98" spans="1:13" ht="15.75" hidden="1" thickBot="1" x14ac:dyDescent="0.3">
      <c r="A98" s="51" t="s">
        <v>783</v>
      </c>
      <c r="B98" s="56" t="s">
        <v>697</v>
      </c>
      <c r="C98" s="160">
        <v>44878</v>
      </c>
      <c r="D98" s="160" t="str">
        <f t="shared" si="2"/>
        <v>Week 47</v>
      </c>
      <c r="E98" s="160" t="str">
        <f t="shared" si="3"/>
        <v>Sunday</v>
      </c>
      <c r="F98" s="56" t="s">
        <v>656</v>
      </c>
      <c r="G98" s="56" t="s">
        <v>703</v>
      </c>
      <c r="H98" s="56"/>
      <c r="I98" s="56"/>
      <c r="J98" s="56"/>
      <c r="K98" s="166"/>
      <c r="L98" s="166" t="s">
        <v>157</v>
      </c>
      <c r="M98" s="52"/>
    </row>
    <row r="99" spans="1:13" ht="15.75" hidden="1" thickBot="1" x14ac:dyDescent="0.3">
      <c r="A99" s="51" t="s">
        <v>783</v>
      </c>
      <c r="B99" s="183" t="s">
        <v>660</v>
      </c>
      <c r="C99" s="184">
        <v>44883</v>
      </c>
      <c r="D99" s="184" t="str">
        <f t="shared" si="2"/>
        <v>Week 47</v>
      </c>
      <c r="E99" s="184" t="str">
        <f t="shared" si="3"/>
        <v>Friday</v>
      </c>
      <c r="F99" s="183" t="s">
        <v>659</v>
      </c>
      <c r="G99" s="183" t="s">
        <v>788</v>
      </c>
      <c r="H99" s="183"/>
      <c r="I99" s="183"/>
      <c r="J99" s="183"/>
      <c r="K99" s="185"/>
      <c r="L99" s="185"/>
      <c r="M99" s="52"/>
    </row>
    <row r="100" spans="1:13" ht="15.75" hidden="1" thickBot="1" x14ac:dyDescent="0.3">
      <c r="A100" s="51" t="s">
        <v>783</v>
      </c>
      <c r="B100" s="183" t="s">
        <v>660</v>
      </c>
      <c r="C100" s="184">
        <v>44884</v>
      </c>
      <c r="D100" s="184" t="str">
        <f t="shared" si="2"/>
        <v>Week 47</v>
      </c>
      <c r="E100" s="184" t="str">
        <f t="shared" si="3"/>
        <v>Saturday</v>
      </c>
      <c r="F100" s="183" t="s">
        <v>672</v>
      </c>
      <c r="G100" s="183" t="s">
        <v>675</v>
      </c>
      <c r="H100" s="183"/>
      <c r="I100" s="183"/>
      <c r="J100" s="183"/>
      <c r="K100" s="185"/>
      <c r="L100" s="185"/>
      <c r="M100" s="52"/>
    </row>
    <row r="101" spans="1:13" ht="15.75" hidden="1" thickBot="1" x14ac:dyDescent="0.3">
      <c r="A101" s="51" t="s">
        <v>783</v>
      </c>
      <c r="B101" s="183" t="s">
        <v>660</v>
      </c>
      <c r="C101" s="184">
        <v>44885</v>
      </c>
      <c r="D101" s="184" t="str">
        <f t="shared" si="2"/>
        <v>Week 48</v>
      </c>
      <c r="E101" s="184" t="str">
        <f t="shared" si="3"/>
        <v>Sunday</v>
      </c>
      <c r="F101" s="183" t="s">
        <v>656</v>
      </c>
      <c r="G101" s="183" t="s">
        <v>665</v>
      </c>
      <c r="H101" s="183"/>
      <c r="I101" s="183"/>
      <c r="J101" s="183"/>
      <c r="K101" s="185"/>
      <c r="L101" s="185"/>
      <c r="M101" s="52"/>
    </row>
    <row r="102" spans="1:13" ht="15.75" hidden="1" thickBot="1" x14ac:dyDescent="0.3">
      <c r="A102" s="51" t="s">
        <v>783</v>
      </c>
      <c r="B102" s="56" t="s">
        <v>697</v>
      </c>
      <c r="C102" s="160">
        <v>44903</v>
      </c>
      <c r="D102" s="160" t="str">
        <f t="shared" si="2"/>
        <v>Week 50</v>
      </c>
      <c r="E102" s="160" t="str">
        <f t="shared" si="3"/>
        <v>Thursday</v>
      </c>
      <c r="F102" s="165" t="s">
        <v>634</v>
      </c>
      <c r="G102" s="56" t="s">
        <v>789</v>
      </c>
      <c r="H102" s="56"/>
      <c r="I102" s="56"/>
      <c r="J102" s="56"/>
      <c r="K102" s="166"/>
      <c r="L102" s="166" t="s">
        <v>157</v>
      </c>
      <c r="M102" s="52"/>
    </row>
    <row r="103" spans="1:13" ht="15.75" hidden="1" thickBot="1" x14ac:dyDescent="0.3">
      <c r="A103" s="51" t="s">
        <v>783</v>
      </c>
      <c r="B103" s="57" t="s">
        <v>628</v>
      </c>
      <c r="C103" s="138">
        <v>44905</v>
      </c>
      <c r="D103" s="138" t="str">
        <f t="shared" si="2"/>
        <v>Week 50</v>
      </c>
      <c r="E103" s="138" t="str">
        <f t="shared" si="3"/>
        <v>Saturday</v>
      </c>
      <c r="F103" s="57" t="s">
        <v>694</v>
      </c>
      <c r="G103" s="57" t="s">
        <v>790</v>
      </c>
      <c r="H103" s="57" t="s">
        <v>1055</v>
      </c>
      <c r="I103" s="57" t="s">
        <v>911</v>
      </c>
      <c r="J103" s="57"/>
      <c r="K103" s="141"/>
      <c r="L103" s="141"/>
      <c r="M103" s="52"/>
    </row>
    <row r="104" spans="1:13" ht="15.75" hidden="1" thickBot="1" x14ac:dyDescent="0.3">
      <c r="A104" s="51" t="s">
        <v>783</v>
      </c>
      <c r="B104" s="183" t="s">
        <v>660</v>
      </c>
      <c r="C104" s="184">
        <v>44909</v>
      </c>
      <c r="D104" s="184" t="str">
        <f t="shared" si="2"/>
        <v>Week 51</v>
      </c>
      <c r="E104" s="184" t="str">
        <f t="shared" si="3"/>
        <v>Wednesday</v>
      </c>
      <c r="F104" s="186" t="s">
        <v>689</v>
      </c>
      <c r="G104" s="183" t="s">
        <v>791</v>
      </c>
      <c r="H104" s="183"/>
      <c r="I104" s="183"/>
      <c r="J104" s="183"/>
      <c r="K104" s="185"/>
      <c r="L104" s="185"/>
      <c r="M104" s="52"/>
    </row>
    <row r="105" spans="1:13" ht="15.75" hidden="1" thickBot="1" x14ac:dyDescent="0.3">
      <c r="A105" s="51" t="s">
        <v>783</v>
      </c>
      <c r="B105" s="183" t="s">
        <v>660</v>
      </c>
      <c r="C105" s="184">
        <v>44911</v>
      </c>
      <c r="D105" s="184" t="str">
        <f t="shared" si="2"/>
        <v>Week 51</v>
      </c>
      <c r="E105" s="184" t="str">
        <f t="shared" si="3"/>
        <v>Friday</v>
      </c>
      <c r="F105" s="183" t="s">
        <v>663</v>
      </c>
      <c r="G105" s="183" t="s">
        <v>717</v>
      </c>
      <c r="H105" s="183"/>
      <c r="I105" s="183"/>
      <c r="J105" s="183"/>
      <c r="K105" s="185"/>
      <c r="L105" s="185"/>
      <c r="M105" s="52"/>
    </row>
    <row r="106" spans="1:13" ht="15.75" hidden="1" thickBot="1" x14ac:dyDescent="0.3">
      <c r="A106" s="51" t="s">
        <v>783</v>
      </c>
      <c r="B106" s="183" t="s">
        <v>660</v>
      </c>
      <c r="C106" s="184">
        <v>44915</v>
      </c>
      <c r="D106" s="184" t="str">
        <f t="shared" si="2"/>
        <v>Week 52</v>
      </c>
      <c r="E106" s="184" t="str">
        <f t="shared" si="3"/>
        <v>Tuesday</v>
      </c>
      <c r="F106" s="183" t="s">
        <v>727</v>
      </c>
      <c r="G106" s="183" t="s">
        <v>792</v>
      </c>
      <c r="H106" s="183"/>
      <c r="I106" s="183"/>
      <c r="J106" s="183"/>
      <c r="K106" s="185"/>
      <c r="L106" s="185"/>
      <c r="M106" s="52"/>
    </row>
    <row r="107" spans="1:13" ht="15.75" hidden="1" thickBot="1" x14ac:dyDescent="0.3">
      <c r="A107" s="51" t="s">
        <v>783</v>
      </c>
      <c r="B107" s="204" t="s">
        <v>732</v>
      </c>
      <c r="C107" s="205">
        <v>44920</v>
      </c>
      <c r="D107" s="205" t="str">
        <f t="shared" si="2"/>
        <v>Week 53</v>
      </c>
      <c r="E107" s="205" t="str">
        <f t="shared" si="3"/>
        <v>Sunday</v>
      </c>
      <c r="F107" s="206" t="s">
        <v>634</v>
      </c>
      <c r="G107" s="204" t="s">
        <v>793</v>
      </c>
      <c r="H107" s="204"/>
      <c r="I107" s="204"/>
      <c r="J107" s="204"/>
      <c r="K107" s="207"/>
      <c r="L107" s="207" t="s">
        <v>157</v>
      </c>
      <c r="M107" s="52"/>
    </row>
    <row r="108" spans="1:13" ht="15.75" hidden="1" thickBot="1" x14ac:dyDescent="0.3">
      <c r="A108" s="51" t="s">
        <v>783</v>
      </c>
      <c r="B108" s="192" t="s">
        <v>633</v>
      </c>
      <c r="C108" s="194">
        <v>44921</v>
      </c>
      <c r="D108" s="194" t="str">
        <f t="shared" si="2"/>
        <v>Week 53</v>
      </c>
      <c r="E108" s="194" t="str">
        <f t="shared" si="3"/>
        <v>Monday</v>
      </c>
      <c r="F108" s="192" t="s">
        <v>672</v>
      </c>
      <c r="G108" s="192" t="s">
        <v>794</v>
      </c>
      <c r="H108" s="192" t="s">
        <v>795</v>
      </c>
      <c r="I108" s="192" t="s">
        <v>796</v>
      </c>
      <c r="J108" s="192"/>
      <c r="K108" s="197"/>
      <c r="L108" s="197" t="s">
        <v>157</v>
      </c>
      <c r="M108" s="52"/>
    </row>
    <row r="109" spans="1:13" ht="15.75" hidden="1" thickBot="1" x14ac:dyDescent="0.3">
      <c r="A109" s="51" t="s">
        <v>783</v>
      </c>
      <c r="B109" s="183" t="s">
        <v>660</v>
      </c>
      <c r="C109" s="184">
        <v>44927</v>
      </c>
      <c r="D109" s="184" t="str">
        <f t="shared" si="2"/>
        <v>Week 01</v>
      </c>
      <c r="E109" s="184" t="str">
        <f t="shared" si="3"/>
        <v>Sunday</v>
      </c>
      <c r="F109" s="183" t="s">
        <v>694</v>
      </c>
      <c r="G109" s="183" t="s">
        <v>695</v>
      </c>
      <c r="H109" s="183"/>
      <c r="I109" s="183"/>
      <c r="J109" s="183"/>
      <c r="K109" s="185"/>
      <c r="L109" s="185"/>
      <c r="M109" s="52"/>
    </row>
    <row r="110" spans="1:13" ht="15.75" hidden="1" thickBot="1" x14ac:dyDescent="0.3">
      <c r="A110" s="51" t="s">
        <v>783</v>
      </c>
      <c r="B110" s="183" t="s">
        <v>660</v>
      </c>
      <c r="C110" s="184">
        <v>44933</v>
      </c>
      <c r="D110" s="184" t="str">
        <f t="shared" si="2"/>
        <v>Week 01</v>
      </c>
      <c r="E110" s="184" t="str">
        <f t="shared" si="3"/>
        <v>Saturday</v>
      </c>
      <c r="F110" s="183" t="s">
        <v>689</v>
      </c>
      <c r="G110" s="183" t="s">
        <v>797</v>
      </c>
      <c r="H110" s="183"/>
      <c r="I110" s="183"/>
      <c r="J110" s="183"/>
      <c r="K110" s="185"/>
      <c r="L110" s="185"/>
      <c r="M110" s="52"/>
    </row>
    <row r="111" spans="1:13" ht="15.75" hidden="1" thickBot="1" x14ac:dyDescent="0.3">
      <c r="A111" s="51" t="s">
        <v>783</v>
      </c>
      <c r="B111" s="192" t="s">
        <v>633</v>
      </c>
      <c r="C111" s="194">
        <v>44940</v>
      </c>
      <c r="D111" s="194" t="str">
        <f t="shared" si="2"/>
        <v>Week 02</v>
      </c>
      <c r="E111" s="194" t="str">
        <f t="shared" si="3"/>
        <v>Saturday</v>
      </c>
      <c r="F111" s="192" t="s">
        <v>663</v>
      </c>
      <c r="G111" s="192" t="s">
        <v>679</v>
      </c>
      <c r="H111" s="192" t="s">
        <v>798</v>
      </c>
      <c r="I111" s="198" t="s">
        <v>744</v>
      </c>
      <c r="J111" s="198"/>
      <c r="K111" s="197"/>
      <c r="L111" s="197" t="s">
        <v>157</v>
      </c>
      <c r="M111" s="52"/>
    </row>
    <row r="112" spans="1:13" ht="15.75" hidden="1" thickBot="1" x14ac:dyDescent="0.3">
      <c r="A112" s="51" t="s">
        <v>783</v>
      </c>
      <c r="B112" s="56" t="s">
        <v>697</v>
      </c>
      <c r="C112" s="160">
        <v>44941</v>
      </c>
      <c r="D112" s="160" t="str">
        <f t="shared" si="2"/>
        <v>Week 03</v>
      </c>
      <c r="E112" s="160" t="str">
        <f t="shared" si="3"/>
        <v>Sunday</v>
      </c>
      <c r="F112" s="56" t="s">
        <v>663</v>
      </c>
      <c r="G112" s="56" t="s">
        <v>664</v>
      </c>
      <c r="H112" s="56"/>
      <c r="I112" s="170"/>
      <c r="J112" s="170"/>
      <c r="K112" s="166"/>
      <c r="L112" s="166"/>
      <c r="M112" s="52"/>
    </row>
    <row r="113" spans="1:13" ht="15.75" hidden="1" thickBot="1" x14ac:dyDescent="0.3">
      <c r="A113" s="51" t="s">
        <v>783</v>
      </c>
      <c r="B113" s="57" t="s">
        <v>628</v>
      </c>
      <c r="C113" s="138">
        <v>44953</v>
      </c>
      <c r="D113" s="138" t="str">
        <f t="shared" si="2"/>
        <v>Week 04</v>
      </c>
      <c r="E113" s="138" t="str">
        <f t="shared" si="3"/>
        <v>Friday</v>
      </c>
      <c r="F113" s="57" t="s">
        <v>651</v>
      </c>
      <c r="G113" s="57" t="s">
        <v>799</v>
      </c>
      <c r="H113" s="57"/>
      <c r="I113" s="142"/>
      <c r="J113" s="142"/>
      <c r="K113" s="141"/>
      <c r="L113" s="141"/>
      <c r="M113" s="52"/>
    </row>
    <row r="114" spans="1:13" ht="15.75" hidden="1" thickBot="1" x14ac:dyDescent="0.3">
      <c r="A114" s="51" t="s">
        <v>783</v>
      </c>
      <c r="B114" s="57" t="s">
        <v>628</v>
      </c>
      <c r="C114" s="138">
        <v>44954</v>
      </c>
      <c r="D114" s="138" t="str">
        <f t="shared" si="2"/>
        <v>Week 04</v>
      </c>
      <c r="E114" s="138" t="str">
        <f t="shared" si="3"/>
        <v>Saturday</v>
      </c>
      <c r="F114" s="57" t="s">
        <v>672</v>
      </c>
      <c r="G114" s="57" t="s">
        <v>707</v>
      </c>
      <c r="H114" s="57"/>
      <c r="I114" s="142"/>
      <c r="J114" s="142"/>
      <c r="K114" s="141"/>
      <c r="L114" s="141"/>
      <c r="M114" s="52"/>
    </row>
    <row r="115" spans="1:13" ht="15.75" hidden="1" thickBot="1" x14ac:dyDescent="0.3">
      <c r="A115" s="51" t="s">
        <v>783</v>
      </c>
      <c r="B115" s="192" t="s">
        <v>633</v>
      </c>
      <c r="C115" s="194">
        <v>44955</v>
      </c>
      <c r="D115" s="194" t="str">
        <f t="shared" si="2"/>
        <v>Week 05</v>
      </c>
      <c r="E115" s="194" t="str">
        <f t="shared" si="3"/>
        <v>Sunday</v>
      </c>
      <c r="F115" s="192" t="s">
        <v>666</v>
      </c>
      <c r="G115" s="192" t="s">
        <v>800</v>
      </c>
      <c r="H115" s="198" t="s">
        <v>801</v>
      </c>
      <c r="I115" s="198" t="s">
        <v>802</v>
      </c>
      <c r="J115" s="198"/>
      <c r="K115" s="197"/>
      <c r="L115" s="197"/>
      <c r="M115" s="52"/>
    </row>
    <row r="116" spans="1:13" ht="15.75" hidden="1" thickBot="1" x14ac:dyDescent="0.3">
      <c r="A116" s="51" t="s">
        <v>783</v>
      </c>
      <c r="B116" s="183" t="s">
        <v>660</v>
      </c>
      <c r="C116" s="184">
        <v>44961</v>
      </c>
      <c r="D116" s="184" t="str">
        <f t="shared" si="2"/>
        <v>Week 05</v>
      </c>
      <c r="E116" s="184" t="str">
        <f t="shared" si="3"/>
        <v>Saturday</v>
      </c>
      <c r="F116" s="183" t="s">
        <v>803</v>
      </c>
      <c r="G116" s="183" t="s">
        <v>804</v>
      </c>
      <c r="H116" s="183"/>
      <c r="I116" s="183"/>
      <c r="J116" s="183"/>
      <c r="K116" s="185"/>
      <c r="L116" s="185"/>
      <c r="M116" s="52"/>
    </row>
    <row r="117" spans="1:13" ht="15.75" hidden="1" thickBot="1" x14ac:dyDescent="0.3">
      <c r="A117" s="51" t="s">
        <v>783</v>
      </c>
      <c r="B117" s="183" t="s">
        <v>660</v>
      </c>
      <c r="C117" s="184">
        <v>44962</v>
      </c>
      <c r="D117" s="184" t="str">
        <f t="shared" si="2"/>
        <v>Week 06</v>
      </c>
      <c r="E117" s="184" t="str">
        <f t="shared" si="3"/>
        <v>Sunday</v>
      </c>
      <c r="F117" s="183" t="s">
        <v>659</v>
      </c>
      <c r="G117" s="183" t="s">
        <v>805</v>
      </c>
      <c r="H117" s="183"/>
      <c r="I117" s="183"/>
      <c r="J117" s="183"/>
      <c r="K117" s="185"/>
      <c r="L117" s="185"/>
      <c r="M117" s="52"/>
    </row>
    <row r="118" spans="1:13" ht="15.75" hidden="1" thickBot="1" x14ac:dyDescent="0.3">
      <c r="A118" s="51" t="s">
        <v>783</v>
      </c>
      <c r="B118" s="56" t="s">
        <v>697</v>
      </c>
      <c r="C118" s="160">
        <v>44967</v>
      </c>
      <c r="D118" s="160" t="str">
        <f t="shared" si="2"/>
        <v>Week 06</v>
      </c>
      <c r="E118" s="160" t="str">
        <f t="shared" si="3"/>
        <v>Friday</v>
      </c>
      <c r="F118" s="56" t="s">
        <v>640</v>
      </c>
      <c r="G118" s="56" t="s">
        <v>806</v>
      </c>
      <c r="H118" s="56"/>
      <c r="I118" s="56"/>
      <c r="J118" s="56"/>
      <c r="K118" s="166"/>
      <c r="L118" s="166"/>
      <c r="M118" s="52"/>
    </row>
    <row r="119" spans="1:13" ht="15.75" hidden="1" thickBot="1" x14ac:dyDescent="0.3">
      <c r="A119" s="51" t="s">
        <v>783</v>
      </c>
      <c r="B119" s="56" t="s">
        <v>697</v>
      </c>
      <c r="C119" s="160">
        <v>44968</v>
      </c>
      <c r="D119" s="160" t="str">
        <f t="shared" si="2"/>
        <v>Week 06</v>
      </c>
      <c r="E119" s="160" t="str">
        <f t="shared" si="3"/>
        <v>Saturday</v>
      </c>
      <c r="F119" s="165" t="s">
        <v>634</v>
      </c>
      <c r="G119" s="162" t="s">
        <v>699</v>
      </c>
      <c r="H119" s="56"/>
      <c r="I119" s="56"/>
      <c r="J119" s="56"/>
      <c r="K119" s="166"/>
      <c r="L119" s="166"/>
      <c r="M119" s="52"/>
    </row>
    <row r="120" spans="1:13" ht="15.75" hidden="1" thickBot="1" x14ac:dyDescent="0.3">
      <c r="A120" s="51" t="s">
        <v>783</v>
      </c>
      <c r="B120" s="57" t="s">
        <v>628</v>
      </c>
      <c r="C120" s="138">
        <v>44969</v>
      </c>
      <c r="D120" s="138" t="str">
        <f t="shared" si="2"/>
        <v>Week 07</v>
      </c>
      <c r="E120" s="138" t="str">
        <f t="shared" si="3"/>
        <v>Sunday</v>
      </c>
      <c r="F120" s="57" t="s">
        <v>659</v>
      </c>
      <c r="G120" s="57" t="s">
        <v>807</v>
      </c>
      <c r="H120" s="57"/>
      <c r="I120" s="57"/>
      <c r="J120" s="57"/>
      <c r="K120" s="141"/>
      <c r="L120" s="141"/>
      <c r="M120" s="52"/>
    </row>
    <row r="121" spans="1:13" ht="15.75" hidden="1" thickBot="1" x14ac:dyDescent="0.3">
      <c r="A121" s="51" t="s">
        <v>783</v>
      </c>
      <c r="B121" s="57" t="s">
        <v>628</v>
      </c>
      <c r="C121" s="138">
        <v>44974</v>
      </c>
      <c r="D121" s="138" t="str">
        <f t="shared" si="2"/>
        <v>Week 07</v>
      </c>
      <c r="E121" s="138" t="str">
        <f t="shared" si="3"/>
        <v>Friday</v>
      </c>
      <c r="F121" s="57" t="s">
        <v>642</v>
      </c>
      <c r="G121" s="57" t="s">
        <v>677</v>
      </c>
      <c r="H121" s="57"/>
      <c r="I121" s="57"/>
      <c r="J121" s="57"/>
      <c r="K121" s="141"/>
      <c r="L121" s="141"/>
      <c r="M121" s="52"/>
    </row>
    <row r="122" spans="1:13" ht="15.75" hidden="1" thickBot="1" x14ac:dyDescent="0.3">
      <c r="A122" s="51" t="s">
        <v>783</v>
      </c>
      <c r="B122" s="204" t="s">
        <v>732</v>
      </c>
      <c r="C122" s="205">
        <v>44975</v>
      </c>
      <c r="D122" s="205" t="str">
        <f t="shared" si="2"/>
        <v>Week 07</v>
      </c>
      <c r="E122" s="205" t="str">
        <f t="shared" si="3"/>
        <v>Saturday</v>
      </c>
      <c r="F122" s="206" t="s">
        <v>634</v>
      </c>
      <c r="G122" s="204" t="s">
        <v>808</v>
      </c>
      <c r="H122" s="204"/>
      <c r="I122" s="204"/>
      <c r="J122" s="204"/>
      <c r="K122" s="207"/>
      <c r="L122" s="207"/>
      <c r="M122" s="52"/>
    </row>
    <row r="123" spans="1:13" ht="15.75" hidden="1" thickBot="1" x14ac:dyDescent="0.3">
      <c r="A123" s="51" t="s">
        <v>783</v>
      </c>
      <c r="B123" s="192" t="s">
        <v>633</v>
      </c>
      <c r="C123" s="194">
        <v>44976</v>
      </c>
      <c r="D123" s="194" t="str">
        <f t="shared" si="2"/>
        <v>Week 08</v>
      </c>
      <c r="E123" s="194" t="str">
        <f t="shared" si="3"/>
        <v>Sunday</v>
      </c>
      <c r="F123" s="192" t="s">
        <v>651</v>
      </c>
      <c r="G123" s="192" t="s">
        <v>809</v>
      </c>
      <c r="H123" s="192" t="s">
        <v>810</v>
      </c>
      <c r="I123" s="192" t="s">
        <v>405</v>
      </c>
      <c r="J123" s="192"/>
      <c r="K123" s="197"/>
      <c r="L123" s="197"/>
      <c r="M123" s="52"/>
    </row>
    <row r="124" spans="1:13" ht="15.75" hidden="1" thickBot="1" x14ac:dyDescent="0.3">
      <c r="A124" s="51" t="s">
        <v>783</v>
      </c>
      <c r="B124" s="183" t="s">
        <v>660</v>
      </c>
      <c r="C124" s="184">
        <v>44978</v>
      </c>
      <c r="D124" s="184" t="str">
        <f t="shared" si="2"/>
        <v>Week 08</v>
      </c>
      <c r="E124" s="184" t="str">
        <f t="shared" si="3"/>
        <v>Tuesday</v>
      </c>
      <c r="F124" s="183" t="s">
        <v>727</v>
      </c>
      <c r="G124" s="183" t="s">
        <v>792</v>
      </c>
      <c r="H124" s="183"/>
      <c r="I124" s="183"/>
      <c r="J124" s="183"/>
      <c r="K124" s="185"/>
      <c r="L124" s="185"/>
      <c r="M124" s="52"/>
    </row>
    <row r="125" spans="1:13" ht="15.75" hidden="1" thickBot="1" x14ac:dyDescent="0.3">
      <c r="A125" s="51" t="s">
        <v>783</v>
      </c>
      <c r="B125" s="183" t="s">
        <v>660</v>
      </c>
      <c r="C125" s="184">
        <v>44990</v>
      </c>
      <c r="D125" s="184" t="str">
        <f t="shared" si="2"/>
        <v>Week 10</v>
      </c>
      <c r="E125" s="184" t="str">
        <f t="shared" si="3"/>
        <v>Sunday</v>
      </c>
      <c r="F125" s="183" t="s">
        <v>659</v>
      </c>
      <c r="G125" s="183" t="s">
        <v>811</v>
      </c>
      <c r="H125" s="183"/>
      <c r="I125" s="183"/>
      <c r="J125" s="183"/>
      <c r="K125" s="185"/>
      <c r="L125" s="185"/>
      <c r="M125" s="52"/>
    </row>
    <row r="126" spans="1:13" ht="15.75" hidden="1" thickBot="1" x14ac:dyDescent="0.3">
      <c r="A126" s="51" t="s">
        <v>783</v>
      </c>
      <c r="B126" s="183" t="s">
        <v>660</v>
      </c>
      <c r="C126" s="184">
        <v>44999</v>
      </c>
      <c r="D126" s="184" t="str">
        <f t="shared" si="2"/>
        <v>Week 11</v>
      </c>
      <c r="E126" s="184" t="str">
        <f t="shared" si="3"/>
        <v>Tuesday</v>
      </c>
      <c r="F126" s="183" t="s">
        <v>727</v>
      </c>
      <c r="G126" s="183" t="s">
        <v>792</v>
      </c>
      <c r="H126" s="183"/>
      <c r="I126" s="183"/>
      <c r="J126" s="183"/>
      <c r="K126" s="185"/>
      <c r="L126" s="185"/>
      <c r="M126" s="52"/>
    </row>
    <row r="127" spans="1:13" ht="15.75" hidden="1" thickBot="1" x14ac:dyDescent="0.3">
      <c r="A127" s="51" t="s">
        <v>783</v>
      </c>
      <c r="B127" s="183" t="s">
        <v>660</v>
      </c>
      <c r="C127" s="184">
        <v>45009</v>
      </c>
      <c r="D127" s="184" t="str">
        <f t="shared" si="2"/>
        <v>Week 12</v>
      </c>
      <c r="E127" s="184" t="str">
        <f t="shared" si="3"/>
        <v>Friday</v>
      </c>
      <c r="F127" s="183" t="s">
        <v>651</v>
      </c>
      <c r="G127" s="183" t="s">
        <v>670</v>
      </c>
      <c r="H127" s="183"/>
      <c r="I127" s="183"/>
      <c r="J127" s="183"/>
      <c r="K127" s="185"/>
      <c r="L127" s="185"/>
      <c r="M127" s="52"/>
    </row>
    <row r="128" spans="1:13" ht="15.75" hidden="1" customHeight="1" thickBot="1" x14ac:dyDescent="0.3">
      <c r="A128" s="51" t="s">
        <v>783</v>
      </c>
      <c r="B128" s="192" t="s">
        <v>633</v>
      </c>
      <c r="C128" s="194">
        <v>45015</v>
      </c>
      <c r="D128" s="194" t="str">
        <f t="shared" si="2"/>
        <v>Week 13</v>
      </c>
      <c r="E128" s="194" t="str">
        <f t="shared" si="3"/>
        <v>Thursday</v>
      </c>
      <c r="F128" s="192" t="s">
        <v>672</v>
      </c>
      <c r="G128" s="192" t="s">
        <v>812</v>
      </c>
      <c r="H128" s="192" t="s">
        <v>813</v>
      </c>
      <c r="I128" s="192" t="s">
        <v>814</v>
      </c>
      <c r="J128" s="192"/>
      <c r="K128" s="197"/>
      <c r="L128" s="197"/>
      <c r="M128" s="52"/>
    </row>
    <row r="129" spans="1:13" ht="15.75" hidden="1" customHeight="1" thickBot="1" x14ac:dyDescent="0.3">
      <c r="A129" s="51" t="s">
        <v>783</v>
      </c>
      <c r="B129" s="57" t="s">
        <v>628</v>
      </c>
      <c r="C129" s="138">
        <v>45016</v>
      </c>
      <c r="D129" s="138" t="str">
        <f t="shared" si="2"/>
        <v>Week 13</v>
      </c>
      <c r="E129" s="138" t="str">
        <f t="shared" si="3"/>
        <v>Friday</v>
      </c>
      <c r="F129" s="57" t="s">
        <v>642</v>
      </c>
      <c r="G129" s="57" t="s">
        <v>815</v>
      </c>
      <c r="H129" s="57"/>
      <c r="I129" s="57"/>
      <c r="J129" s="57"/>
      <c r="K129" s="141"/>
      <c r="L129" s="141"/>
      <c r="M129" s="52"/>
    </row>
    <row r="130" spans="1:13" ht="15.75" hidden="1" customHeight="1" thickBot="1" x14ac:dyDescent="0.3">
      <c r="A130" s="51" t="s">
        <v>783</v>
      </c>
      <c r="B130" s="57" t="s">
        <v>628</v>
      </c>
      <c r="C130" s="138">
        <v>45017</v>
      </c>
      <c r="D130" s="138" t="str">
        <f t="shared" si="2"/>
        <v>Week 13</v>
      </c>
      <c r="E130" s="138" t="str">
        <f t="shared" si="3"/>
        <v>Saturday</v>
      </c>
      <c r="F130" s="143" t="s">
        <v>651</v>
      </c>
      <c r="G130" s="57" t="s">
        <v>816</v>
      </c>
      <c r="H130" s="57"/>
      <c r="I130" s="57"/>
      <c r="J130" s="57"/>
      <c r="K130" s="141"/>
      <c r="L130" s="141"/>
      <c r="M130" s="52"/>
    </row>
    <row r="131" spans="1:13" ht="15.75" hidden="1" customHeight="1" thickBot="1" x14ac:dyDescent="0.3">
      <c r="A131" s="51" t="s">
        <v>783</v>
      </c>
      <c r="B131" s="56" t="s">
        <v>697</v>
      </c>
      <c r="C131" s="160">
        <v>45020</v>
      </c>
      <c r="D131" s="160" t="str">
        <f t="shared" ref="D131:D194" si="4">"Week " &amp; TEXT(WEEKNUM(C131, 1), "00")</f>
        <v>Week 14</v>
      </c>
      <c r="E131" s="160" t="str">
        <f t="shared" ref="E131:E194" si="5">TEXT(C131, "dddd")</f>
        <v>Tuesday</v>
      </c>
      <c r="F131" s="56" t="s">
        <v>642</v>
      </c>
      <c r="G131" s="56" t="s">
        <v>677</v>
      </c>
      <c r="H131" s="56"/>
      <c r="I131" s="56"/>
      <c r="J131" s="56"/>
      <c r="K131" s="166"/>
      <c r="L131" s="166"/>
      <c r="M131" s="52"/>
    </row>
    <row r="132" spans="1:13" ht="15.75" hidden="1" customHeight="1" thickBot="1" x14ac:dyDescent="0.3">
      <c r="A132" s="51" t="s">
        <v>783</v>
      </c>
      <c r="B132" s="192" t="s">
        <v>633</v>
      </c>
      <c r="C132" s="194">
        <v>45021</v>
      </c>
      <c r="D132" s="194" t="str">
        <f t="shared" si="4"/>
        <v>Week 14</v>
      </c>
      <c r="E132" s="194" t="str">
        <f t="shared" si="5"/>
        <v>Wednesday</v>
      </c>
      <c r="F132" s="192" t="s">
        <v>656</v>
      </c>
      <c r="G132" s="192" t="s">
        <v>817</v>
      </c>
      <c r="H132" s="192" t="s">
        <v>818</v>
      </c>
      <c r="I132" s="192" t="s">
        <v>736</v>
      </c>
      <c r="J132" s="192"/>
      <c r="K132" s="197"/>
      <c r="L132" s="197"/>
      <c r="M132" s="52"/>
    </row>
    <row r="133" spans="1:13" ht="15.75" hidden="1" customHeight="1" thickBot="1" x14ac:dyDescent="0.3">
      <c r="A133" s="51" t="s">
        <v>783</v>
      </c>
      <c r="B133" s="57" t="s">
        <v>628</v>
      </c>
      <c r="C133" s="138">
        <v>45023</v>
      </c>
      <c r="D133" s="138" t="str">
        <f t="shared" si="4"/>
        <v>Week 14</v>
      </c>
      <c r="E133" s="138" t="str">
        <f t="shared" si="5"/>
        <v>Friday</v>
      </c>
      <c r="F133" s="57" t="s">
        <v>642</v>
      </c>
      <c r="G133" s="57" t="s">
        <v>819</v>
      </c>
      <c r="H133" s="57"/>
      <c r="I133" s="57"/>
      <c r="J133" s="57"/>
      <c r="K133" s="141"/>
      <c r="L133" s="141"/>
      <c r="M133" s="52"/>
    </row>
    <row r="134" spans="1:13" ht="15.75" hidden="1" customHeight="1" thickBot="1" x14ac:dyDescent="0.3">
      <c r="A134" s="51" t="s">
        <v>783</v>
      </c>
      <c r="B134" s="57" t="s">
        <v>628</v>
      </c>
      <c r="C134" s="138">
        <v>45024</v>
      </c>
      <c r="D134" s="138" t="str">
        <f t="shared" si="4"/>
        <v>Week 14</v>
      </c>
      <c r="E134" s="138" t="str">
        <f t="shared" si="5"/>
        <v>Saturday</v>
      </c>
      <c r="F134" s="57" t="s">
        <v>642</v>
      </c>
      <c r="G134" s="57" t="s">
        <v>815</v>
      </c>
      <c r="H134" s="57"/>
      <c r="I134" s="57"/>
      <c r="J134" s="57"/>
      <c r="K134" s="141"/>
      <c r="L134" s="141"/>
      <c r="M134" s="52"/>
    </row>
    <row r="135" spans="1:13" ht="15.75" hidden="1" customHeight="1" thickBot="1" x14ac:dyDescent="0.3">
      <c r="A135" s="51" t="s">
        <v>783</v>
      </c>
      <c r="B135" s="204" t="s">
        <v>732</v>
      </c>
      <c r="C135" s="205">
        <v>45025</v>
      </c>
      <c r="D135" s="205" t="str">
        <f t="shared" si="4"/>
        <v>Week 15</v>
      </c>
      <c r="E135" s="205" t="str">
        <f t="shared" si="5"/>
        <v>Sunday</v>
      </c>
      <c r="F135" s="206" t="s">
        <v>634</v>
      </c>
      <c r="G135" s="204" t="s">
        <v>820</v>
      </c>
      <c r="H135" s="204"/>
      <c r="I135" s="204"/>
      <c r="J135" s="204"/>
      <c r="K135" s="207"/>
      <c r="L135" s="207"/>
      <c r="M135" s="52"/>
    </row>
    <row r="136" spans="1:13" ht="15.75" hidden="1" customHeight="1" thickBot="1" x14ac:dyDescent="0.3">
      <c r="A136" s="51" t="s">
        <v>783</v>
      </c>
      <c r="B136" s="57" t="s">
        <v>628</v>
      </c>
      <c r="C136" s="138">
        <v>45029</v>
      </c>
      <c r="D136" s="138" t="str">
        <f t="shared" si="4"/>
        <v>Week 15</v>
      </c>
      <c r="E136" s="138" t="str">
        <f t="shared" si="5"/>
        <v>Thursday</v>
      </c>
      <c r="F136" s="57" t="s">
        <v>663</v>
      </c>
      <c r="G136" s="57" t="s">
        <v>821</v>
      </c>
      <c r="H136" s="57"/>
      <c r="I136" s="57"/>
      <c r="J136" s="57"/>
      <c r="K136" s="141"/>
      <c r="L136" s="141"/>
      <c r="M136" s="52"/>
    </row>
    <row r="137" spans="1:13" ht="15.75" hidden="1" customHeight="1" thickBot="1" x14ac:dyDescent="0.3">
      <c r="A137" s="51" t="s">
        <v>783</v>
      </c>
      <c r="B137" s="204" t="s">
        <v>732</v>
      </c>
      <c r="C137" s="205">
        <v>45030</v>
      </c>
      <c r="D137" s="205" t="str">
        <f t="shared" si="4"/>
        <v>Week 15</v>
      </c>
      <c r="E137" s="205" t="str">
        <f t="shared" si="5"/>
        <v>Friday</v>
      </c>
      <c r="F137" s="206" t="s">
        <v>634</v>
      </c>
      <c r="G137" s="204" t="s">
        <v>822</v>
      </c>
      <c r="H137" s="204"/>
      <c r="I137" s="204"/>
      <c r="J137" s="204"/>
      <c r="K137" s="207"/>
      <c r="L137" s="207"/>
      <c r="M137" s="52"/>
    </row>
    <row r="138" spans="1:13" ht="15.75" hidden="1" customHeight="1" thickBot="1" x14ac:dyDescent="0.3">
      <c r="A138" s="51" t="s">
        <v>783</v>
      </c>
      <c r="B138" s="56" t="s">
        <v>697</v>
      </c>
      <c r="C138" s="160">
        <v>45038</v>
      </c>
      <c r="D138" s="160" t="str">
        <f t="shared" si="4"/>
        <v>Week 16</v>
      </c>
      <c r="E138" s="160" t="str">
        <f t="shared" si="5"/>
        <v>Saturday</v>
      </c>
      <c r="F138" s="56" t="s">
        <v>659</v>
      </c>
      <c r="G138" s="56" t="s">
        <v>682</v>
      </c>
      <c r="H138" s="56"/>
      <c r="I138" s="56"/>
      <c r="J138" s="56"/>
      <c r="K138" s="166"/>
      <c r="L138" s="166"/>
      <c r="M138" s="52"/>
    </row>
    <row r="139" spans="1:13" ht="15.75" hidden="1" customHeight="1" thickBot="1" x14ac:dyDescent="0.3">
      <c r="A139" s="51" t="s">
        <v>783</v>
      </c>
      <c r="B139" s="56" t="s">
        <v>697</v>
      </c>
      <c r="C139" s="160">
        <v>45039</v>
      </c>
      <c r="D139" s="160" t="str">
        <f t="shared" si="4"/>
        <v>Week 17</v>
      </c>
      <c r="E139" s="160" t="str">
        <f t="shared" si="5"/>
        <v>Sunday</v>
      </c>
      <c r="F139" s="165" t="s">
        <v>634</v>
      </c>
      <c r="G139" s="56" t="s">
        <v>823</v>
      </c>
      <c r="H139" s="56"/>
      <c r="I139" s="56"/>
      <c r="J139" s="56"/>
      <c r="K139" s="166"/>
      <c r="L139" s="166"/>
      <c r="M139" s="52"/>
    </row>
    <row r="140" spans="1:13" ht="15.75" hidden="1" thickBot="1" x14ac:dyDescent="0.3">
      <c r="A140" s="51" t="s">
        <v>783</v>
      </c>
      <c r="B140" s="183" t="s">
        <v>660</v>
      </c>
      <c r="C140" s="184">
        <v>45041</v>
      </c>
      <c r="D140" s="184" t="str">
        <f t="shared" si="4"/>
        <v>Week 17</v>
      </c>
      <c r="E140" s="184" t="str">
        <f t="shared" si="5"/>
        <v>Tuesday</v>
      </c>
      <c r="F140" s="183" t="s">
        <v>727</v>
      </c>
      <c r="G140" s="183" t="s">
        <v>792</v>
      </c>
      <c r="H140" s="183"/>
      <c r="I140" s="183"/>
      <c r="J140" s="183"/>
      <c r="K140" s="185"/>
      <c r="L140" s="185"/>
      <c r="M140" s="52"/>
    </row>
    <row r="141" spans="1:13" ht="15.75" hidden="1" customHeight="1" thickBot="1" x14ac:dyDescent="0.3">
      <c r="A141" s="51" t="s">
        <v>783</v>
      </c>
      <c r="B141" s="192" t="s">
        <v>633</v>
      </c>
      <c r="C141" s="194">
        <v>45045</v>
      </c>
      <c r="D141" s="194" t="str">
        <f t="shared" si="4"/>
        <v>Week 17</v>
      </c>
      <c r="E141" s="194" t="str">
        <f t="shared" si="5"/>
        <v>Saturday</v>
      </c>
      <c r="F141" s="192" t="s">
        <v>651</v>
      </c>
      <c r="G141" s="192" t="s">
        <v>669</v>
      </c>
      <c r="H141" s="192" t="s">
        <v>824</v>
      </c>
      <c r="I141" s="192" t="s">
        <v>782</v>
      </c>
      <c r="J141" s="192"/>
      <c r="K141" s="197"/>
      <c r="L141" s="197" t="s">
        <v>757</v>
      </c>
      <c r="M141" s="52"/>
    </row>
    <row r="142" spans="1:13" ht="15.75" hidden="1" customHeight="1" thickBot="1" x14ac:dyDescent="0.3">
      <c r="A142" s="51" t="s">
        <v>783</v>
      </c>
      <c r="B142" s="57" t="s">
        <v>628</v>
      </c>
      <c r="C142" s="138">
        <v>45047</v>
      </c>
      <c r="D142" s="138" t="str">
        <f t="shared" si="4"/>
        <v>Week 18</v>
      </c>
      <c r="E142" s="138" t="str">
        <f t="shared" si="5"/>
        <v>Monday</v>
      </c>
      <c r="F142" s="57" t="s">
        <v>640</v>
      </c>
      <c r="G142" s="57" t="s">
        <v>641</v>
      </c>
      <c r="H142" s="57"/>
      <c r="I142" s="57"/>
      <c r="J142" s="57"/>
      <c r="K142" s="141"/>
      <c r="L142" s="141"/>
      <c r="M142" s="52"/>
    </row>
    <row r="143" spans="1:13" ht="15.75" hidden="1" thickBot="1" x14ac:dyDescent="0.3">
      <c r="A143" s="291" t="s">
        <v>783</v>
      </c>
      <c r="B143" s="293" t="s">
        <v>660</v>
      </c>
      <c r="C143" s="294">
        <v>45050</v>
      </c>
      <c r="D143" s="184" t="str">
        <f t="shared" si="4"/>
        <v>Week 18</v>
      </c>
      <c r="E143" s="184" t="str">
        <f t="shared" si="5"/>
        <v>Thursday</v>
      </c>
      <c r="F143" s="183" t="s">
        <v>659</v>
      </c>
      <c r="G143" s="183" t="s">
        <v>825</v>
      </c>
      <c r="H143" s="186"/>
      <c r="I143" s="186"/>
      <c r="J143" s="186"/>
      <c r="K143" s="187"/>
      <c r="L143" s="296"/>
      <c r="M143" s="291"/>
    </row>
    <row r="144" spans="1:13" ht="15.75" hidden="1" customHeight="1" thickBot="1" x14ac:dyDescent="0.3">
      <c r="A144" s="292"/>
      <c r="B144" s="292"/>
      <c r="C144" s="295"/>
      <c r="D144" s="73" t="str">
        <f t="shared" si="4"/>
        <v>Week 00</v>
      </c>
      <c r="E144" s="73" t="str">
        <f t="shared" si="5"/>
        <v>Saturday</v>
      </c>
      <c r="F144" s="52"/>
      <c r="G144" s="52" t="s">
        <v>826</v>
      </c>
      <c r="H144" s="52"/>
      <c r="I144" s="52"/>
      <c r="J144" s="52"/>
      <c r="K144" s="53"/>
      <c r="L144" s="297"/>
      <c r="M144" s="292"/>
    </row>
    <row r="145" spans="1:13" ht="15.75" hidden="1" customHeight="1" thickBot="1" x14ac:dyDescent="0.3">
      <c r="A145" s="51" t="s">
        <v>783</v>
      </c>
      <c r="B145" s="204" t="s">
        <v>732</v>
      </c>
      <c r="C145" s="205">
        <v>45059</v>
      </c>
      <c r="D145" s="205" t="str">
        <f t="shared" si="4"/>
        <v>Week 19</v>
      </c>
      <c r="E145" s="205" t="str">
        <f t="shared" si="5"/>
        <v>Saturday</v>
      </c>
      <c r="F145" s="206" t="s">
        <v>634</v>
      </c>
      <c r="G145" s="204" t="s">
        <v>827</v>
      </c>
      <c r="H145" s="204"/>
      <c r="I145" s="204"/>
      <c r="J145" s="204"/>
      <c r="K145" s="207"/>
      <c r="L145" s="207"/>
      <c r="M145" s="52"/>
    </row>
    <row r="146" spans="1:13" ht="15.75" hidden="1" customHeight="1" thickBot="1" x14ac:dyDescent="0.3">
      <c r="A146" s="51" t="s">
        <v>783</v>
      </c>
      <c r="B146" s="192" t="s">
        <v>633</v>
      </c>
      <c r="C146" s="194">
        <v>45060</v>
      </c>
      <c r="D146" s="194" t="str">
        <f t="shared" si="4"/>
        <v>Week 20</v>
      </c>
      <c r="E146" s="194" t="str">
        <f t="shared" si="5"/>
        <v>Sunday</v>
      </c>
      <c r="F146" s="192" t="s">
        <v>656</v>
      </c>
      <c r="G146" s="192" t="s">
        <v>754</v>
      </c>
      <c r="H146" s="192" t="s">
        <v>392</v>
      </c>
      <c r="I146" s="192" t="s">
        <v>392</v>
      </c>
      <c r="J146" s="192"/>
      <c r="K146" s="197"/>
      <c r="L146" s="197" t="s">
        <v>757</v>
      </c>
      <c r="M146" s="52"/>
    </row>
    <row r="147" spans="1:13" ht="15.75" hidden="1" thickBot="1" x14ac:dyDescent="0.3">
      <c r="A147" s="51" t="s">
        <v>783</v>
      </c>
      <c r="B147" s="183" t="s">
        <v>660</v>
      </c>
      <c r="C147" s="184">
        <v>45064</v>
      </c>
      <c r="D147" s="184" t="str">
        <f t="shared" si="4"/>
        <v>Week 20</v>
      </c>
      <c r="E147" s="184" t="str">
        <f t="shared" si="5"/>
        <v>Thursday</v>
      </c>
      <c r="F147" s="183" t="s">
        <v>803</v>
      </c>
      <c r="G147" s="183" t="s">
        <v>828</v>
      </c>
      <c r="H147" s="183"/>
      <c r="I147" s="183"/>
      <c r="J147" s="183"/>
      <c r="K147" s="185"/>
      <c r="L147" s="185"/>
      <c r="M147" s="52"/>
    </row>
    <row r="148" spans="1:13" ht="15.75" hidden="1" thickBot="1" x14ac:dyDescent="0.3">
      <c r="A148" s="51" t="s">
        <v>783</v>
      </c>
      <c r="B148" s="183" t="s">
        <v>660</v>
      </c>
      <c r="C148" s="184">
        <v>45065</v>
      </c>
      <c r="D148" s="184" t="str">
        <f t="shared" si="4"/>
        <v>Week 20</v>
      </c>
      <c r="E148" s="184" t="str">
        <f t="shared" si="5"/>
        <v>Friday</v>
      </c>
      <c r="F148" s="183" t="s">
        <v>663</v>
      </c>
      <c r="G148" s="183" t="s">
        <v>679</v>
      </c>
      <c r="H148" s="183"/>
      <c r="I148" s="183"/>
      <c r="J148" s="183"/>
      <c r="K148" s="185"/>
      <c r="L148" s="185"/>
      <c r="M148" s="52"/>
    </row>
    <row r="149" spans="1:13" ht="15.75" hidden="1" thickBot="1" x14ac:dyDescent="0.3">
      <c r="A149" s="51" t="s">
        <v>783</v>
      </c>
      <c r="B149" s="183" t="s">
        <v>660</v>
      </c>
      <c r="C149" s="184">
        <v>45066</v>
      </c>
      <c r="D149" s="184" t="str">
        <f t="shared" si="4"/>
        <v>Week 20</v>
      </c>
      <c r="E149" s="184" t="str">
        <f t="shared" si="5"/>
        <v>Saturday</v>
      </c>
      <c r="F149" s="183" t="s">
        <v>656</v>
      </c>
      <c r="G149" s="183" t="s">
        <v>707</v>
      </c>
      <c r="H149" s="183"/>
      <c r="I149" s="183"/>
      <c r="J149" s="183"/>
      <c r="K149" s="185"/>
      <c r="L149" s="185"/>
      <c r="M149" s="52"/>
    </row>
    <row r="150" spans="1:13" ht="15.75" hidden="1" thickBot="1" x14ac:dyDescent="0.3">
      <c r="A150" s="51" t="s">
        <v>783</v>
      </c>
      <c r="B150" s="183" t="s">
        <v>660</v>
      </c>
      <c r="C150" s="184">
        <v>45073</v>
      </c>
      <c r="D150" s="184" t="str">
        <f t="shared" si="4"/>
        <v>Week 21</v>
      </c>
      <c r="E150" s="184" t="str">
        <f t="shared" si="5"/>
        <v>Saturday</v>
      </c>
      <c r="F150" s="183" t="s">
        <v>803</v>
      </c>
      <c r="G150" s="183" t="s">
        <v>829</v>
      </c>
      <c r="H150" s="183"/>
      <c r="I150" s="183"/>
      <c r="J150" s="183"/>
      <c r="K150" s="185"/>
      <c r="L150" s="185"/>
      <c r="M150" s="52"/>
    </row>
    <row r="151" spans="1:13" ht="15.75" hidden="1" thickBot="1" x14ac:dyDescent="0.3">
      <c r="A151" s="51" t="s">
        <v>783</v>
      </c>
      <c r="B151" s="57" t="s">
        <v>628</v>
      </c>
      <c r="C151" s="138">
        <v>45074</v>
      </c>
      <c r="D151" s="138" t="str">
        <f t="shared" si="4"/>
        <v>Week 22</v>
      </c>
      <c r="E151" s="138" t="str">
        <f t="shared" si="5"/>
        <v>Sunday</v>
      </c>
      <c r="F151" s="57" t="s">
        <v>654</v>
      </c>
      <c r="G151" s="57" t="s">
        <v>830</v>
      </c>
      <c r="H151" s="142" t="s">
        <v>1059</v>
      </c>
      <c r="I151" s="57" t="s">
        <v>760</v>
      </c>
      <c r="J151" s="57"/>
      <c r="K151" s="141"/>
      <c r="L151" s="141"/>
      <c r="M151" s="52"/>
    </row>
    <row r="152" spans="1:13" ht="15.75" hidden="1" thickBot="1" x14ac:dyDescent="0.3">
      <c r="A152" s="51" t="s">
        <v>783</v>
      </c>
      <c r="B152" s="192" t="s">
        <v>633</v>
      </c>
      <c r="C152" s="194">
        <v>45074</v>
      </c>
      <c r="D152" s="194" t="str">
        <f t="shared" si="4"/>
        <v>Week 22</v>
      </c>
      <c r="E152" s="194" t="str">
        <f t="shared" si="5"/>
        <v>Sunday</v>
      </c>
      <c r="F152" s="192" t="s">
        <v>727</v>
      </c>
      <c r="G152" s="192" t="s">
        <v>831</v>
      </c>
      <c r="H152" s="192" t="s">
        <v>392</v>
      </c>
      <c r="I152" s="192" t="s">
        <v>392</v>
      </c>
      <c r="J152" s="192"/>
      <c r="K152" s="197"/>
      <c r="L152" s="197"/>
      <c r="M152" s="52"/>
    </row>
    <row r="153" spans="1:13" ht="15.75" hidden="1" thickBot="1" x14ac:dyDescent="0.3">
      <c r="A153" s="51" t="s">
        <v>783</v>
      </c>
      <c r="B153" s="57" t="s">
        <v>628</v>
      </c>
      <c r="C153" s="138">
        <v>45075</v>
      </c>
      <c r="D153" s="138" t="str">
        <f t="shared" si="4"/>
        <v>Week 22</v>
      </c>
      <c r="E153" s="138" t="str">
        <f t="shared" si="5"/>
        <v>Monday</v>
      </c>
      <c r="F153" s="57" t="s">
        <v>659</v>
      </c>
      <c r="G153" s="57" t="s">
        <v>832</v>
      </c>
      <c r="H153" s="57"/>
      <c r="I153" s="57"/>
      <c r="J153" s="57"/>
      <c r="K153" s="141"/>
      <c r="L153" s="141"/>
      <c r="M153" s="52"/>
    </row>
    <row r="154" spans="1:13" ht="15.75" hidden="1" thickBot="1" x14ac:dyDescent="0.3">
      <c r="A154" s="51" t="s">
        <v>783</v>
      </c>
      <c r="B154" s="56" t="s">
        <v>697</v>
      </c>
      <c r="C154" s="160">
        <v>45079</v>
      </c>
      <c r="D154" s="160" t="str">
        <f t="shared" si="4"/>
        <v>Week 22</v>
      </c>
      <c r="E154" s="160" t="str">
        <f t="shared" si="5"/>
        <v>Friday</v>
      </c>
      <c r="F154" s="165" t="s">
        <v>634</v>
      </c>
      <c r="G154" s="56" t="s">
        <v>833</v>
      </c>
      <c r="H154" s="56"/>
      <c r="I154" s="56"/>
      <c r="J154" s="56"/>
      <c r="K154" s="166"/>
      <c r="L154" s="166" t="s">
        <v>157</v>
      </c>
      <c r="M154" s="52"/>
    </row>
    <row r="155" spans="1:13" ht="15.75" hidden="1" thickBot="1" x14ac:dyDescent="0.3">
      <c r="A155" s="51" t="s">
        <v>783</v>
      </c>
      <c r="B155" s="56" t="s">
        <v>697</v>
      </c>
      <c r="C155" s="160">
        <v>45080</v>
      </c>
      <c r="D155" s="160" t="str">
        <f t="shared" si="4"/>
        <v>Week 22</v>
      </c>
      <c r="E155" s="160" t="str">
        <f t="shared" si="5"/>
        <v>Saturday</v>
      </c>
      <c r="F155" s="56" t="s">
        <v>659</v>
      </c>
      <c r="G155" s="56" t="s">
        <v>834</v>
      </c>
      <c r="H155" s="56"/>
      <c r="I155" s="56"/>
      <c r="J155" s="56"/>
      <c r="K155" s="166"/>
      <c r="L155" s="166"/>
      <c r="M155" s="52"/>
    </row>
    <row r="156" spans="1:13" ht="15.75" hidden="1" thickBot="1" x14ac:dyDescent="0.3">
      <c r="A156" s="51" t="s">
        <v>783</v>
      </c>
      <c r="B156" s="56" t="s">
        <v>697</v>
      </c>
      <c r="C156" s="160">
        <v>45087</v>
      </c>
      <c r="D156" s="160" t="str">
        <f t="shared" si="4"/>
        <v>Week 23</v>
      </c>
      <c r="E156" s="160" t="str">
        <f t="shared" si="5"/>
        <v>Saturday</v>
      </c>
      <c r="F156" s="56" t="s">
        <v>715</v>
      </c>
      <c r="G156" s="56" t="s">
        <v>716</v>
      </c>
      <c r="H156" s="56"/>
      <c r="I156" s="56"/>
      <c r="J156" s="56"/>
      <c r="K156" s="166"/>
      <c r="L156" s="166"/>
      <c r="M156" s="52"/>
    </row>
    <row r="157" spans="1:13" ht="15.75" hidden="1" thickBot="1" x14ac:dyDescent="0.3">
      <c r="A157" s="51" t="s">
        <v>783</v>
      </c>
      <c r="B157" s="56" t="s">
        <v>697</v>
      </c>
      <c r="C157" s="160">
        <v>45090</v>
      </c>
      <c r="D157" s="160" t="str">
        <f t="shared" si="4"/>
        <v>Week 24</v>
      </c>
      <c r="E157" s="160" t="str">
        <f t="shared" si="5"/>
        <v>Tuesday</v>
      </c>
      <c r="F157" s="165" t="s">
        <v>634</v>
      </c>
      <c r="G157" s="56" t="s">
        <v>770</v>
      </c>
      <c r="H157" s="56"/>
      <c r="I157" s="56"/>
      <c r="J157" s="56"/>
      <c r="K157" s="166"/>
      <c r="L157" s="166"/>
      <c r="M157" s="52"/>
    </row>
    <row r="158" spans="1:13" ht="15.75" hidden="1" thickBot="1" x14ac:dyDescent="0.3">
      <c r="A158" s="51" t="s">
        <v>783</v>
      </c>
      <c r="B158" s="56" t="s">
        <v>697</v>
      </c>
      <c r="C158" s="160">
        <v>45094</v>
      </c>
      <c r="D158" s="160" t="str">
        <f t="shared" si="4"/>
        <v>Week 24</v>
      </c>
      <c r="E158" s="160" t="str">
        <f t="shared" si="5"/>
        <v>Saturday</v>
      </c>
      <c r="F158" s="165" t="s">
        <v>634</v>
      </c>
      <c r="G158" s="56" t="s">
        <v>835</v>
      </c>
      <c r="H158" s="56"/>
      <c r="I158" s="56"/>
      <c r="J158" s="56"/>
      <c r="K158" s="166"/>
      <c r="L158" s="166"/>
      <c r="M158" s="52"/>
    </row>
    <row r="159" spans="1:13" ht="15.75" hidden="1" thickBot="1" x14ac:dyDescent="0.3">
      <c r="A159" s="51" t="s">
        <v>783</v>
      </c>
      <c r="B159" s="192" t="s">
        <v>633</v>
      </c>
      <c r="C159" s="194">
        <v>45095</v>
      </c>
      <c r="D159" s="194" t="str">
        <f t="shared" si="4"/>
        <v>Week 25</v>
      </c>
      <c r="E159" s="194" t="str">
        <f t="shared" si="5"/>
        <v>Sunday</v>
      </c>
      <c r="F159" s="192" t="s">
        <v>659</v>
      </c>
      <c r="G159" s="192" t="s">
        <v>836</v>
      </c>
      <c r="H159" s="192" t="s">
        <v>405</v>
      </c>
      <c r="I159" s="192" t="s">
        <v>405</v>
      </c>
      <c r="J159" s="192"/>
      <c r="K159" s="197"/>
      <c r="L159" s="197" t="s">
        <v>157</v>
      </c>
      <c r="M159" s="52"/>
    </row>
    <row r="160" spans="1:13" ht="15.75" hidden="1" thickBot="1" x14ac:dyDescent="0.3">
      <c r="A160" s="51" t="s">
        <v>783</v>
      </c>
      <c r="B160" s="56" t="s">
        <v>697</v>
      </c>
      <c r="C160" s="160">
        <v>45099</v>
      </c>
      <c r="D160" s="160" t="str">
        <f t="shared" si="4"/>
        <v>Week 25</v>
      </c>
      <c r="E160" s="160" t="str">
        <f t="shared" si="5"/>
        <v>Thursday</v>
      </c>
      <c r="F160" s="165" t="s">
        <v>634</v>
      </c>
      <c r="G160" s="56" t="s">
        <v>837</v>
      </c>
      <c r="H160" s="56"/>
      <c r="I160" s="56"/>
      <c r="J160" s="56"/>
      <c r="K160" s="166"/>
      <c r="L160" s="166" t="s">
        <v>757</v>
      </c>
      <c r="M160" s="52"/>
    </row>
    <row r="161" spans="1:13" ht="15.75" hidden="1" thickBot="1" x14ac:dyDescent="0.3">
      <c r="A161" s="51" t="s">
        <v>783</v>
      </c>
      <c r="B161" s="56" t="s">
        <v>697</v>
      </c>
      <c r="C161" s="160">
        <v>45102</v>
      </c>
      <c r="D161" s="160" t="str">
        <f t="shared" si="4"/>
        <v>Week 26</v>
      </c>
      <c r="E161" s="160" t="str">
        <f t="shared" si="5"/>
        <v>Sunday</v>
      </c>
      <c r="F161" s="165" t="s">
        <v>634</v>
      </c>
      <c r="G161" s="56" t="s">
        <v>838</v>
      </c>
      <c r="H161" s="56"/>
      <c r="I161" s="56"/>
      <c r="J161" s="56"/>
      <c r="K161" s="166"/>
      <c r="L161" s="166"/>
      <c r="M161" s="52"/>
    </row>
    <row r="162" spans="1:13" ht="15.75" hidden="1" thickBot="1" x14ac:dyDescent="0.3">
      <c r="A162" s="51" t="s">
        <v>783</v>
      </c>
      <c r="B162" s="192" t="s">
        <v>633</v>
      </c>
      <c r="C162" s="194">
        <v>45105</v>
      </c>
      <c r="D162" s="194" t="str">
        <f t="shared" si="4"/>
        <v>Week 26</v>
      </c>
      <c r="E162" s="194" t="str">
        <f t="shared" si="5"/>
        <v>Wednesday</v>
      </c>
      <c r="F162" s="192" t="s">
        <v>642</v>
      </c>
      <c r="G162" s="192" t="s">
        <v>684</v>
      </c>
      <c r="H162" s="192" t="s">
        <v>405</v>
      </c>
      <c r="I162" s="192" t="s">
        <v>405</v>
      </c>
      <c r="J162" s="192"/>
      <c r="K162" s="197"/>
      <c r="L162" s="197"/>
      <c r="M162" s="52"/>
    </row>
    <row r="163" spans="1:13" ht="15.75" hidden="1" thickBot="1" x14ac:dyDescent="0.3">
      <c r="A163" s="51" t="s">
        <v>783</v>
      </c>
      <c r="B163" s="57" t="s">
        <v>628</v>
      </c>
      <c r="C163" s="138">
        <v>45106</v>
      </c>
      <c r="D163" s="138" t="str">
        <f t="shared" si="4"/>
        <v>Week 26</v>
      </c>
      <c r="E163" s="138" t="str">
        <f t="shared" si="5"/>
        <v>Thursday</v>
      </c>
      <c r="F163" s="57" t="s">
        <v>642</v>
      </c>
      <c r="G163" s="57" t="s">
        <v>761</v>
      </c>
      <c r="H163" s="57"/>
      <c r="I163" s="57"/>
      <c r="J163" s="57"/>
      <c r="K163" s="141"/>
      <c r="L163" s="141"/>
      <c r="M163" s="52"/>
    </row>
    <row r="164" spans="1:13" ht="15.75" hidden="1" thickBot="1" x14ac:dyDescent="0.3">
      <c r="A164" s="51" t="s">
        <v>783</v>
      </c>
      <c r="B164" s="57" t="s">
        <v>628</v>
      </c>
      <c r="C164" s="138">
        <v>45109</v>
      </c>
      <c r="D164" s="138" t="str">
        <f t="shared" si="4"/>
        <v>Week 27</v>
      </c>
      <c r="E164" s="138" t="str">
        <f t="shared" si="5"/>
        <v>Sunday</v>
      </c>
      <c r="F164" s="57" t="s">
        <v>656</v>
      </c>
      <c r="G164" s="57" t="s">
        <v>745</v>
      </c>
      <c r="H164" s="57"/>
      <c r="I164" s="57"/>
      <c r="J164" s="57"/>
      <c r="K164" s="141"/>
      <c r="L164" s="141"/>
      <c r="M164" s="52"/>
    </row>
    <row r="165" spans="1:13" ht="15.75" hidden="1" thickBot="1" x14ac:dyDescent="0.3">
      <c r="A165" s="51" t="s">
        <v>783</v>
      </c>
      <c r="B165" s="57" t="s">
        <v>628</v>
      </c>
      <c r="C165" s="138">
        <v>45111</v>
      </c>
      <c r="D165" s="138" t="str">
        <f t="shared" si="4"/>
        <v>Week 27</v>
      </c>
      <c r="E165" s="138" t="str">
        <f t="shared" si="5"/>
        <v>Tuesday</v>
      </c>
      <c r="F165" s="57" t="s">
        <v>642</v>
      </c>
      <c r="G165" s="57" t="s">
        <v>643</v>
      </c>
      <c r="H165" s="57"/>
      <c r="I165" s="57"/>
      <c r="J165" s="57"/>
      <c r="K165" s="141"/>
      <c r="L165" s="141"/>
      <c r="M165" s="52"/>
    </row>
    <row r="166" spans="1:13" ht="15.75" hidden="1" thickBot="1" x14ac:dyDescent="0.3">
      <c r="A166" s="51" t="s">
        <v>783</v>
      </c>
      <c r="B166" s="57" t="s">
        <v>628</v>
      </c>
      <c r="C166" s="138">
        <v>45112</v>
      </c>
      <c r="D166" s="138" t="str">
        <f t="shared" si="4"/>
        <v>Week 27</v>
      </c>
      <c r="E166" s="138" t="str">
        <f t="shared" si="5"/>
        <v>Wednesday</v>
      </c>
      <c r="F166" s="57" t="s">
        <v>642</v>
      </c>
      <c r="G166" s="57" t="s">
        <v>751</v>
      </c>
      <c r="H166" s="57"/>
      <c r="I166" s="57"/>
      <c r="J166" s="57"/>
      <c r="K166" s="141"/>
      <c r="L166" s="141"/>
      <c r="M166" s="52"/>
    </row>
    <row r="167" spans="1:13" ht="15.75" hidden="1" thickBot="1" x14ac:dyDescent="0.3">
      <c r="A167" s="51" t="s">
        <v>783</v>
      </c>
      <c r="B167" s="192" t="s">
        <v>633</v>
      </c>
      <c r="C167" s="194">
        <v>45123</v>
      </c>
      <c r="D167" s="194" t="str">
        <f t="shared" si="4"/>
        <v>Week 29</v>
      </c>
      <c r="E167" s="194" t="str">
        <f t="shared" si="5"/>
        <v>Sunday</v>
      </c>
      <c r="F167" s="192" t="s">
        <v>659</v>
      </c>
      <c r="G167" s="192" t="s">
        <v>839</v>
      </c>
      <c r="H167" s="192" t="s">
        <v>405</v>
      </c>
      <c r="I167" s="192" t="s">
        <v>405</v>
      </c>
      <c r="J167" s="192"/>
      <c r="K167" s="197"/>
      <c r="L167" s="197"/>
      <c r="M167" s="52"/>
    </row>
    <row r="168" spans="1:13" ht="15.75" hidden="1" thickBot="1" x14ac:dyDescent="0.3">
      <c r="A168" s="60" t="s">
        <v>840</v>
      </c>
      <c r="B168" s="208" t="s">
        <v>732</v>
      </c>
      <c r="C168" s="205">
        <v>45171</v>
      </c>
      <c r="D168" s="205" t="str">
        <f t="shared" si="4"/>
        <v>Week 35</v>
      </c>
      <c r="E168" s="205" t="str">
        <f t="shared" si="5"/>
        <v>Saturday</v>
      </c>
      <c r="F168" s="209" t="s">
        <v>634</v>
      </c>
      <c r="G168" s="208" t="s">
        <v>841</v>
      </c>
      <c r="H168" s="208"/>
      <c r="I168" s="208"/>
      <c r="J168" s="208"/>
      <c r="K168" s="207"/>
      <c r="L168" s="207"/>
      <c r="M168" s="52"/>
    </row>
    <row r="169" spans="1:13" ht="15.75" hidden="1" thickBot="1" x14ac:dyDescent="0.3">
      <c r="A169" s="60" t="s">
        <v>840</v>
      </c>
      <c r="B169" s="64" t="s">
        <v>628</v>
      </c>
      <c r="C169" s="138">
        <v>45179</v>
      </c>
      <c r="D169" s="138" t="str">
        <f t="shared" si="4"/>
        <v>Week 37</v>
      </c>
      <c r="E169" s="138" t="str">
        <f t="shared" si="5"/>
        <v>Sunday</v>
      </c>
      <c r="F169" s="144" t="s">
        <v>663</v>
      </c>
      <c r="G169" s="64" t="s">
        <v>679</v>
      </c>
      <c r="H169" s="64"/>
      <c r="I169" s="64" t="s">
        <v>718</v>
      </c>
      <c r="J169" s="64"/>
      <c r="K169" s="141"/>
      <c r="L169" s="141"/>
      <c r="M169" s="52"/>
    </row>
    <row r="170" spans="1:13" ht="15.75" hidden="1" thickBot="1" x14ac:dyDescent="0.3">
      <c r="A170" s="60" t="s">
        <v>840</v>
      </c>
      <c r="B170" s="64" t="s">
        <v>628</v>
      </c>
      <c r="C170" s="138">
        <v>45186</v>
      </c>
      <c r="D170" s="138" t="str">
        <f t="shared" si="4"/>
        <v>Week 38</v>
      </c>
      <c r="E170" s="138" t="str">
        <f t="shared" si="5"/>
        <v>Sunday</v>
      </c>
      <c r="F170" s="144" t="s">
        <v>659</v>
      </c>
      <c r="G170" s="64" t="s">
        <v>842</v>
      </c>
      <c r="H170" s="64"/>
      <c r="I170" s="64" t="s">
        <v>843</v>
      </c>
      <c r="J170" s="64"/>
      <c r="K170" s="141"/>
      <c r="L170" s="141"/>
      <c r="M170" s="52"/>
    </row>
    <row r="171" spans="1:13" ht="15.75" hidden="1" thickBot="1" x14ac:dyDescent="0.3">
      <c r="A171" s="60" t="s">
        <v>840</v>
      </c>
      <c r="B171" s="56" t="s">
        <v>697</v>
      </c>
      <c r="C171" s="160">
        <v>45189</v>
      </c>
      <c r="D171" s="160" t="str">
        <f t="shared" si="4"/>
        <v>Week 38</v>
      </c>
      <c r="E171" s="160" t="str">
        <f t="shared" si="5"/>
        <v>Wednesday</v>
      </c>
      <c r="F171" s="169" t="s">
        <v>659</v>
      </c>
      <c r="G171" s="171" t="s">
        <v>844</v>
      </c>
      <c r="H171" s="171"/>
      <c r="I171" s="171" t="s">
        <v>845</v>
      </c>
      <c r="J171" s="171"/>
      <c r="K171" s="166"/>
      <c r="L171" s="166"/>
      <c r="M171" s="52"/>
    </row>
    <row r="172" spans="1:13" ht="15.75" hidden="1" thickBot="1" x14ac:dyDescent="0.3">
      <c r="A172" s="60" t="s">
        <v>840</v>
      </c>
      <c r="B172" s="56" t="s">
        <v>697</v>
      </c>
      <c r="C172" s="160">
        <v>45191</v>
      </c>
      <c r="D172" s="160" t="str">
        <f t="shared" si="4"/>
        <v>Week 38</v>
      </c>
      <c r="E172" s="160" t="str">
        <f t="shared" si="5"/>
        <v>Friday</v>
      </c>
      <c r="F172" s="172" t="s">
        <v>634</v>
      </c>
      <c r="G172" s="171" t="s">
        <v>846</v>
      </c>
      <c r="H172" s="171"/>
      <c r="I172" s="171" t="s">
        <v>392</v>
      </c>
      <c r="J172" s="171"/>
      <c r="K172" s="166"/>
      <c r="L172" s="166"/>
      <c r="M172" s="52"/>
    </row>
    <row r="173" spans="1:13" ht="15.75" hidden="1" thickBot="1" x14ac:dyDescent="0.3">
      <c r="A173" s="60" t="s">
        <v>840</v>
      </c>
      <c r="B173" s="64" t="s">
        <v>628</v>
      </c>
      <c r="C173" s="138">
        <v>45199</v>
      </c>
      <c r="D173" s="138" t="str">
        <f t="shared" si="4"/>
        <v>Week 39</v>
      </c>
      <c r="E173" s="138" t="str">
        <f t="shared" si="5"/>
        <v>Saturday</v>
      </c>
      <c r="F173" s="144" t="s">
        <v>663</v>
      </c>
      <c r="G173" s="64" t="s">
        <v>847</v>
      </c>
      <c r="H173" s="64"/>
      <c r="I173" s="64" t="s">
        <v>848</v>
      </c>
      <c r="J173" s="64"/>
      <c r="K173" s="141"/>
      <c r="L173" s="141"/>
      <c r="M173" s="52"/>
    </row>
    <row r="174" spans="1:13" ht="15.75" hidden="1" thickBot="1" x14ac:dyDescent="0.3">
      <c r="A174" s="60" t="s">
        <v>840</v>
      </c>
      <c r="B174" s="188" t="s">
        <v>660</v>
      </c>
      <c r="C174" s="184">
        <v>45205</v>
      </c>
      <c r="D174" s="184" t="str">
        <f t="shared" si="4"/>
        <v>Week 40</v>
      </c>
      <c r="E174" s="184" t="str">
        <f t="shared" si="5"/>
        <v>Friday</v>
      </c>
      <c r="F174" s="189" t="s">
        <v>654</v>
      </c>
      <c r="G174" s="188" t="s">
        <v>849</v>
      </c>
      <c r="H174" s="188"/>
      <c r="I174" s="188"/>
      <c r="J174" s="188"/>
      <c r="K174" s="185"/>
      <c r="L174" s="185"/>
      <c r="M174" s="52"/>
    </row>
    <row r="175" spans="1:13" ht="15.75" hidden="1" thickBot="1" x14ac:dyDescent="0.3">
      <c r="A175" s="60" t="s">
        <v>840</v>
      </c>
      <c r="B175" s="188" t="s">
        <v>660</v>
      </c>
      <c r="C175" s="184">
        <v>45206</v>
      </c>
      <c r="D175" s="184" t="str">
        <f t="shared" si="4"/>
        <v>Week 40</v>
      </c>
      <c r="E175" s="184" t="str">
        <f t="shared" si="5"/>
        <v>Saturday</v>
      </c>
      <c r="F175" s="189" t="s">
        <v>642</v>
      </c>
      <c r="G175" s="188" t="s">
        <v>684</v>
      </c>
      <c r="H175" s="188"/>
      <c r="I175" s="188"/>
      <c r="J175" s="188"/>
      <c r="K175" s="185"/>
      <c r="L175" s="185"/>
      <c r="M175" s="52"/>
    </row>
    <row r="176" spans="1:13" ht="15.75" hidden="1" thickBot="1" x14ac:dyDescent="0.3">
      <c r="A176" s="60" t="s">
        <v>840</v>
      </c>
      <c r="B176" s="188" t="s">
        <v>660</v>
      </c>
      <c r="C176" s="184">
        <v>45207</v>
      </c>
      <c r="D176" s="184" t="str">
        <f t="shared" si="4"/>
        <v>Week 41</v>
      </c>
      <c r="E176" s="184" t="str">
        <f t="shared" si="5"/>
        <v>Sunday</v>
      </c>
      <c r="F176" s="189" t="s">
        <v>672</v>
      </c>
      <c r="G176" s="188" t="s">
        <v>709</v>
      </c>
      <c r="H176" s="188"/>
      <c r="I176" s="188"/>
      <c r="J176" s="188"/>
      <c r="K176" s="185"/>
      <c r="L176" s="185"/>
      <c r="M176" s="52"/>
    </row>
    <row r="177" spans="1:13" ht="15.75" hidden="1" thickBot="1" x14ac:dyDescent="0.3">
      <c r="A177" s="60" t="s">
        <v>840</v>
      </c>
      <c r="B177" s="56" t="s">
        <v>697</v>
      </c>
      <c r="C177" s="160">
        <v>45214</v>
      </c>
      <c r="D177" s="160" t="str">
        <f t="shared" si="4"/>
        <v>Week 42</v>
      </c>
      <c r="E177" s="160" t="str">
        <f t="shared" si="5"/>
        <v>Sunday</v>
      </c>
      <c r="F177" s="172" t="s">
        <v>634</v>
      </c>
      <c r="G177" s="171" t="s">
        <v>850</v>
      </c>
      <c r="H177" s="171"/>
      <c r="I177" s="171" t="s">
        <v>851</v>
      </c>
      <c r="J177" s="171"/>
      <c r="K177" s="166"/>
      <c r="L177" s="166" t="s">
        <v>157</v>
      </c>
      <c r="M177" s="52"/>
    </row>
    <row r="178" spans="1:13" ht="15.75" hidden="1" thickBot="1" x14ac:dyDescent="0.3">
      <c r="A178" s="60" t="s">
        <v>840</v>
      </c>
      <c r="B178" s="69" t="s">
        <v>633</v>
      </c>
      <c r="C178" s="194">
        <v>45217</v>
      </c>
      <c r="D178" s="194" t="str">
        <f t="shared" si="4"/>
        <v>Week 42</v>
      </c>
      <c r="E178" s="194" t="str">
        <f t="shared" si="5"/>
        <v>Wednesday</v>
      </c>
      <c r="F178" s="199" t="s">
        <v>644</v>
      </c>
      <c r="G178" s="69" t="s">
        <v>645</v>
      </c>
      <c r="H178" s="69" t="s">
        <v>852</v>
      </c>
      <c r="I178" s="69" t="s">
        <v>853</v>
      </c>
      <c r="J178" s="69"/>
      <c r="K178" s="197"/>
      <c r="L178" s="197"/>
      <c r="M178" s="52"/>
    </row>
    <row r="179" spans="1:13" ht="15.75" hidden="1" thickBot="1" x14ac:dyDescent="0.3">
      <c r="A179" s="60" t="s">
        <v>840</v>
      </c>
      <c r="B179" s="69" t="s">
        <v>633</v>
      </c>
      <c r="C179" s="194">
        <v>45221</v>
      </c>
      <c r="D179" s="194" t="str">
        <f t="shared" si="4"/>
        <v>Week 43</v>
      </c>
      <c r="E179" s="194" t="str">
        <f t="shared" si="5"/>
        <v>Sunday</v>
      </c>
      <c r="F179" s="199" t="s">
        <v>642</v>
      </c>
      <c r="G179" s="69" t="s">
        <v>662</v>
      </c>
      <c r="H179" s="69" t="s">
        <v>854</v>
      </c>
      <c r="I179" s="69" t="s">
        <v>855</v>
      </c>
      <c r="J179" s="69"/>
      <c r="K179" s="197"/>
      <c r="L179" s="197"/>
      <c r="M179" s="52"/>
    </row>
    <row r="180" spans="1:13" ht="15.75" hidden="1" thickBot="1" x14ac:dyDescent="0.3">
      <c r="A180" s="60" t="s">
        <v>840</v>
      </c>
      <c r="B180" s="56" t="s">
        <v>697</v>
      </c>
      <c r="C180" s="160">
        <v>45223</v>
      </c>
      <c r="D180" s="160" t="str">
        <f t="shared" si="4"/>
        <v>Week 43</v>
      </c>
      <c r="E180" s="160" t="str">
        <f t="shared" si="5"/>
        <v>Tuesday</v>
      </c>
      <c r="F180" s="169" t="s">
        <v>642</v>
      </c>
      <c r="G180" s="171" t="s">
        <v>731</v>
      </c>
      <c r="H180" s="171"/>
      <c r="I180" s="171" t="s">
        <v>760</v>
      </c>
      <c r="J180" s="171"/>
      <c r="K180" s="166"/>
      <c r="L180" s="166" t="s">
        <v>157</v>
      </c>
      <c r="M180" s="52"/>
    </row>
    <row r="181" spans="1:13" ht="15.75" hidden="1" thickBot="1" x14ac:dyDescent="0.3">
      <c r="A181" s="60" t="s">
        <v>840</v>
      </c>
      <c r="B181" s="64" t="s">
        <v>628</v>
      </c>
      <c r="C181" s="138">
        <v>45227</v>
      </c>
      <c r="D181" s="138" t="str">
        <f t="shared" si="4"/>
        <v>Week 43</v>
      </c>
      <c r="E181" s="138" t="str">
        <f t="shared" si="5"/>
        <v>Saturday</v>
      </c>
      <c r="F181" s="144" t="s">
        <v>656</v>
      </c>
      <c r="G181" s="64" t="s">
        <v>703</v>
      </c>
      <c r="H181" s="64"/>
      <c r="I181" s="64" t="s">
        <v>856</v>
      </c>
      <c r="J181" s="64"/>
      <c r="K181" s="141"/>
      <c r="L181" s="141"/>
      <c r="M181" s="52"/>
    </row>
    <row r="182" spans="1:13" ht="15.75" hidden="1" thickBot="1" x14ac:dyDescent="0.3">
      <c r="A182" s="60" t="s">
        <v>840</v>
      </c>
      <c r="B182" s="56" t="s">
        <v>697</v>
      </c>
      <c r="C182" s="160">
        <v>45233</v>
      </c>
      <c r="D182" s="160" t="str">
        <f t="shared" si="4"/>
        <v>Week 44</v>
      </c>
      <c r="E182" s="160" t="str">
        <f t="shared" si="5"/>
        <v>Friday</v>
      </c>
      <c r="F182" s="169" t="s">
        <v>663</v>
      </c>
      <c r="G182" s="171" t="s">
        <v>711</v>
      </c>
      <c r="H182" s="171" t="s">
        <v>720</v>
      </c>
      <c r="I182" s="171" t="s">
        <v>857</v>
      </c>
      <c r="J182" s="171"/>
      <c r="K182" s="166"/>
      <c r="L182" s="166"/>
      <c r="M182" s="52"/>
    </row>
    <row r="183" spans="1:13" ht="15.75" hidden="1" thickBot="1" x14ac:dyDescent="0.3">
      <c r="A183" s="60" t="s">
        <v>840</v>
      </c>
      <c r="B183" s="56" t="s">
        <v>697</v>
      </c>
      <c r="C183" s="160">
        <v>45234</v>
      </c>
      <c r="D183" s="160" t="str">
        <f t="shared" si="4"/>
        <v>Week 44</v>
      </c>
      <c r="E183" s="160" t="str">
        <f t="shared" si="5"/>
        <v>Saturday</v>
      </c>
      <c r="F183" s="169" t="s">
        <v>651</v>
      </c>
      <c r="G183" s="171" t="s">
        <v>799</v>
      </c>
      <c r="H183" s="171"/>
      <c r="I183" s="171" t="s">
        <v>845</v>
      </c>
      <c r="J183" s="171"/>
      <c r="K183" s="166"/>
      <c r="L183" s="166"/>
      <c r="M183" s="52"/>
    </row>
    <row r="184" spans="1:13" ht="15.75" hidden="1" thickBot="1" x14ac:dyDescent="0.3">
      <c r="A184" s="60" t="s">
        <v>840</v>
      </c>
      <c r="B184" s="56" t="s">
        <v>697</v>
      </c>
      <c r="C184" s="160">
        <v>45240</v>
      </c>
      <c r="D184" s="160" t="str">
        <f t="shared" si="4"/>
        <v>Week 45</v>
      </c>
      <c r="E184" s="160" t="str">
        <f t="shared" si="5"/>
        <v>Friday</v>
      </c>
      <c r="F184" s="172" t="s">
        <v>634</v>
      </c>
      <c r="G184" s="171" t="s">
        <v>858</v>
      </c>
      <c r="H184" s="171"/>
      <c r="I184" s="171" t="s">
        <v>859</v>
      </c>
      <c r="J184" s="171"/>
      <c r="K184" s="166"/>
      <c r="L184" s="166"/>
      <c r="M184" s="52"/>
    </row>
    <row r="185" spans="1:13" ht="15.75" hidden="1" thickBot="1" x14ac:dyDescent="0.3">
      <c r="A185" s="60" t="s">
        <v>840</v>
      </c>
      <c r="B185" s="56" t="s">
        <v>697</v>
      </c>
      <c r="C185" s="160">
        <v>45241</v>
      </c>
      <c r="D185" s="160" t="str">
        <f t="shared" si="4"/>
        <v>Week 45</v>
      </c>
      <c r="E185" s="160" t="str">
        <f t="shared" si="5"/>
        <v>Saturday</v>
      </c>
      <c r="F185" s="169" t="s">
        <v>642</v>
      </c>
      <c r="G185" s="171" t="s">
        <v>684</v>
      </c>
      <c r="H185" s="171"/>
      <c r="I185" s="171" t="s">
        <v>860</v>
      </c>
      <c r="J185" s="171"/>
      <c r="K185" s="166"/>
      <c r="L185" s="166"/>
      <c r="M185" s="52"/>
    </row>
    <row r="186" spans="1:13" ht="15.75" hidden="1" thickBot="1" x14ac:dyDescent="0.3">
      <c r="A186" s="60" t="s">
        <v>840</v>
      </c>
      <c r="B186" s="63" t="s">
        <v>648</v>
      </c>
      <c r="C186" s="178">
        <v>45249</v>
      </c>
      <c r="D186" s="178" t="str">
        <f t="shared" si="4"/>
        <v>Week 47</v>
      </c>
      <c r="E186" s="178" t="str">
        <f t="shared" si="5"/>
        <v>Sunday</v>
      </c>
      <c r="F186" s="179" t="s">
        <v>649</v>
      </c>
      <c r="G186" s="63" t="s">
        <v>650</v>
      </c>
      <c r="H186" s="63"/>
      <c r="I186" s="63"/>
      <c r="J186" s="63"/>
      <c r="K186" s="180"/>
      <c r="L186" s="180"/>
      <c r="M186" s="52"/>
    </row>
    <row r="187" spans="1:13" ht="15.75" hidden="1" thickBot="1" x14ac:dyDescent="0.3">
      <c r="A187" s="60" t="s">
        <v>840</v>
      </c>
      <c r="B187" s="56" t="s">
        <v>697</v>
      </c>
      <c r="C187" s="160">
        <v>45252</v>
      </c>
      <c r="D187" s="160" t="str">
        <f t="shared" si="4"/>
        <v>Week 47</v>
      </c>
      <c r="E187" s="160" t="str">
        <f t="shared" si="5"/>
        <v>Wednesday</v>
      </c>
      <c r="F187" s="169" t="s">
        <v>642</v>
      </c>
      <c r="G187" s="171" t="s">
        <v>751</v>
      </c>
      <c r="H187" s="171"/>
      <c r="I187" s="171" t="s">
        <v>843</v>
      </c>
      <c r="J187" s="171"/>
      <c r="K187" s="166"/>
      <c r="L187" s="166" t="s">
        <v>757</v>
      </c>
      <c r="M187" s="52"/>
    </row>
    <row r="188" spans="1:13" ht="15.75" hidden="1" thickBot="1" x14ac:dyDescent="0.3">
      <c r="A188" s="60" t="s">
        <v>840</v>
      </c>
      <c r="B188" s="56" t="s">
        <v>697</v>
      </c>
      <c r="C188" s="160">
        <v>45259</v>
      </c>
      <c r="D188" s="160" t="str">
        <f t="shared" si="4"/>
        <v>Week 48</v>
      </c>
      <c r="E188" s="160" t="str">
        <f t="shared" si="5"/>
        <v>Wednesday</v>
      </c>
      <c r="F188" s="169" t="s">
        <v>644</v>
      </c>
      <c r="G188" s="171" t="s">
        <v>645</v>
      </c>
      <c r="H188" s="171"/>
      <c r="I188" s="171" t="s">
        <v>845</v>
      </c>
      <c r="J188" s="171"/>
      <c r="K188" s="166"/>
      <c r="L188" s="166"/>
      <c r="M188" s="52"/>
    </row>
    <row r="189" spans="1:13" ht="15.75" hidden="1" thickBot="1" x14ac:dyDescent="0.3">
      <c r="A189" s="60" t="s">
        <v>840</v>
      </c>
      <c r="B189" s="69" t="s">
        <v>633</v>
      </c>
      <c r="C189" s="194">
        <v>45260</v>
      </c>
      <c r="D189" s="194" t="str">
        <f t="shared" si="4"/>
        <v>Week 48</v>
      </c>
      <c r="E189" s="194" t="str">
        <f t="shared" si="5"/>
        <v>Thursday</v>
      </c>
      <c r="F189" s="199" t="s">
        <v>659</v>
      </c>
      <c r="G189" s="69" t="s">
        <v>861</v>
      </c>
      <c r="H189" s="69" t="s">
        <v>862</v>
      </c>
      <c r="I189" s="69" t="s">
        <v>814</v>
      </c>
      <c r="J189" s="69"/>
      <c r="K189" s="197"/>
      <c r="L189" s="197"/>
      <c r="M189" s="52"/>
    </row>
    <row r="190" spans="1:13" ht="15.75" hidden="1" thickBot="1" x14ac:dyDescent="0.3">
      <c r="A190" s="60" t="s">
        <v>840</v>
      </c>
      <c r="B190" s="56" t="s">
        <v>697</v>
      </c>
      <c r="C190" s="160">
        <v>45266</v>
      </c>
      <c r="D190" s="160" t="str">
        <f t="shared" si="4"/>
        <v>Week 49</v>
      </c>
      <c r="E190" s="160" t="str">
        <f t="shared" si="5"/>
        <v>Wednesday</v>
      </c>
      <c r="F190" s="172" t="s">
        <v>634</v>
      </c>
      <c r="G190" s="171" t="s">
        <v>863</v>
      </c>
      <c r="H190" s="171"/>
      <c r="I190" s="171" t="s">
        <v>864</v>
      </c>
      <c r="J190" s="171"/>
      <c r="K190" s="166"/>
      <c r="L190" s="166"/>
      <c r="M190" s="52"/>
    </row>
    <row r="191" spans="1:13" ht="15.75" hidden="1" thickBot="1" x14ac:dyDescent="0.3">
      <c r="A191" s="60" t="s">
        <v>840</v>
      </c>
      <c r="B191" s="56" t="s">
        <v>697</v>
      </c>
      <c r="C191" s="160">
        <v>45267</v>
      </c>
      <c r="D191" s="160" t="str">
        <f t="shared" si="4"/>
        <v>Week 49</v>
      </c>
      <c r="E191" s="160" t="str">
        <f t="shared" si="5"/>
        <v>Thursday</v>
      </c>
      <c r="F191" s="169" t="s">
        <v>663</v>
      </c>
      <c r="G191" s="171" t="s">
        <v>664</v>
      </c>
      <c r="H191" s="171"/>
      <c r="I191" s="171" t="s">
        <v>865</v>
      </c>
      <c r="J191" s="171"/>
      <c r="K191" s="166"/>
      <c r="L191" s="166" t="s">
        <v>757</v>
      </c>
      <c r="M191" s="52"/>
    </row>
    <row r="192" spans="1:13" ht="15.75" hidden="1" thickBot="1" x14ac:dyDescent="0.3">
      <c r="A192" s="60" t="s">
        <v>840</v>
      </c>
      <c r="B192" s="69" t="s">
        <v>633</v>
      </c>
      <c r="C192" s="194">
        <v>45270</v>
      </c>
      <c r="D192" s="194" t="str">
        <f t="shared" si="4"/>
        <v>Week 50</v>
      </c>
      <c r="E192" s="194" t="str">
        <f t="shared" si="5"/>
        <v>Sunday</v>
      </c>
      <c r="F192" s="69" t="s">
        <v>672</v>
      </c>
      <c r="G192" s="69" t="s">
        <v>866</v>
      </c>
      <c r="H192" s="69" t="s">
        <v>867</v>
      </c>
      <c r="I192" s="69" t="s">
        <v>868</v>
      </c>
      <c r="J192" s="69"/>
      <c r="K192" s="197"/>
      <c r="L192" s="197"/>
      <c r="M192" s="52"/>
    </row>
    <row r="193" spans="1:13" ht="15.75" hidden="1" thickBot="1" x14ac:dyDescent="0.3">
      <c r="A193" s="60" t="s">
        <v>840</v>
      </c>
      <c r="B193" s="56" t="s">
        <v>697</v>
      </c>
      <c r="C193" s="160">
        <v>45274</v>
      </c>
      <c r="D193" s="160" t="str">
        <f t="shared" si="4"/>
        <v>Week 50</v>
      </c>
      <c r="E193" s="160" t="str">
        <f t="shared" si="5"/>
        <v>Thursday</v>
      </c>
      <c r="F193" s="172" t="s">
        <v>634</v>
      </c>
      <c r="G193" s="171" t="s">
        <v>701</v>
      </c>
      <c r="H193" s="171"/>
      <c r="I193" s="171"/>
      <c r="J193" s="171"/>
      <c r="K193" s="166"/>
      <c r="L193" s="166"/>
      <c r="M193" s="61"/>
    </row>
    <row r="194" spans="1:13" ht="15.75" hidden="1" thickBot="1" x14ac:dyDescent="0.3">
      <c r="A194" s="60" t="s">
        <v>840</v>
      </c>
      <c r="B194" s="64" t="s">
        <v>628</v>
      </c>
      <c r="C194" s="138">
        <v>45276</v>
      </c>
      <c r="D194" s="138" t="str">
        <f t="shared" si="4"/>
        <v>Week 50</v>
      </c>
      <c r="E194" s="138" t="str">
        <f t="shared" si="5"/>
        <v>Saturday</v>
      </c>
      <c r="F194" s="144" t="s">
        <v>654</v>
      </c>
      <c r="G194" s="142" t="s">
        <v>655</v>
      </c>
      <c r="H194" s="142" t="s">
        <v>1059</v>
      </c>
      <c r="I194" s="142" t="s">
        <v>1058</v>
      </c>
      <c r="J194" s="142"/>
      <c r="K194" s="141"/>
      <c r="L194" s="141"/>
      <c r="M194" s="61"/>
    </row>
    <row r="195" spans="1:13" ht="15.75" hidden="1" thickBot="1" x14ac:dyDescent="0.3">
      <c r="A195" s="60" t="s">
        <v>840</v>
      </c>
      <c r="B195" s="56" t="s">
        <v>697</v>
      </c>
      <c r="C195" s="160">
        <v>45278</v>
      </c>
      <c r="D195" s="160" t="str">
        <f t="shared" ref="D195:D258" si="6">"Week " &amp; TEXT(WEEKNUM(C195, 1), "00")</f>
        <v>Week 51</v>
      </c>
      <c r="E195" s="160" t="str">
        <f t="shared" ref="E195:E258" si="7">TEXT(C195, "dddd")</f>
        <v>Monday</v>
      </c>
      <c r="F195" s="171" t="s">
        <v>659</v>
      </c>
      <c r="G195" s="170" t="s">
        <v>869</v>
      </c>
      <c r="H195" s="170"/>
      <c r="I195" s="170"/>
      <c r="J195" s="170"/>
      <c r="K195" s="166"/>
      <c r="L195" s="166"/>
      <c r="M195" s="61"/>
    </row>
    <row r="196" spans="1:13" ht="15.75" hidden="1" thickBot="1" x14ac:dyDescent="0.3">
      <c r="A196" s="60" t="s">
        <v>840</v>
      </c>
      <c r="B196" s="56" t="s">
        <v>697</v>
      </c>
      <c r="C196" s="160">
        <v>45281</v>
      </c>
      <c r="D196" s="160" t="str">
        <f t="shared" si="6"/>
        <v>Week 51</v>
      </c>
      <c r="E196" s="160" t="str">
        <f t="shared" si="7"/>
        <v>Thursday</v>
      </c>
      <c r="F196" s="171" t="s">
        <v>727</v>
      </c>
      <c r="G196" s="170" t="s">
        <v>870</v>
      </c>
      <c r="H196" s="170"/>
      <c r="I196" s="170"/>
      <c r="J196" s="170"/>
      <c r="K196" s="166"/>
      <c r="L196" s="166"/>
      <c r="M196" s="61"/>
    </row>
    <row r="197" spans="1:13" ht="15.75" hidden="1" thickBot="1" x14ac:dyDescent="0.3">
      <c r="A197" s="60" t="s">
        <v>840</v>
      </c>
      <c r="B197" s="56" t="s">
        <v>697</v>
      </c>
      <c r="C197" s="160">
        <v>45282</v>
      </c>
      <c r="D197" s="160" t="str">
        <f t="shared" si="6"/>
        <v>Week 51</v>
      </c>
      <c r="E197" s="160" t="str">
        <f t="shared" si="7"/>
        <v>Friday</v>
      </c>
      <c r="F197" s="171" t="s">
        <v>659</v>
      </c>
      <c r="G197" s="170" t="s">
        <v>871</v>
      </c>
      <c r="H197" s="170"/>
      <c r="I197" s="170"/>
      <c r="J197" s="170"/>
      <c r="K197" s="166"/>
      <c r="L197" s="166"/>
      <c r="M197" s="61"/>
    </row>
    <row r="198" spans="1:13" ht="15.75" hidden="1" thickBot="1" x14ac:dyDescent="0.3">
      <c r="A198" s="60" t="s">
        <v>840</v>
      </c>
      <c r="B198" s="64" t="s">
        <v>628</v>
      </c>
      <c r="C198" s="138">
        <v>45286</v>
      </c>
      <c r="D198" s="138" t="str">
        <f t="shared" si="6"/>
        <v>Week 52</v>
      </c>
      <c r="E198" s="138" t="str">
        <f t="shared" si="7"/>
        <v>Tuesday</v>
      </c>
      <c r="F198" s="64" t="s">
        <v>654</v>
      </c>
      <c r="G198" s="142" t="s">
        <v>872</v>
      </c>
      <c r="H198" s="142" t="s">
        <v>1056</v>
      </c>
      <c r="I198" s="142" t="s">
        <v>1057</v>
      </c>
      <c r="J198" s="142"/>
      <c r="K198" s="141"/>
      <c r="L198" s="141" t="s">
        <v>157</v>
      </c>
      <c r="M198" s="61"/>
    </row>
    <row r="199" spans="1:13" ht="15.75" hidden="1" thickBot="1" x14ac:dyDescent="0.3">
      <c r="A199" s="60" t="s">
        <v>840</v>
      </c>
      <c r="B199" s="155" t="s">
        <v>873</v>
      </c>
      <c r="C199" s="151">
        <v>45289</v>
      </c>
      <c r="D199" s="151" t="str">
        <f t="shared" si="6"/>
        <v>Week 52</v>
      </c>
      <c r="E199" s="151" t="str">
        <f t="shared" si="7"/>
        <v>Friday</v>
      </c>
      <c r="F199" s="155" t="s">
        <v>715</v>
      </c>
      <c r="G199" s="156" t="s">
        <v>874</v>
      </c>
      <c r="H199" s="156"/>
      <c r="I199" s="156"/>
      <c r="J199" s="156"/>
      <c r="K199" s="153"/>
      <c r="L199" s="153"/>
      <c r="M199" s="61"/>
    </row>
    <row r="200" spans="1:13" ht="15.75" hidden="1" thickBot="1" x14ac:dyDescent="0.3">
      <c r="A200" s="60" t="s">
        <v>840</v>
      </c>
      <c r="B200" s="56" t="s">
        <v>697</v>
      </c>
      <c r="C200" s="160">
        <v>45292</v>
      </c>
      <c r="D200" s="160" t="str">
        <f t="shared" si="6"/>
        <v>Week 01</v>
      </c>
      <c r="E200" s="160" t="str">
        <f t="shared" si="7"/>
        <v>Monday</v>
      </c>
      <c r="F200" s="173" t="s">
        <v>634</v>
      </c>
      <c r="G200" s="170" t="s">
        <v>701</v>
      </c>
      <c r="H200" s="170"/>
      <c r="I200" s="170"/>
      <c r="J200" s="170"/>
      <c r="K200" s="166"/>
      <c r="L200" s="166" t="s">
        <v>157</v>
      </c>
      <c r="M200" s="61"/>
    </row>
    <row r="201" spans="1:13" ht="15.75" hidden="1" thickBot="1" x14ac:dyDescent="0.3">
      <c r="A201" s="60" t="s">
        <v>840</v>
      </c>
      <c r="B201" s="69" t="s">
        <v>633</v>
      </c>
      <c r="C201" s="194">
        <v>45298</v>
      </c>
      <c r="D201" s="194" t="str">
        <f t="shared" si="6"/>
        <v>Week 02</v>
      </c>
      <c r="E201" s="194" t="str">
        <f t="shared" si="7"/>
        <v>Sunday</v>
      </c>
      <c r="F201" s="69" t="s">
        <v>666</v>
      </c>
      <c r="G201" s="198" t="s">
        <v>875</v>
      </c>
      <c r="H201" s="192" t="s">
        <v>876</v>
      </c>
      <c r="I201" s="192" t="s">
        <v>785</v>
      </c>
      <c r="J201" s="192"/>
      <c r="K201" s="197"/>
      <c r="L201" s="197"/>
      <c r="M201" s="61"/>
    </row>
    <row r="202" spans="1:13" ht="15.75" hidden="1" thickBot="1" x14ac:dyDescent="0.3">
      <c r="A202" s="60" t="s">
        <v>840</v>
      </c>
      <c r="B202" s="56" t="s">
        <v>697</v>
      </c>
      <c r="C202" s="160">
        <v>45301</v>
      </c>
      <c r="D202" s="160" t="str">
        <f t="shared" si="6"/>
        <v>Week 02</v>
      </c>
      <c r="E202" s="160" t="str">
        <f t="shared" si="7"/>
        <v>Wednesday</v>
      </c>
      <c r="F202" s="172" t="s">
        <v>634</v>
      </c>
      <c r="G202" s="170" t="s">
        <v>877</v>
      </c>
      <c r="H202" s="170"/>
      <c r="I202" s="170"/>
      <c r="J202" s="170"/>
      <c r="K202" s="166"/>
      <c r="L202" s="166"/>
      <c r="M202" s="61"/>
    </row>
    <row r="203" spans="1:13" ht="15.75" hidden="1" thickBot="1" x14ac:dyDescent="0.3">
      <c r="A203" s="60" t="s">
        <v>840</v>
      </c>
      <c r="B203" s="56" t="s">
        <v>697</v>
      </c>
      <c r="C203" s="160">
        <v>45304</v>
      </c>
      <c r="D203" s="160" t="str">
        <f t="shared" si="6"/>
        <v>Week 02</v>
      </c>
      <c r="E203" s="160" t="str">
        <f t="shared" si="7"/>
        <v>Saturday</v>
      </c>
      <c r="F203" s="171" t="s">
        <v>666</v>
      </c>
      <c r="G203" s="170" t="s">
        <v>875</v>
      </c>
      <c r="H203" s="170"/>
      <c r="I203" s="170"/>
      <c r="J203" s="170"/>
      <c r="K203" s="166"/>
      <c r="L203" s="166"/>
      <c r="M203" s="61"/>
    </row>
    <row r="204" spans="1:13" ht="15.75" hidden="1" thickBot="1" x14ac:dyDescent="0.3">
      <c r="A204" s="60" t="s">
        <v>840</v>
      </c>
      <c r="B204" s="56" t="s">
        <v>697</v>
      </c>
      <c r="C204" s="160">
        <v>45309</v>
      </c>
      <c r="D204" s="160" t="str">
        <f t="shared" si="6"/>
        <v>Week 03</v>
      </c>
      <c r="E204" s="160" t="str">
        <f t="shared" si="7"/>
        <v>Thursday</v>
      </c>
      <c r="F204" s="171" t="s">
        <v>663</v>
      </c>
      <c r="G204" s="170" t="s">
        <v>679</v>
      </c>
      <c r="H204" s="162" t="s">
        <v>702</v>
      </c>
      <c r="I204" s="170" t="s">
        <v>721</v>
      </c>
      <c r="J204" s="170"/>
      <c r="K204" s="166"/>
      <c r="L204" s="166"/>
      <c r="M204" s="61"/>
    </row>
    <row r="205" spans="1:13" ht="15.75" hidden="1" thickBot="1" x14ac:dyDescent="0.3">
      <c r="A205" s="60" t="s">
        <v>840</v>
      </c>
      <c r="B205" s="208" t="s">
        <v>732</v>
      </c>
      <c r="C205" s="205">
        <v>45312</v>
      </c>
      <c r="D205" s="205" t="str">
        <f t="shared" si="6"/>
        <v>Week 04</v>
      </c>
      <c r="E205" s="205" t="str">
        <f t="shared" si="7"/>
        <v>Sunday</v>
      </c>
      <c r="F205" s="209" t="s">
        <v>634</v>
      </c>
      <c r="G205" s="210" t="s">
        <v>878</v>
      </c>
      <c r="H205" s="210"/>
      <c r="I205" s="210"/>
      <c r="J205" s="210"/>
      <c r="K205" s="207"/>
      <c r="L205" s="207"/>
      <c r="M205" s="61"/>
    </row>
    <row r="206" spans="1:13" ht="15.75" hidden="1" thickBot="1" x14ac:dyDescent="0.3">
      <c r="A206" s="60" t="s">
        <v>840</v>
      </c>
      <c r="B206" s="63" t="s">
        <v>648</v>
      </c>
      <c r="C206" s="178">
        <v>45312</v>
      </c>
      <c r="D206" s="178" t="str">
        <f t="shared" si="6"/>
        <v>Week 04</v>
      </c>
      <c r="E206" s="178" t="str">
        <f t="shared" si="7"/>
        <v>Sunday</v>
      </c>
      <c r="F206" s="63" t="s">
        <v>689</v>
      </c>
      <c r="G206" s="181" t="s">
        <v>879</v>
      </c>
      <c r="H206" s="181"/>
      <c r="I206" s="181"/>
      <c r="J206" s="181"/>
      <c r="K206" s="180"/>
      <c r="L206" s="180"/>
      <c r="M206" s="61"/>
    </row>
    <row r="207" spans="1:13" ht="15.75" hidden="1" thickBot="1" x14ac:dyDescent="0.3">
      <c r="A207" s="60" t="s">
        <v>840</v>
      </c>
      <c r="B207" s="56" t="s">
        <v>697</v>
      </c>
      <c r="C207" s="160">
        <v>45316</v>
      </c>
      <c r="D207" s="160" t="str">
        <f t="shared" si="6"/>
        <v>Week 04</v>
      </c>
      <c r="E207" s="160" t="str">
        <f t="shared" si="7"/>
        <v>Thursday</v>
      </c>
      <c r="F207" s="172" t="s">
        <v>634</v>
      </c>
      <c r="G207" s="170" t="s">
        <v>699</v>
      </c>
      <c r="H207" s="170"/>
      <c r="I207" s="170"/>
      <c r="J207" s="170"/>
      <c r="K207" s="166"/>
      <c r="L207" s="166"/>
      <c r="M207" s="61"/>
    </row>
    <row r="208" spans="1:13" ht="15.75" hidden="1" thickBot="1" x14ac:dyDescent="0.3">
      <c r="A208" s="60" t="s">
        <v>840</v>
      </c>
      <c r="B208" s="56" t="s">
        <v>697</v>
      </c>
      <c r="C208" s="160">
        <v>45317</v>
      </c>
      <c r="D208" s="160" t="str">
        <f t="shared" si="6"/>
        <v>Week 04</v>
      </c>
      <c r="E208" s="160" t="str">
        <f t="shared" si="7"/>
        <v>Friday</v>
      </c>
      <c r="F208" s="171" t="s">
        <v>663</v>
      </c>
      <c r="G208" s="170" t="s">
        <v>880</v>
      </c>
      <c r="H208" s="170"/>
      <c r="I208" s="170"/>
      <c r="J208" s="170"/>
      <c r="K208" s="166"/>
      <c r="L208" s="166"/>
      <c r="M208" s="61"/>
    </row>
    <row r="209" spans="1:13" ht="15.75" hidden="1" thickBot="1" x14ac:dyDescent="0.3">
      <c r="A209" s="60" t="s">
        <v>840</v>
      </c>
      <c r="B209" s="64" t="s">
        <v>628</v>
      </c>
      <c r="C209" s="138">
        <v>45324</v>
      </c>
      <c r="D209" s="138" t="str">
        <f t="shared" si="6"/>
        <v>Week 05</v>
      </c>
      <c r="E209" s="138" t="str">
        <f t="shared" si="7"/>
        <v>Friday</v>
      </c>
      <c r="F209" s="144" t="s">
        <v>672</v>
      </c>
      <c r="G209" s="142" t="s">
        <v>709</v>
      </c>
      <c r="H209" s="142"/>
      <c r="I209" s="142"/>
      <c r="J209" s="142"/>
      <c r="K209" s="141"/>
      <c r="L209" s="141"/>
      <c r="M209" s="61"/>
    </row>
    <row r="210" spans="1:13" ht="15.75" hidden="1" thickBot="1" x14ac:dyDescent="0.3">
      <c r="A210" s="60" t="s">
        <v>840</v>
      </c>
      <c r="B210" s="56" t="s">
        <v>697</v>
      </c>
      <c r="C210" s="160">
        <v>45325</v>
      </c>
      <c r="D210" s="160" t="str">
        <f t="shared" si="6"/>
        <v>Week 05</v>
      </c>
      <c r="E210" s="160" t="str">
        <f t="shared" si="7"/>
        <v>Saturday</v>
      </c>
      <c r="F210" s="169" t="s">
        <v>654</v>
      </c>
      <c r="G210" s="170" t="s">
        <v>881</v>
      </c>
      <c r="H210" s="170"/>
      <c r="I210" s="170"/>
      <c r="J210" s="170"/>
      <c r="K210" s="166"/>
      <c r="L210" s="166"/>
      <c r="M210" s="61"/>
    </row>
    <row r="211" spans="1:13" ht="15.75" hidden="1" thickBot="1" x14ac:dyDescent="0.3">
      <c r="A211" s="60" t="s">
        <v>840</v>
      </c>
      <c r="B211" s="56" t="s">
        <v>697</v>
      </c>
      <c r="C211" s="160">
        <v>45332</v>
      </c>
      <c r="D211" s="160" t="str">
        <f t="shared" si="6"/>
        <v>Week 06</v>
      </c>
      <c r="E211" s="160" t="str">
        <f t="shared" si="7"/>
        <v>Saturday</v>
      </c>
      <c r="F211" s="172" t="s">
        <v>634</v>
      </c>
      <c r="G211" s="170" t="s">
        <v>863</v>
      </c>
      <c r="H211" s="170"/>
      <c r="I211" s="170"/>
      <c r="J211" s="170"/>
      <c r="K211" s="166"/>
      <c r="L211" s="166"/>
      <c r="M211" s="61"/>
    </row>
    <row r="212" spans="1:13" ht="15.75" hidden="1" thickBot="1" x14ac:dyDescent="0.3">
      <c r="A212" s="60" t="s">
        <v>840</v>
      </c>
      <c r="B212" s="69" t="s">
        <v>633</v>
      </c>
      <c r="C212" s="194">
        <v>45333</v>
      </c>
      <c r="D212" s="194" t="str">
        <f t="shared" si="6"/>
        <v>Week 07</v>
      </c>
      <c r="E212" s="194" t="str">
        <f t="shared" si="7"/>
        <v>Sunday</v>
      </c>
      <c r="F212" s="69" t="s">
        <v>659</v>
      </c>
      <c r="G212" s="198" t="s">
        <v>882</v>
      </c>
      <c r="H212" s="69" t="s">
        <v>883</v>
      </c>
      <c r="I212" s="192" t="s">
        <v>405</v>
      </c>
      <c r="J212" s="192"/>
      <c r="K212" s="197"/>
      <c r="L212" s="197"/>
      <c r="M212" s="61"/>
    </row>
    <row r="213" spans="1:13" ht="15.75" hidden="1" thickBot="1" x14ac:dyDescent="0.3">
      <c r="A213" s="60" t="s">
        <v>840</v>
      </c>
      <c r="B213" s="56" t="s">
        <v>697</v>
      </c>
      <c r="C213" s="160">
        <v>45338</v>
      </c>
      <c r="D213" s="160" t="str">
        <f t="shared" si="6"/>
        <v>Week 07</v>
      </c>
      <c r="E213" s="160" t="str">
        <f t="shared" si="7"/>
        <v>Friday</v>
      </c>
      <c r="F213" s="171" t="s">
        <v>659</v>
      </c>
      <c r="G213" s="170" t="s">
        <v>682</v>
      </c>
      <c r="H213" s="170"/>
      <c r="I213" s="170"/>
      <c r="J213" s="170"/>
      <c r="K213" s="166"/>
      <c r="L213" s="166"/>
      <c r="M213" s="61"/>
    </row>
    <row r="214" spans="1:13" ht="15.75" hidden="1" thickBot="1" x14ac:dyDescent="0.3">
      <c r="A214" s="60" t="s">
        <v>840</v>
      </c>
      <c r="B214" s="56" t="s">
        <v>697</v>
      </c>
      <c r="C214" s="160">
        <v>45340</v>
      </c>
      <c r="D214" s="160" t="str">
        <f t="shared" si="6"/>
        <v>Week 08</v>
      </c>
      <c r="E214" s="160" t="str">
        <f t="shared" si="7"/>
        <v>Sunday</v>
      </c>
      <c r="F214" s="171" t="s">
        <v>659</v>
      </c>
      <c r="G214" s="170" t="s">
        <v>884</v>
      </c>
      <c r="H214" s="170"/>
      <c r="I214" s="170"/>
      <c r="J214" s="170"/>
      <c r="K214" s="166"/>
      <c r="L214" s="166"/>
      <c r="M214" s="61"/>
    </row>
    <row r="215" spans="1:13" ht="15.75" hidden="1" thickBot="1" x14ac:dyDescent="0.3">
      <c r="A215" s="60" t="s">
        <v>840</v>
      </c>
      <c r="B215" s="64" t="s">
        <v>628</v>
      </c>
      <c r="C215" s="138">
        <v>45346</v>
      </c>
      <c r="D215" s="138" t="str">
        <f t="shared" si="6"/>
        <v>Week 08</v>
      </c>
      <c r="E215" s="138" t="str">
        <f t="shared" si="7"/>
        <v>Saturday</v>
      </c>
      <c r="F215" s="64" t="s">
        <v>659</v>
      </c>
      <c r="G215" s="142" t="s">
        <v>885</v>
      </c>
      <c r="H215" s="142"/>
      <c r="I215" s="142"/>
      <c r="J215" s="142"/>
      <c r="K215" s="141"/>
      <c r="L215" s="141"/>
      <c r="M215" s="61"/>
    </row>
    <row r="216" spans="1:13" ht="15.75" hidden="1" thickBot="1" x14ac:dyDescent="0.3">
      <c r="A216" s="60" t="s">
        <v>840</v>
      </c>
      <c r="B216" s="63" t="s">
        <v>648</v>
      </c>
      <c r="C216" s="178">
        <v>45347</v>
      </c>
      <c r="D216" s="178" t="str">
        <f t="shared" si="6"/>
        <v>Week 09</v>
      </c>
      <c r="E216" s="178" t="str">
        <f t="shared" si="7"/>
        <v>Sunday</v>
      </c>
      <c r="F216" s="179" t="s">
        <v>649</v>
      </c>
      <c r="G216" s="181" t="s">
        <v>886</v>
      </c>
      <c r="H216" s="181"/>
      <c r="I216" s="181"/>
      <c r="J216" s="181"/>
      <c r="K216" s="180"/>
      <c r="L216" s="180"/>
      <c r="M216" s="61"/>
    </row>
    <row r="217" spans="1:13" ht="15.75" hidden="1" thickBot="1" x14ac:dyDescent="0.3">
      <c r="A217" s="60" t="s">
        <v>840</v>
      </c>
      <c r="B217" s="56" t="s">
        <v>697</v>
      </c>
      <c r="C217" s="160">
        <v>45352</v>
      </c>
      <c r="D217" s="160" t="str">
        <f t="shared" si="6"/>
        <v>Week 09</v>
      </c>
      <c r="E217" s="160" t="str">
        <f t="shared" si="7"/>
        <v>Friday</v>
      </c>
      <c r="F217" s="172" t="s">
        <v>634</v>
      </c>
      <c r="G217" s="170" t="s">
        <v>887</v>
      </c>
      <c r="H217" s="170"/>
      <c r="I217" s="170"/>
      <c r="J217" s="170"/>
      <c r="K217" s="166"/>
      <c r="L217" s="166"/>
      <c r="M217" s="61"/>
    </row>
    <row r="218" spans="1:13" ht="15.75" hidden="1" thickBot="1" x14ac:dyDescent="0.3">
      <c r="A218" s="60" t="s">
        <v>840</v>
      </c>
      <c r="B218" s="56" t="s">
        <v>697</v>
      </c>
      <c r="C218" s="160">
        <v>45354</v>
      </c>
      <c r="D218" s="160" t="str">
        <f t="shared" si="6"/>
        <v>Week 10</v>
      </c>
      <c r="E218" s="160" t="str">
        <f t="shared" si="7"/>
        <v>Sunday</v>
      </c>
      <c r="F218" s="169" t="s">
        <v>640</v>
      </c>
      <c r="G218" s="170" t="s">
        <v>678</v>
      </c>
      <c r="H218" s="170"/>
      <c r="I218" s="170"/>
      <c r="J218" s="170"/>
      <c r="K218" s="166"/>
      <c r="L218" s="166"/>
      <c r="M218" s="61"/>
    </row>
    <row r="219" spans="1:13" ht="15.75" hidden="1" thickBot="1" x14ac:dyDescent="0.3">
      <c r="A219" s="60" t="s">
        <v>840</v>
      </c>
      <c r="B219" s="56" t="s">
        <v>697</v>
      </c>
      <c r="C219" s="160">
        <v>45372</v>
      </c>
      <c r="D219" s="160" t="str">
        <f t="shared" si="6"/>
        <v>Week 12</v>
      </c>
      <c r="E219" s="160" t="str">
        <f t="shared" si="7"/>
        <v>Thursday</v>
      </c>
      <c r="F219" s="169" t="s">
        <v>663</v>
      </c>
      <c r="G219" s="170" t="s">
        <v>711</v>
      </c>
      <c r="H219" s="170" t="s">
        <v>720</v>
      </c>
      <c r="I219" s="170" t="s">
        <v>888</v>
      </c>
      <c r="J219" s="170"/>
      <c r="K219" s="174"/>
      <c r="L219" s="166"/>
      <c r="M219" s="61"/>
    </row>
    <row r="220" spans="1:13" ht="15.75" hidden="1" thickBot="1" x14ac:dyDescent="0.3">
      <c r="A220" s="60" t="s">
        <v>840</v>
      </c>
      <c r="B220" s="56" t="s">
        <v>697</v>
      </c>
      <c r="C220" s="160">
        <v>45374</v>
      </c>
      <c r="D220" s="160" t="str">
        <f t="shared" si="6"/>
        <v>Week 12</v>
      </c>
      <c r="E220" s="160" t="str">
        <f t="shared" si="7"/>
        <v>Saturday</v>
      </c>
      <c r="F220" s="169" t="s">
        <v>642</v>
      </c>
      <c r="G220" s="170" t="s">
        <v>687</v>
      </c>
      <c r="H220" s="170"/>
      <c r="I220" s="170"/>
      <c r="J220" s="170"/>
      <c r="K220" s="174"/>
      <c r="L220" s="166"/>
      <c r="M220" s="61"/>
    </row>
    <row r="221" spans="1:13" ht="15.75" hidden="1" thickBot="1" x14ac:dyDescent="0.3">
      <c r="A221" s="60" t="s">
        <v>840</v>
      </c>
      <c r="B221" s="64" t="s">
        <v>628</v>
      </c>
      <c r="C221" s="138">
        <v>45378</v>
      </c>
      <c r="D221" s="138" t="str">
        <f t="shared" si="6"/>
        <v>Week 13</v>
      </c>
      <c r="E221" s="138" t="str">
        <f t="shared" si="7"/>
        <v>Wednesday</v>
      </c>
      <c r="F221" s="64" t="s">
        <v>689</v>
      </c>
      <c r="G221" s="142" t="s">
        <v>690</v>
      </c>
      <c r="H221" s="142"/>
      <c r="I221" s="142"/>
      <c r="J221" s="142"/>
      <c r="K221" s="141"/>
      <c r="L221" s="141"/>
      <c r="M221" s="65"/>
    </row>
    <row r="222" spans="1:13" ht="15.75" hidden="1" thickBot="1" x14ac:dyDescent="0.3">
      <c r="A222" s="60" t="s">
        <v>840</v>
      </c>
      <c r="B222" s="56" t="s">
        <v>697</v>
      </c>
      <c r="C222" s="160">
        <v>45382</v>
      </c>
      <c r="D222" s="160" t="str">
        <f t="shared" si="6"/>
        <v>Week 14</v>
      </c>
      <c r="E222" s="160" t="str">
        <f t="shared" si="7"/>
        <v>Sunday</v>
      </c>
      <c r="F222" s="169" t="s">
        <v>663</v>
      </c>
      <c r="G222" s="170" t="s">
        <v>761</v>
      </c>
      <c r="H222" s="170"/>
      <c r="I222" s="170"/>
      <c r="J222" s="170"/>
      <c r="K222" s="166"/>
      <c r="L222" s="166"/>
      <c r="M222" s="65"/>
    </row>
    <row r="223" spans="1:13" ht="15.75" hidden="1" thickBot="1" x14ac:dyDescent="0.3">
      <c r="A223" s="60" t="s">
        <v>840</v>
      </c>
      <c r="B223" s="56" t="s">
        <v>697</v>
      </c>
      <c r="C223" s="160">
        <v>45383</v>
      </c>
      <c r="D223" s="160" t="str">
        <f t="shared" si="6"/>
        <v>Week 14</v>
      </c>
      <c r="E223" s="160" t="str">
        <f t="shared" si="7"/>
        <v>Monday</v>
      </c>
      <c r="F223" s="171" t="s">
        <v>659</v>
      </c>
      <c r="G223" s="170" t="s">
        <v>842</v>
      </c>
      <c r="H223" s="170"/>
      <c r="I223" s="170"/>
      <c r="J223" s="170"/>
      <c r="K223" s="166"/>
      <c r="L223" s="166"/>
      <c r="M223" s="65"/>
    </row>
    <row r="224" spans="1:13" ht="15.75" hidden="1" thickBot="1" x14ac:dyDescent="0.3">
      <c r="A224" s="60" t="s">
        <v>840</v>
      </c>
      <c r="B224" s="56" t="s">
        <v>697</v>
      </c>
      <c r="C224" s="160">
        <v>45385</v>
      </c>
      <c r="D224" s="160" t="str">
        <f t="shared" si="6"/>
        <v>Week 14</v>
      </c>
      <c r="E224" s="160" t="str">
        <f t="shared" si="7"/>
        <v>Wednesday</v>
      </c>
      <c r="F224" s="169" t="s">
        <v>642</v>
      </c>
      <c r="G224" s="170" t="s">
        <v>687</v>
      </c>
      <c r="H224" s="170"/>
      <c r="I224" s="170"/>
      <c r="J224" s="170"/>
      <c r="K224" s="174"/>
      <c r="L224" s="166"/>
      <c r="M224" s="65"/>
    </row>
    <row r="225" spans="1:13" ht="15.75" hidden="1" thickBot="1" x14ac:dyDescent="0.3">
      <c r="A225" s="60" t="s">
        <v>840</v>
      </c>
      <c r="B225" s="64" t="s">
        <v>628</v>
      </c>
      <c r="C225" s="138">
        <v>45389</v>
      </c>
      <c r="D225" s="138" t="str">
        <f t="shared" si="6"/>
        <v>Week 15</v>
      </c>
      <c r="E225" s="138" t="str">
        <f t="shared" si="7"/>
        <v>Sunday</v>
      </c>
      <c r="F225" s="144" t="s">
        <v>663</v>
      </c>
      <c r="G225" s="142" t="s">
        <v>664</v>
      </c>
      <c r="H225" s="142"/>
      <c r="I225" s="142"/>
      <c r="J225" s="142"/>
      <c r="K225" s="141"/>
      <c r="L225" s="141"/>
      <c r="M225" s="65"/>
    </row>
    <row r="226" spans="1:13" ht="15.75" hidden="1" thickBot="1" x14ac:dyDescent="0.3">
      <c r="A226" s="60" t="s">
        <v>840</v>
      </c>
      <c r="B226" s="69" t="s">
        <v>633</v>
      </c>
      <c r="C226" s="194">
        <v>45389</v>
      </c>
      <c r="D226" s="194" t="str">
        <f t="shared" si="6"/>
        <v>Week 15</v>
      </c>
      <c r="E226" s="194" t="str">
        <f t="shared" si="7"/>
        <v>Sunday</v>
      </c>
      <c r="F226" s="199" t="s">
        <v>663</v>
      </c>
      <c r="G226" s="198" t="s">
        <v>711</v>
      </c>
      <c r="H226" s="192" t="s">
        <v>749</v>
      </c>
      <c r="I226" s="192" t="s">
        <v>405</v>
      </c>
      <c r="J226" s="192"/>
      <c r="K226" s="200"/>
      <c r="L226" s="197"/>
      <c r="M226" s="65"/>
    </row>
    <row r="227" spans="1:13" ht="15.75" hidden="1" thickBot="1" x14ac:dyDescent="0.3">
      <c r="A227" s="60" t="s">
        <v>840</v>
      </c>
      <c r="B227" s="56" t="s">
        <v>697</v>
      </c>
      <c r="C227" s="160">
        <v>45393</v>
      </c>
      <c r="D227" s="160" t="str">
        <f t="shared" si="6"/>
        <v>Week 15</v>
      </c>
      <c r="E227" s="160" t="str">
        <f t="shared" si="7"/>
        <v>Thursday</v>
      </c>
      <c r="F227" s="171" t="s">
        <v>659</v>
      </c>
      <c r="G227" s="170" t="s">
        <v>842</v>
      </c>
      <c r="H227" s="170"/>
      <c r="I227" s="170"/>
      <c r="J227" s="170"/>
      <c r="K227" s="166"/>
      <c r="L227" s="166"/>
      <c r="M227" s="65"/>
    </row>
    <row r="228" spans="1:13" ht="15.75" hidden="1" thickBot="1" x14ac:dyDescent="0.3">
      <c r="A228" s="60" t="s">
        <v>840</v>
      </c>
      <c r="B228" s="155" t="s">
        <v>873</v>
      </c>
      <c r="C228" s="151">
        <v>45394</v>
      </c>
      <c r="D228" s="151" t="str">
        <f t="shared" si="6"/>
        <v>Week 15</v>
      </c>
      <c r="E228" s="151" t="str">
        <f t="shared" si="7"/>
        <v>Friday</v>
      </c>
      <c r="F228" s="155" t="s">
        <v>727</v>
      </c>
      <c r="G228" s="156" t="s">
        <v>889</v>
      </c>
      <c r="H228" s="156"/>
      <c r="I228" s="156"/>
      <c r="J228" s="156"/>
      <c r="K228" s="153"/>
      <c r="L228" s="153" t="s">
        <v>157</v>
      </c>
      <c r="M228" s="65"/>
    </row>
    <row r="229" spans="1:13" ht="15.75" hidden="1" thickBot="1" x14ac:dyDescent="0.3">
      <c r="A229" s="60" t="s">
        <v>840</v>
      </c>
      <c r="B229" s="56" t="s">
        <v>697</v>
      </c>
      <c r="C229" s="160">
        <v>45396</v>
      </c>
      <c r="D229" s="160" t="str">
        <f t="shared" si="6"/>
        <v>Week 16</v>
      </c>
      <c r="E229" s="160" t="str">
        <f t="shared" si="7"/>
        <v>Sunday</v>
      </c>
      <c r="F229" s="169" t="s">
        <v>689</v>
      </c>
      <c r="G229" s="170" t="s">
        <v>797</v>
      </c>
      <c r="H229" s="170"/>
      <c r="I229" s="170"/>
      <c r="J229" s="170"/>
      <c r="K229" s="174"/>
      <c r="L229" s="166"/>
      <c r="M229" s="65"/>
    </row>
    <row r="230" spans="1:13" ht="15.75" hidden="1" thickBot="1" x14ac:dyDescent="0.3">
      <c r="A230" s="60" t="s">
        <v>840</v>
      </c>
      <c r="B230" s="56" t="s">
        <v>697</v>
      </c>
      <c r="C230" s="160">
        <v>45401</v>
      </c>
      <c r="D230" s="160" t="str">
        <f t="shared" si="6"/>
        <v>Week 16</v>
      </c>
      <c r="E230" s="160" t="str">
        <f t="shared" si="7"/>
        <v>Friday</v>
      </c>
      <c r="F230" s="169" t="s">
        <v>654</v>
      </c>
      <c r="G230" s="170" t="s">
        <v>849</v>
      </c>
      <c r="H230" s="170"/>
      <c r="I230" s="170"/>
      <c r="J230" s="170"/>
      <c r="K230" s="174"/>
      <c r="L230" s="166"/>
      <c r="M230" s="65"/>
    </row>
    <row r="231" spans="1:13" ht="15.75" hidden="1" thickBot="1" x14ac:dyDescent="0.3">
      <c r="A231" s="60" t="s">
        <v>840</v>
      </c>
      <c r="B231" s="69" t="s">
        <v>633</v>
      </c>
      <c r="C231" s="194">
        <v>45403</v>
      </c>
      <c r="D231" s="194" t="str">
        <f t="shared" si="6"/>
        <v>Week 17</v>
      </c>
      <c r="E231" s="194" t="str">
        <f t="shared" si="7"/>
        <v>Sunday</v>
      </c>
      <c r="F231" s="199" t="s">
        <v>656</v>
      </c>
      <c r="G231" s="198" t="s">
        <v>745</v>
      </c>
      <c r="H231" s="198" t="s">
        <v>854</v>
      </c>
      <c r="I231" s="198" t="s">
        <v>890</v>
      </c>
      <c r="J231" s="198"/>
      <c r="K231" s="197"/>
      <c r="L231" s="197"/>
      <c r="M231" s="61"/>
    </row>
    <row r="232" spans="1:13" ht="15.75" hidden="1" thickBot="1" x14ac:dyDescent="0.3">
      <c r="A232" s="60" t="s">
        <v>840</v>
      </c>
      <c r="B232" s="56" t="s">
        <v>697</v>
      </c>
      <c r="C232" s="160">
        <v>45408</v>
      </c>
      <c r="D232" s="160" t="str">
        <f t="shared" si="6"/>
        <v>Week 17</v>
      </c>
      <c r="E232" s="160" t="str">
        <f t="shared" si="7"/>
        <v>Friday</v>
      </c>
      <c r="F232" s="172" t="s">
        <v>634</v>
      </c>
      <c r="G232" s="170" t="s">
        <v>767</v>
      </c>
      <c r="H232" s="170"/>
      <c r="I232" s="170"/>
      <c r="J232" s="170"/>
      <c r="K232" s="166"/>
      <c r="L232" s="166"/>
      <c r="M232" s="61"/>
    </row>
    <row r="233" spans="1:13" ht="15.75" hidden="1" thickBot="1" x14ac:dyDescent="0.3">
      <c r="A233" s="60" t="s">
        <v>840</v>
      </c>
      <c r="B233" s="56" t="s">
        <v>697</v>
      </c>
      <c r="C233" s="160">
        <v>45411</v>
      </c>
      <c r="D233" s="160" t="str">
        <f t="shared" si="6"/>
        <v>Week 18</v>
      </c>
      <c r="E233" s="160" t="str">
        <f t="shared" si="7"/>
        <v>Monday</v>
      </c>
      <c r="F233" s="169" t="s">
        <v>727</v>
      </c>
      <c r="G233" s="170" t="s">
        <v>891</v>
      </c>
      <c r="H233" s="170"/>
      <c r="I233" s="170"/>
      <c r="J233" s="170"/>
      <c r="K233" s="166"/>
      <c r="L233" s="166"/>
      <c r="M233" s="61"/>
    </row>
    <row r="234" spans="1:13" ht="15.75" hidden="1" thickBot="1" x14ac:dyDescent="0.3">
      <c r="A234" s="60" t="s">
        <v>840</v>
      </c>
      <c r="B234" s="56" t="s">
        <v>697</v>
      </c>
      <c r="C234" s="160">
        <v>45412</v>
      </c>
      <c r="D234" s="160" t="str">
        <f t="shared" si="6"/>
        <v>Week 18</v>
      </c>
      <c r="E234" s="160" t="str">
        <f t="shared" si="7"/>
        <v>Tuesday</v>
      </c>
      <c r="F234" s="172" t="s">
        <v>634</v>
      </c>
      <c r="G234" s="170" t="s">
        <v>892</v>
      </c>
      <c r="H234" s="170"/>
      <c r="I234" s="170"/>
      <c r="J234" s="170"/>
      <c r="K234" s="166"/>
      <c r="L234" s="166"/>
      <c r="M234" s="61"/>
    </row>
    <row r="235" spans="1:13" ht="15.75" hidden="1" thickBot="1" x14ac:dyDescent="0.3">
      <c r="A235" s="60" t="s">
        <v>840</v>
      </c>
      <c r="B235" s="56" t="s">
        <v>697</v>
      </c>
      <c r="C235" s="160">
        <v>45413</v>
      </c>
      <c r="D235" s="160" t="str">
        <f t="shared" si="6"/>
        <v>Week 18</v>
      </c>
      <c r="E235" s="160" t="str">
        <f t="shared" si="7"/>
        <v>Wednesday</v>
      </c>
      <c r="F235" s="169" t="s">
        <v>672</v>
      </c>
      <c r="G235" s="170" t="s">
        <v>893</v>
      </c>
      <c r="H235" s="170"/>
      <c r="I235" s="170"/>
      <c r="J235" s="170"/>
      <c r="K235" s="166"/>
      <c r="L235" s="166"/>
      <c r="M235" s="61"/>
    </row>
    <row r="236" spans="1:13" ht="15.75" hidden="1" thickBot="1" x14ac:dyDescent="0.3">
      <c r="A236" s="60" t="s">
        <v>840</v>
      </c>
      <c r="B236" s="208" t="s">
        <v>732</v>
      </c>
      <c r="C236" s="205">
        <v>45417</v>
      </c>
      <c r="D236" s="205" t="str">
        <f t="shared" si="6"/>
        <v>Week 19</v>
      </c>
      <c r="E236" s="205" t="str">
        <f t="shared" si="7"/>
        <v>Sunday</v>
      </c>
      <c r="F236" s="209" t="s">
        <v>634</v>
      </c>
      <c r="G236" s="210" t="s">
        <v>894</v>
      </c>
      <c r="H236" s="210"/>
      <c r="I236" s="210"/>
      <c r="J236" s="210"/>
      <c r="K236" s="207"/>
      <c r="L236" s="207"/>
      <c r="M236" s="61"/>
    </row>
    <row r="237" spans="1:13" ht="15.75" hidden="1" thickBot="1" x14ac:dyDescent="0.3">
      <c r="A237" s="60" t="s">
        <v>840</v>
      </c>
      <c r="B237" s="64" t="s">
        <v>628</v>
      </c>
      <c r="C237" s="138">
        <v>45417</v>
      </c>
      <c r="D237" s="138" t="str">
        <f t="shared" si="6"/>
        <v>Week 19</v>
      </c>
      <c r="E237" s="138" t="str">
        <f t="shared" si="7"/>
        <v>Sunday</v>
      </c>
      <c r="F237" s="144" t="s">
        <v>651</v>
      </c>
      <c r="G237" s="142" t="s">
        <v>895</v>
      </c>
      <c r="H237" s="142"/>
      <c r="I237" s="142"/>
      <c r="J237" s="142"/>
      <c r="K237" s="141"/>
      <c r="L237" s="141"/>
      <c r="M237" s="61"/>
    </row>
    <row r="238" spans="1:13" ht="15.75" hidden="1" thickBot="1" x14ac:dyDescent="0.3">
      <c r="A238" s="60" t="s">
        <v>840</v>
      </c>
      <c r="B238" s="155" t="s">
        <v>873</v>
      </c>
      <c r="C238" s="151">
        <v>45419</v>
      </c>
      <c r="D238" s="151" t="str">
        <f t="shared" si="6"/>
        <v>Week 19</v>
      </c>
      <c r="E238" s="151" t="str">
        <f t="shared" si="7"/>
        <v>Tuesday</v>
      </c>
      <c r="F238" s="155" t="s">
        <v>727</v>
      </c>
      <c r="G238" s="156" t="s">
        <v>896</v>
      </c>
      <c r="H238" s="156"/>
      <c r="I238" s="156"/>
      <c r="J238" s="156"/>
      <c r="K238" s="153"/>
      <c r="L238" s="153"/>
      <c r="M238" s="61"/>
    </row>
    <row r="239" spans="1:13" ht="15.75" hidden="1" thickBot="1" x14ac:dyDescent="0.3">
      <c r="A239" s="60" t="s">
        <v>840</v>
      </c>
      <c r="B239" s="56" t="s">
        <v>697</v>
      </c>
      <c r="C239" s="160">
        <v>45421</v>
      </c>
      <c r="D239" s="160" t="str">
        <f t="shared" si="6"/>
        <v>Week 19</v>
      </c>
      <c r="E239" s="160" t="str">
        <f t="shared" si="7"/>
        <v>Thursday</v>
      </c>
      <c r="F239" s="169" t="s">
        <v>672</v>
      </c>
      <c r="G239" s="170" t="s">
        <v>673</v>
      </c>
      <c r="H239" s="170"/>
      <c r="I239" s="170"/>
      <c r="J239" s="170"/>
      <c r="K239" s="166"/>
      <c r="L239" s="166"/>
      <c r="M239" s="65"/>
    </row>
    <row r="240" spans="1:13" ht="15.75" hidden="1" thickBot="1" x14ac:dyDescent="0.3">
      <c r="A240" s="60" t="s">
        <v>840</v>
      </c>
      <c r="B240" s="155" t="s">
        <v>873</v>
      </c>
      <c r="C240" s="151">
        <v>45424</v>
      </c>
      <c r="D240" s="151" t="str">
        <f t="shared" si="6"/>
        <v>Week 20</v>
      </c>
      <c r="E240" s="151" t="str">
        <f t="shared" si="7"/>
        <v>Sunday</v>
      </c>
      <c r="F240" s="155" t="s">
        <v>727</v>
      </c>
      <c r="G240" s="156" t="s">
        <v>669</v>
      </c>
      <c r="H240" s="156"/>
      <c r="I240" s="156"/>
      <c r="J240" s="156"/>
      <c r="K240" s="153"/>
      <c r="L240" s="153"/>
      <c r="M240" s="65"/>
    </row>
    <row r="241" spans="1:13" ht="15.75" hidden="1" thickBot="1" x14ac:dyDescent="0.3">
      <c r="A241" s="60" t="s">
        <v>840</v>
      </c>
      <c r="B241" s="56" t="s">
        <v>697</v>
      </c>
      <c r="C241" s="160">
        <v>45424</v>
      </c>
      <c r="D241" s="160" t="str">
        <f t="shared" si="6"/>
        <v>Week 20</v>
      </c>
      <c r="E241" s="160" t="str">
        <f t="shared" si="7"/>
        <v>Sunday</v>
      </c>
      <c r="F241" s="169" t="s">
        <v>897</v>
      </c>
      <c r="G241" s="170" t="s">
        <v>898</v>
      </c>
      <c r="H241" s="170"/>
      <c r="I241" s="170"/>
      <c r="J241" s="170"/>
      <c r="K241" s="166"/>
      <c r="L241" s="166"/>
      <c r="M241" s="65"/>
    </row>
    <row r="242" spans="1:13" ht="15.75" hidden="1" thickBot="1" x14ac:dyDescent="0.3">
      <c r="A242" s="60" t="s">
        <v>840</v>
      </c>
      <c r="B242" s="56" t="s">
        <v>697</v>
      </c>
      <c r="C242" s="160">
        <v>45429</v>
      </c>
      <c r="D242" s="160" t="str">
        <f t="shared" si="6"/>
        <v>Week 20</v>
      </c>
      <c r="E242" s="160" t="str">
        <f t="shared" si="7"/>
        <v>Friday</v>
      </c>
      <c r="F242" s="169" t="s">
        <v>672</v>
      </c>
      <c r="G242" s="170" t="s">
        <v>673</v>
      </c>
      <c r="H242" s="170"/>
      <c r="I242" s="170"/>
      <c r="J242" s="170"/>
      <c r="K242" s="166"/>
      <c r="L242" s="166"/>
      <c r="M242" s="65"/>
    </row>
    <row r="243" spans="1:13" ht="15.75" hidden="1" thickBot="1" x14ac:dyDescent="0.3">
      <c r="A243" s="60" t="s">
        <v>840</v>
      </c>
      <c r="B243" s="188" t="s">
        <v>660</v>
      </c>
      <c r="C243" s="184">
        <v>45431</v>
      </c>
      <c r="D243" s="184" t="str">
        <f t="shared" si="6"/>
        <v>Week 21</v>
      </c>
      <c r="E243" s="184" t="str">
        <f t="shared" si="7"/>
        <v>Sunday</v>
      </c>
      <c r="F243" s="189" t="s">
        <v>640</v>
      </c>
      <c r="G243" s="190" t="s">
        <v>899</v>
      </c>
      <c r="H243" s="190"/>
      <c r="I243" s="190"/>
      <c r="J243" s="190"/>
      <c r="K243" s="185"/>
      <c r="L243" s="185"/>
      <c r="M243" s="61"/>
    </row>
    <row r="244" spans="1:13" ht="15.75" hidden="1" thickBot="1" x14ac:dyDescent="0.3">
      <c r="A244" s="60" t="s">
        <v>840</v>
      </c>
      <c r="B244" s="188" t="s">
        <v>660</v>
      </c>
      <c r="C244" s="184">
        <v>45432</v>
      </c>
      <c r="D244" s="184" t="str">
        <f t="shared" si="6"/>
        <v>Week 21</v>
      </c>
      <c r="E244" s="184" t="str">
        <f t="shared" si="7"/>
        <v>Monday</v>
      </c>
      <c r="F244" s="189" t="s">
        <v>656</v>
      </c>
      <c r="G244" s="190" t="s">
        <v>754</v>
      </c>
      <c r="H244" s="190"/>
      <c r="I244" s="190"/>
      <c r="J244" s="190"/>
      <c r="K244" s="185"/>
      <c r="L244" s="185"/>
      <c r="M244" s="61"/>
    </row>
    <row r="245" spans="1:13" ht="15.75" hidden="1" thickBot="1" x14ac:dyDescent="0.3">
      <c r="A245" s="60" t="s">
        <v>840</v>
      </c>
      <c r="B245" s="56" t="s">
        <v>697</v>
      </c>
      <c r="C245" s="160">
        <v>45435</v>
      </c>
      <c r="D245" s="160" t="str">
        <f t="shared" si="6"/>
        <v>Week 21</v>
      </c>
      <c r="E245" s="160" t="str">
        <f t="shared" si="7"/>
        <v>Thursday</v>
      </c>
      <c r="F245" s="172" t="s">
        <v>634</v>
      </c>
      <c r="G245" s="170" t="s">
        <v>789</v>
      </c>
      <c r="H245" s="170"/>
      <c r="I245" s="170"/>
      <c r="J245" s="170"/>
      <c r="K245" s="166"/>
      <c r="L245" s="166"/>
      <c r="M245" s="61"/>
    </row>
    <row r="246" spans="1:13" ht="15.75" hidden="1" thickBot="1" x14ac:dyDescent="0.3">
      <c r="A246" s="60" t="s">
        <v>840</v>
      </c>
      <c r="B246" s="56" t="s">
        <v>697</v>
      </c>
      <c r="C246" s="160">
        <v>45438</v>
      </c>
      <c r="D246" s="160" t="str">
        <f t="shared" si="6"/>
        <v>Week 22</v>
      </c>
      <c r="E246" s="160" t="str">
        <f t="shared" si="7"/>
        <v>Sunday</v>
      </c>
      <c r="F246" s="169" t="s">
        <v>659</v>
      </c>
      <c r="G246" s="170" t="s">
        <v>747</v>
      </c>
      <c r="H246" s="170"/>
      <c r="I246" s="170"/>
      <c r="J246" s="170"/>
      <c r="K246" s="166"/>
      <c r="L246" s="166"/>
      <c r="M246" s="61"/>
    </row>
    <row r="247" spans="1:13" ht="15.75" hidden="1" thickBot="1" x14ac:dyDescent="0.3">
      <c r="A247" s="60" t="s">
        <v>840</v>
      </c>
      <c r="B247" s="56" t="s">
        <v>697</v>
      </c>
      <c r="C247" s="160">
        <v>45440</v>
      </c>
      <c r="D247" s="160" t="str">
        <f t="shared" si="6"/>
        <v>Week 22</v>
      </c>
      <c r="E247" s="160" t="str">
        <f t="shared" si="7"/>
        <v>Tuesday</v>
      </c>
      <c r="F247" s="172" t="s">
        <v>634</v>
      </c>
      <c r="G247" s="170" t="s">
        <v>833</v>
      </c>
      <c r="H247" s="170"/>
      <c r="I247" s="170"/>
      <c r="J247" s="170"/>
      <c r="K247" s="166"/>
      <c r="L247" s="166"/>
      <c r="M247" s="61"/>
    </row>
    <row r="248" spans="1:13" ht="15.75" hidden="1" thickBot="1" x14ac:dyDescent="0.3">
      <c r="A248" s="60" t="s">
        <v>840</v>
      </c>
      <c r="B248" s="56" t="s">
        <v>697</v>
      </c>
      <c r="C248" s="160">
        <v>45444</v>
      </c>
      <c r="D248" s="160" t="str">
        <f t="shared" si="6"/>
        <v>Week 22</v>
      </c>
      <c r="E248" s="160" t="str">
        <f t="shared" si="7"/>
        <v>Saturday</v>
      </c>
      <c r="F248" s="172" t="s">
        <v>634</v>
      </c>
      <c r="G248" s="170" t="s">
        <v>699</v>
      </c>
      <c r="H248" s="170"/>
      <c r="I248" s="170"/>
      <c r="J248" s="170"/>
      <c r="K248" s="166"/>
      <c r="L248" s="166"/>
      <c r="M248" s="61"/>
    </row>
    <row r="249" spans="1:13" ht="15.75" hidden="1" thickBot="1" x14ac:dyDescent="0.3">
      <c r="A249" s="60" t="s">
        <v>840</v>
      </c>
      <c r="B249" s="56" t="s">
        <v>697</v>
      </c>
      <c r="C249" s="160">
        <v>45447</v>
      </c>
      <c r="D249" s="160" t="str">
        <f t="shared" si="6"/>
        <v>Week 23</v>
      </c>
      <c r="E249" s="160" t="str">
        <f t="shared" si="7"/>
        <v>Tuesday</v>
      </c>
      <c r="F249" s="169" t="s">
        <v>654</v>
      </c>
      <c r="G249" s="170" t="s">
        <v>900</v>
      </c>
      <c r="H249" s="170"/>
      <c r="I249" s="170"/>
      <c r="J249" s="170"/>
      <c r="K249" s="166"/>
      <c r="L249" s="166"/>
      <c r="M249" s="61"/>
    </row>
    <row r="250" spans="1:13" ht="15.75" hidden="1" thickBot="1" x14ac:dyDescent="0.3">
      <c r="A250" s="60" t="s">
        <v>840</v>
      </c>
      <c r="B250" s="56" t="s">
        <v>697</v>
      </c>
      <c r="C250" s="160">
        <v>45448</v>
      </c>
      <c r="D250" s="160" t="str">
        <f t="shared" si="6"/>
        <v>Week 23</v>
      </c>
      <c r="E250" s="160" t="str">
        <f t="shared" si="7"/>
        <v>Wednesday</v>
      </c>
      <c r="F250" s="169" t="s">
        <v>659</v>
      </c>
      <c r="G250" s="170" t="s">
        <v>901</v>
      </c>
      <c r="H250" s="170"/>
      <c r="I250" s="170"/>
      <c r="J250" s="170"/>
      <c r="K250" s="166"/>
      <c r="L250" s="166"/>
      <c r="M250" s="61"/>
    </row>
    <row r="251" spans="1:13" ht="15.75" hidden="1" thickBot="1" x14ac:dyDescent="0.3">
      <c r="A251" s="60" t="s">
        <v>840</v>
      </c>
      <c r="B251" s="56" t="s">
        <v>697</v>
      </c>
      <c r="C251" s="160">
        <v>45449</v>
      </c>
      <c r="D251" s="160" t="str">
        <f t="shared" si="6"/>
        <v>Week 23</v>
      </c>
      <c r="E251" s="160" t="str">
        <f t="shared" si="7"/>
        <v>Thursday</v>
      </c>
      <c r="F251" s="169" t="s">
        <v>727</v>
      </c>
      <c r="G251" s="170" t="s">
        <v>902</v>
      </c>
      <c r="H251" s="170"/>
      <c r="I251" s="170"/>
      <c r="J251" s="170"/>
      <c r="K251" s="166"/>
      <c r="L251" s="166"/>
      <c r="M251" s="61"/>
    </row>
    <row r="252" spans="1:13" ht="15.75" hidden="1" thickBot="1" x14ac:dyDescent="0.3">
      <c r="A252" s="60" t="s">
        <v>840</v>
      </c>
      <c r="B252" s="69" t="s">
        <v>903</v>
      </c>
      <c r="C252" s="194">
        <v>45452</v>
      </c>
      <c r="D252" s="194" t="str">
        <f t="shared" si="6"/>
        <v>Week 24</v>
      </c>
      <c r="E252" s="194" t="str">
        <f t="shared" si="7"/>
        <v>Sunday</v>
      </c>
      <c r="F252" s="199" t="s">
        <v>659</v>
      </c>
      <c r="G252" s="198" t="s">
        <v>904</v>
      </c>
      <c r="H252" s="198" t="s">
        <v>801</v>
      </c>
      <c r="I252" s="198" t="s">
        <v>905</v>
      </c>
      <c r="J252" s="198"/>
      <c r="K252" s="197"/>
      <c r="L252" s="197"/>
      <c r="M252" s="61"/>
    </row>
    <row r="253" spans="1:13" ht="15.75" hidden="1" thickBot="1" x14ac:dyDescent="0.3">
      <c r="A253" s="60" t="s">
        <v>840</v>
      </c>
      <c r="B253" s="56" t="s">
        <v>697</v>
      </c>
      <c r="C253" s="160">
        <v>45453</v>
      </c>
      <c r="D253" s="160" t="str">
        <f t="shared" si="6"/>
        <v>Week 24</v>
      </c>
      <c r="E253" s="160" t="str">
        <f t="shared" si="7"/>
        <v>Monday</v>
      </c>
      <c r="F253" s="172" t="s">
        <v>634</v>
      </c>
      <c r="G253" s="170" t="s">
        <v>906</v>
      </c>
      <c r="H253" s="170"/>
      <c r="I253" s="170"/>
      <c r="J253" s="170"/>
      <c r="K253" s="166"/>
      <c r="L253" s="166"/>
      <c r="M253" s="61"/>
    </row>
    <row r="254" spans="1:13" ht="15.75" hidden="1" thickBot="1" x14ac:dyDescent="0.3">
      <c r="A254" s="60" t="s">
        <v>840</v>
      </c>
      <c r="B254" s="56" t="s">
        <v>697</v>
      </c>
      <c r="C254" s="160">
        <v>45483</v>
      </c>
      <c r="D254" s="160" t="str">
        <f t="shared" si="6"/>
        <v>Week 28</v>
      </c>
      <c r="E254" s="160" t="str">
        <f t="shared" si="7"/>
        <v>Wednesday</v>
      </c>
      <c r="F254" s="172" t="s">
        <v>634</v>
      </c>
      <c r="G254" s="170" t="s">
        <v>907</v>
      </c>
      <c r="H254" s="170" t="s">
        <v>392</v>
      </c>
      <c r="I254" s="170" t="s">
        <v>392</v>
      </c>
      <c r="J254" s="170"/>
      <c r="K254" s="171" t="s">
        <v>908</v>
      </c>
      <c r="L254" s="166"/>
      <c r="M254" s="61"/>
    </row>
    <row r="255" spans="1:13" ht="15.75" hidden="1" thickBot="1" x14ac:dyDescent="0.3">
      <c r="A255" s="60" t="s">
        <v>840</v>
      </c>
      <c r="B255" s="64" t="s">
        <v>628</v>
      </c>
      <c r="C255" s="138">
        <v>45485</v>
      </c>
      <c r="D255" s="138" t="str">
        <f t="shared" si="6"/>
        <v>Week 28</v>
      </c>
      <c r="E255" s="138" t="str">
        <f t="shared" si="7"/>
        <v>Friday</v>
      </c>
      <c r="F255" s="144" t="s">
        <v>659</v>
      </c>
      <c r="G255" s="142" t="s">
        <v>909</v>
      </c>
      <c r="H255" s="145" t="s">
        <v>910</v>
      </c>
      <c r="I255" s="142" t="s">
        <v>911</v>
      </c>
      <c r="J255" s="142"/>
      <c r="K255" s="146"/>
      <c r="L255" s="141"/>
      <c r="M255" s="61"/>
    </row>
    <row r="256" spans="1:13" ht="15.75" hidden="1" thickBot="1" x14ac:dyDescent="0.3">
      <c r="A256" s="60" t="s">
        <v>840</v>
      </c>
      <c r="B256" s="69" t="s">
        <v>633</v>
      </c>
      <c r="C256" s="194">
        <v>45485</v>
      </c>
      <c r="D256" s="194" t="str">
        <f t="shared" si="6"/>
        <v>Week 28</v>
      </c>
      <c r="E256" s="194" t="str">
        <f t="shared" si="7"/>
        <v>Friday</v>
      </c>
      <c r="F256" s="199" t="s">
        <v>659</v>
      </c>
      <c r="G256" s="198" t="s">
        <v>912</v>
      </c>
      <c r="H256" s="198" t="s">
        <v>913</v>
      </c>
      <c r="I256" s="198" t="s">
        <v>914</v>
      </c>
      <c r="J256" s="198"/>
      <c r="K256" s="201"/>
      <c r="L256" s="197"/>
      <c r="M256" s="68"/>
    </row>
    <row r="257" spans="1:13" ht="15.75" hidden="1" thickBot="1" x14ac:dyDescent="0.3">
      <c r="A257" s="60" t="s">
        <v>840</v>
      </c>
      <c r="B257" s="64" t="s">
        <v>628</v>
      </c>
      <c r="C257" s="138">
        <v>45486</v>
      </c>
      <c r="D257" s="138" t="str">
        <f t="shared" si="6"/>
        <v>Week 28</v>
      </c>
      <c r="E257" s="138" t="str">
        <f t="shared" si="7"/>
        <v>Saturday</v>
      </c>
      <c r="F257" s="144" t="s">
        <v>656</v>
      </c>
      <c r="G257" s="142" t="s">
        <v>915</v>
      </c>
      <c r="H257" s="142" t="s">
        <v>916</v>
      </c>
      <c r="I257" s="142" t="s">
        <v>917</v>
      </c>
      <c r="J257" s="142"/>
      <c r="K257" s="146"/>
      <c r="L257" s="141"/>
      <c r="M257" s="61"/>
    </row>
    <row r="258" spans="1:13" ht="15.75" hidden="1" thickBot="1" x14ac:dyDescent="0.3">
      <c r="A258" s="51" t="s">
        <v>627</v>
      </c>
      <c r="B258" s="57" t="s">
        <v>628</v>
      </c>
      <c r="C258" s="138">
        <v>45536</v>
      </c>
      <c r="D258" s="138" t="str">
        <f t="shared" si="6"/>
        <v>Week 36</v>
      </c>
      <c r="E258" s="138" t="str">
        <f t="shared" si="7"/>
        <v>Sunday</v>
      </c>
      <c r="F258" s="142" t="s">
        <v>629</v>
      </c>
      <c r="G258" s="142" t="s">
        <v>630</v>
      </c>
      <c r="H258" s="144" t="s">
        <v>631</v>
      </c>
      <c r="I258" s="144" t="s">
        <v>632</v>
      </c>
      <c r="J258" s="144" t="s">
        <v>392</v>
      </c>
      <c r="K258" s="141"/>
      <c r="L258" s="141"/>
      <c r="M258" s="61"/>
    </row>
    <row r="259" spans="1:13" ht="15.75" hidden="1" thickBot="1" x14ac:dyDescent="0.3">
      <c r="A259" s="51" t="s">
        <v>627</v>
      </c>
      <c r="B259" s="192" t="s">
        <v>633</v>
      </c>
      <c r="C259" s="194">
        <v>45564</v>
      </c>
      <c r="D259" s="194" t="str">
        <f t="shared" ref="D259:D343" si="8">"Week " &amp; TEXT(WEEKNUM(C259, 1), "00")</f>
        <v>Week 40</v>
      </c>
      <c r="E259" s="194" t="str">
        <f t="shared" ref="E259:E284" si="9">TEXT(C259, "dddd")</f>
        <v>Sunday</v>
      </c>
      <c r="F259" s="202" t="s">
        <v>634</v>
      </c>
      <c r="G259" s="199" t="s">
        <v>635</v>
      </c>
      <c r="H259" s="199" t="s">
        <v>990</v>
      </c>
      <c r="I259" s="203"/>
      <c r="J259" s="199" t="s">
        <v>990</v>
      </c>
      <c r="K259" s="197"/>
      <c r="L259" s="198"/>
      <c r="M259" s="52"/>
    </row>
    <row r="260" spans="1:13" ht="15.75" hidden="1" thickBot="1" x14ac:dyDescent="0.3">
      <c r="A260" s="51" t="s">
        <v>627</v>
      </c>
      <c r="B260" s="57" t="s">
        <v>628</v>
      </c>
      <c r="C260" s="138">
        <v>45564</v>
      </c>
      <c r="D260" s="138" t="str">
        <f t="shared" si="8"/>
        <v>Week 40</v>
      </c>
      <c r="E260" s="138" t="str">
        <f t="shared" si="9"/>
        <v>Sunday</v>
      </c>
      <c r="F260" s="57" t="s">
        <v>659</v>
      </c>
      <c r="G260" s="142" t="s">
        <v>637</v>
      </c>
      <c r="H260" s="144" t="s">
        <v>638</v>
      </c>
      <c r="I260" s="144" t="s">
        <v>639</v>
      </c>
      <c r="J260" s="144" t="s">
        <v>392</v>
      </c>
      <c r="K260" s="141" t="s">
        <v>636</v>
      </c>
      <c r="L260" s="142"/>
      <c r="M260" s="61"/>
    </row>
    <row r="261" spans="1:13" ht="15.75" hidden="1" thickBot="1" x14ac:dyDescent="0.3">
      <c r="A261" s="51" t="s">
        <v>627</v>
      </c>
      <c r="B261" s="188" t="s">
        <v>660</v>
      </c>
      <c r="C261" s="184">
        <v>45571</v>
      </c>
      <c r="D261" s="184" t="str">
        <f t="shared" si="8"/>
        <v>Week 41</v>
      </c>
      <c r="E261" s="184" t="str">
        <f t="shared" si="9"/>
        <v>Sunday</v>
      </c>
      <c r="F261" s="189" t="s">
        <v>642</v>
      </c>
      <c r="G261" s="190" t="s">
        <v>751</v>
      </c>
      <c r="H261" s="189" t="s">
        <v>987</v>
      </c>
      <c r="I261" s="189" t="s">
        <v>986</v>
      </c>
      <c r="J261" s="189" t="s">
        <v>392</v>
      </c>
      <c r="K261" s="191"/>
      <c r="L261" s="190"/>
      <c r="M261" s="54"/>
    </row>
    <row r="262" spans="1:13" ht="15.75" hidden="1" thickBot="1" x14ac:dyDescent="0.3">
      <c r="A262" s="51" t="s">
        <v>627</v>
      </c>
      <c r="B262" s="56" t="s">
        <v>697</v>
      </c>
      <c r="C262" s="160">
        <v>45575</v>
      </c>
      <c r="D262" s="160" t="str">
        <f t="shared" si="8"/>
        <v>Week 41</v>
      </c>
      <c r="E262" s="160" t="str">
        <f t="shared" si="9"/>
        <v>Thursday</v>
      </c>
      <c r="F262" s="170" t="s">
        <v>629</v>
      </c>
      <c r="G262" s="170" t="s">
        <v>630</v>
      </c>
      <c r="H262" s="169" t="s">
        <v>1023</v>
      </c>
      <c r="I262" s="169" t="s">
        <v>1024</v>
      </c>
      <c r="J262" s="169" t="s">
        <v>392</v>
      </c>
      <c r="K262" s="175"/>
      <c r="L262" s="170"/>
      <c r="M262" s="66"/>
    </row>
    <row r="263" spans="1:13" ht="15.75" hidden="1" thickBot="1" x14ac:dyDescent="0.3">
      <c r="A263" s="51" t="s">
        <v>627</v>
      </c>
      <c r="B263" s="56" t="s">
        <v>697</v>
      </c>
      <c r="C263" s="160">
        <v>45577</v>
      </c>
      <c r="D263" s="160" t="str">
        <f t="shared" si="8"/>
        <v>Week 41</v>
      </c>
      <c r="E263" s="160" t="str">
        <f t="shared" si="9"/>
        <v>Saturday</v>
      </c>
      <c r="F263" s="169" t="s">
        <v>659</v>
      </c>
      <c r="G263" s="170" t="s">
        <v>1022</v>
      </c>
      <c r="H263" s="169" t="s">
        <v>854</v>
      </c>
      <c r="I263" s="169" t="s">
        <v>845</v>
      </c>
      <c r="J263" s="169" t="s">
        <v>392</v>
      </c>
      <c r="K263" s="175"/>
      <c r="L263" s="170"/>
      <c r="M263" s="66"/>
    </row>
    <row r="264" spans="1:13" ht="15.75" hidden="1" thickBot="1" x14ac:dyDescent="0.3">
      <c r="A264" s="51" t="s">
        <v>627</v>
      </c>
      <c r="B264" s="56" t="s">
        <v>697</v>
      </c>
      <c r="C264" s="160">
        <v>45578</v>
      </c>
      <c r="D264" s="160" t="str">
        <f t="shared" si="8"/>
        <v>Week 42</v>
      </c>
      <c r="E264" s="160" t="str">
        <f t="shared" si="9"/>
        <v>Sunday</v>
      </c>
      <c r="F264" s="170" t="s">
        <v>663</v>
      </c>
      <c r="G264" s="170" t="s">
        <v>711</v>
      </c>
      <c r="H264" s="169" t="s">
        <v>720</v>
      </c>
      <c r="I264" s="169" t="s">
        <v>865</v>
      </c>
      <c r="J264" s="169" t="s">
        <v>392</v>
      </c>
      <c r="K264" s="166"/>
      <c r="L264" s="170"/>
      <c r="M264" s="52"/>
    </row>
    <row r="265" spans="1:13" ht="15.75" hidden="1" thickBot="1" x14ac:dyDescent="0.3">
      <c r="A265" s="51" t="s">
        <v>627</v>
      </c>
      <c r="B265" s="56" t="s">
        <v>697</v>
      </c>
      <c r="C265" s="160">
        <v>45583</v>
      </c>
      <c r="D265" s="160" t="str">
        <f t="shared" si="8"/>
        <v>Week 42</v>
      </c>
      <c r="E265" s="160" t="str">
        <f t="shared" si="9"/>
        <v>Friday</v>
      </c>
      <c r="F265" s="176" t="s">
        <v>634</v>
      </c>
      <c r="G265" s="170" t="s">
        <v>918</v>
      </c>
      <c r="H265" s="169" t="s">
        <v>392</v>
      </c>
      <c r="I265" s="169" t="s">
        <v>1048</v>
      </c>
      <c r="J265" s="170" t="s">
        <v>1026</v>
      </c>
      <c r="K265" s="166"/>
      <c r="L265" s="56"/>
      <c r="M265" s="52"/>
    </row>
    <row r="266" spans="1:13" ht="15.75" hidden="1" thickBot="1" x14ac:dyDescent="0.3">
      <c r="A266" s="51" t="s">
        <v>627</v>
      </c>
      <c r="B266" s="56" t="s">
        <v>697</v>
      </c>
      <c r="C266" s="160">
        <v>45584</v>
      </c>
      <c r="D266" s="160" t="str">
        <f t="shared" si="8"/>
        <v>Week 42</v>
      </c>
      <c r="E266" s="160" t="str">
        <f t="shared" si="9"/>
        <v>Saturday</v>
      </c>
      <c r="F266" s="170" t="s">
        <v>663</v>
      </c>
      <c r="G266" s="170" t="s">
        <v>711</v>
      </c>
      <c r="H266" s="169" t="s">
        <v>720</v>
      </c>
      <c r="I266" s="169" t="s">
        <v>865</v>
      </c>
      <c r="J266" s="169" t="s">
        <v>392</v>
      </c>
      <c r="K266" s="166"/>
      <c r="L266" s="166"/>
      <c r="M266" s="53"/>
    </row>
    <row r="267" spans="1:13" ht="15.75" hidden="1" thickBot="1" x14ac:dyDescent="0.3">
      <c r="A267" s="51" t="s">
        <v>627</v>
      </c>
      <c r="B267" s="57" t="s">
        <v>628</v>
      </c>
      <c r="C267" s="138">
        <v>45591</v>
      </c>
      <c r="D267" s="138" t="str">
        <f t="shared" si="8"/>
        <v>Week 43</v>
      </c>
      <c r="E267" s="138" t="str">
        <f t="shared" si="9"/>
        <v>Saturday</v>
      </c>
      <c r="F267" s="142" t="s">
        <v>644</v>
      </c>
      <c r="G267" s="142" t="s">
        <v>645</v>
      </c>
      <c r="H267" s="144" t="s">
        <v>646</v>
      </c>
      <c r="I267" s="147" t="s">
        <v>647</v>
      </c>
      <c r="J267" s="144" t="s">
        <v>392</v>
      </c>
      <c r="K267" s="141"/>
      <c r="L267" s="141"/>
      <c r="M267" s="53"/>
    </row>
    <row r="268" spans="1:13" ht="15.75" hidden="1" thickBot="1" x14ac:dyDescent="0.3">
      <c r="A268" s="51" t="s">
        <v>627</v>
      </c>
      <c r="B268" s="192" t="s">
        <v>633</v>
      </c>
      <c r="C268" s="194">
        <v>45591</v>
      </c>
      <c r="D268" s="194" t="str">
        <f t="shared" si="8"/>
        <v>Week 43</v>
      </c>
      <c r="E268" s="194" t="str">
        <f t="shared" si="9"/>
        <v>Saturday</v>
      </c>
      <c r="F268" s="199" t="s">
        <v>642</v>
      </c>
      <c r="G268" s="198" t="s">
        <v>643</v>
      </c>
      <c r="H268" s="199" t="s">
        <v>1050</v>
      </c>
      <c r="I268" s="203" t="s">
        <v>1049</v>
      </c>
      <c r="J268" s="199" t="s">
        <v>392</v>
      </c>
      <c r="K268" s="197"/>
      <c r="L268" s="197"/>
      <c r="M268" s="53"/>
    </row>
    <row r="269" spans="1:13" ht="15.75" hidden="1" thickBot="1" x14ac:dyDescent="0.3">
      <c r="A269" s="51" t="s">
        <v>627</v>
      </c>
      <c r="B269" s="63" t="s">
        <v>648</v>
      </c>
      <c r="C269" s="178">
        <v>45592</v>
      </c>
      <c r="D269" s="178" t="str">
        <f t="shared" si="8"/>
        <v>Week 44</v>
      </c>
      <c r="E269" s="178" t="str">
        <f t="shared" si="9"/>
        <v>Sunday</v>
      </c>
      <c r="F269" s="181" t="s">
        <v>649</v>
      </c>
      <c r="G269" s="181" t="s">
        <v>650</v>
      </c>
      <c r="H269" s="179" t="s">
        <v>989</v>
      </c>
      <c r="I269" s="179" t="s">
        <v>988</v>
      </c>
      <c r="J269" s="179" t="s">
        <v>392</v>
      </c>
      <c r="K269" s="180"/>
      <c r="L269" s="180"/>
      <c r="M269" s="53"/>
    </row>
    <row r="270" spans="1:13" ht="15.75" hidden="1" thickBot="1" x14ac:dyDescent="0.3">
      <c r="A270" s="51" t="s">
        <v>627</v>
      </c>
      <c r="B270" s="56" t="s">
        <v>697</v>
      </c>
      <c r="C270" s="160">
        <v>45596</v>
      </c>
      <c r="D270" s="160" t="str">
        <f t="shared" si="8"/>
        <v>Week 44</v>
      </c>
      <c r="E270" s="160" t="str">
        <f t="shared" si="9"/>
        <v>Thursday</v>
      </c>
      <c r="F270" s="170" t="s">
        <v>672</v>
      </c>
      <c r="G270" s="170" t="s">
        <v>686</v>
      </c>
      <c r="H270" s="171" t="s">
        <v>1020</v>
      </c>
      <c r="I270" s="171" t="s">
        <v>718</v>
      </c>
      <c r="J270" s="169" t="s">
        <v>392</v>
      </c>
      <c r="K270" s="166"/>
      <c r="L270" s="170"/>
      <c r="M270" s="52"/>
    </row>
    <row r="271" spans="1:13" ht="15.75" hidden="1" thickBot="1" x14ac:dyDescent="0.3">
      <c r="A271" s="51" t="s">
        <v>627</v>
      </c>
      <c r="B271" s="56" t="s">
        <v>697</v>
      </c>
      <c r="C271" s="160">
        <v>45598</v>
      </c>
      <c r="D271" s="160" t="str">
        <f t="shared" si="8"/>
        <v>Week 44</v>
      </c>
      <c r="E271" s="160" t="str">
        <f t="shared" si="9"/>
        <v>Saturday</v>
      </c>
      <c r="F271" s="176" t="s">
        <v>634</v>
      </c>
      <c r="G271" s="170" t="s">
        <v>863</v>
      </c>
      <c r="H271" s="171" t="s">
        <v>392</v>
      </c>
      <c r="I271" s="171" t="s">
        <v>864</v>
      </c>
      <c r="J271" s="171" t="s">
        <v>1046</v>
      </c>
      <c r="K271" s="166"/>
      <c r="L271" s="170"/>
      <c r="M271" s="52"/>
    </row>
    <row r="272" spans="1:13" ht="15.75" hidden="1" thickBot="1" x14ac:dyDescent="0.3">
      <c r="A272" s="51" t="s">
        <v>627</v>
      </c>
      <c r="B272" s="56" t="s">
        <v>697</v>
      </c>
      <c r="C272" s="160">
        <v>45603</v>
      </c>
      <c r="D272" s="160" t="str">
        <f t="shared" si="8"/>
        <v>Week 45</v>
      </c>
      <c r="E272" s="160" t="str">
        <f t="shared" si="9"/>
        <v>Thursday</v>
      </c>
      <c r="F272" s="176" t="s">
        <v>634</v>
      </c>
      <c r="G272" s="170" t="s">
        <v>919</v>
      </c>
      <c r="H272" s="171" t="s">
        <v>392</v>
      </c>
      <c r="I272" s="171" t="s">
        <v>392</v>
      </c>
      <c r="J272" s="171" t="s">
        <v>1047</v>
      </c>
      <c r="K272" s="166"/>
      <c r="L272" s="170"/>
      <c r="M272" s="52"/>
    </row>
    <row r="273" spans="1:13" ht="15.75" hidden="1" thickBot="1" x14ac:dyDescent="0.3">
      <c r="A273" s="51" t="s">
        <v>627</v>
      </c>
      <c r="B273" s="56" t="s">
        <v>697</v>
      </c>
      <c r="C273" s="160">
        <v>45606</v>
      </c>
      <c r="D273" s="160" t="str">
        <f t="shared" si="8"/>
        <v>Week 46</v>
      </c>
      <c r="E273" s="160" t="str">
        <f t="shared" si="9"/>
        <v>Sunday</v>
      </c>
      <c r="F273" s="169" t="s">
        <v>651</v>
      </c>
      <c r="G273" s="170" t="s">
        <v>670</v>
      </c>
      <c r="H273" s="171" t="s">
        <v>818</v>
      </c>
      <c r="I273" s="171" t="s">
        <v>845</v>
      </c>
      <c r="J273" s="169" t="s">
        <v>392</v>
      </c>
      <c r="K273" s="166"/>
      <c r="L273" s="170"/>
      <c r="M273" s="52"/>
    </row>
    <row r="274" spans="1:13" ht="15.75" hidden="1" thickBot="1" x14ac:dyDescent="0.3">
      <c r="A274" s="51" t="s">
        <v>627</v>
      </c>
      <c r="B274" s="56" t="s">
        <v>697</v>
      </c>
      <c r="C274" s="160">
        <v>45612</v>
      </c>
      <c r="D274" s="160" t="str">
        <f t="shared" si="8"/>
        <v>Week 46</v>
      </c>
      <c r="E274" s="160" t="str">
        <f t="shared" si="9"/>
        <v>Saturday</v>
      </c>
      <c r="F274" s="176" t="s">
        <v>634</v>
      </c>
      <c r="G274" s="170" t="s">
        <v>863</v>
      </c>
      <c r="H274" s="171" t="s">
        <v>392</v>
      </c>
      <c r="I274" s="171" t="s">
        <v>864</v>
      </c>
      <c r="J274" s="171" t="s">
        <v>1046</v>
      </c>
      <c r="K274" s="166"/>
      <c r="L274" s="170"/>
      <c r="M274" s="52"/>
    </row>
    <row r="275" spans="1:13" ht="15.75" hidden="1" thickBot="1" x14ac:dyDescent="0.3">
      <c r="A275" s="51" t="s">
        <v>627</v>
      </c>
      <c r="B275" s="56" t="s">
        <v>697</v>
      </c>
      <c r="C275" s="160">
        <v>45616</v>
      </c>
      <c r="D275" s="160" t="str">
        <f t="shared" si="8"/>
        <v>Week 47</v>
      </c>
      <c r="E275" s="160" t="str">
        <f t="shared" si="9"/>
        <v>Wednesday</v>
      </c>
      <c r="F275" s="169" t="s">
        <v>659</v>
      </c>
      <c r="G275" s="170" t="s">
        <v>1019</v>
      </c>
      <c r="H275" s="171" t="s">
        <v>888</v>
      </c>
      <c r="I275" s="171" t="s">
        <v>1021</v>
      </c>
      <c r="J275" s="169" t="s">
        <v>392</v>
      </c>
      <c r="K275" s="166"/>
      <c r="L275" s="170"/>
      <c r="M275" s="52"/>
    </row>
    <row r="276" spans="1:13" ht="15.75" hidden="1" thickBot="1" x14ac:dyDescent="0.3">
      <c r="A276" s="51" t="s">
        <v>627</v>
      </c>
      <c r="B276" s="57" t="s">
        <v>628</v>
      </c>
      <c r="C276" s="138">
        <v>45619</v>
      </c>
      <c r="D276" s="138" t="str">
        <f t="shared" si="8"/>
        <v>Week 47</v>
      </c>
      <c r="E276" s="138" t="str">
        <f t="shared" si="9"/>
        <v>Saturday</v>
      </c>
      <c r="F276" s="144" t="s">
        <v>642</v>
      </c>
      <c r="G276" s="142" t="s">
        <v>661</v>
      </c>
      <c r="H276" s="144"/>
      <c r="I276" s="144"/>
      <c r="J276" s="144" t="s">
        <v>392</v>
      </c>
      <c r="K276" s="146">
        <v>0.75</v>
      </c>
      <c r="L276" s="142"/>
      <c r="M276" s="52"/>
    </row>
    <row r="277" spans="1:13" ht="15.75" hidden="1" thickBot="1" x14ac:dyDescent="0.3">
      <c r="A277" s="51" t="s">
        <v>627</v>
      </c>
      <c r="B277" s="57" t="s">
        <v>628</v>
      </c>
      <c r="C277" s="138">
        <v>45620</v>
      </c>
      <c r="D277" s="138" t="str">
        <f t="shared" si="8"/>
        <v>Week 48</v>
      </c>
      <c r="E277" s="138" t="str">
        <f t="shared" si="9"/>
        <v>Sunday</v>
      </c>
      <c r="F277" s="148" t="s">
        <v>634</v>
      </c>
      <c r="G277" s="142" t="s">
        <v>935</v>
      </c>
      <c r="H277" s="144"/>
      <c r="I277" s="144"/>
      <c r="J277" s="144" t="s">
        <v>392</v>
      </c>
      <c r="K277" s="146">
        <v>0.625</v>
      </c>
      <c r="L277" s="142"/>
      <c r="M277" s="52"/>
    </row>
    <row r="278" spans="1:13" ht="15.75" hidden="1" thickBot="1" x14ac:dyDescent="0.3">
      <c r="A278" s="51" t="s">
        <v>627</v>
      </c>
      <c r="B278" s="192" t="s">
        <v>633</v>
      </c>
      <c r="C278" s="194">
        <v>45620</v>
      </c>
      <c r="D278" s="194" t="str">
        <f t="shared" si="8"/>
        <v>Week 48</v>
      </c>
      <c r="E278" s="194" t="str">
        <f t="shared" si="9"/>
        <v>Sunday</v>
      </c>
      <c r="F278" s="199" t="s">
        <v>657</v>
      </c>
      <c r="G278" s="198" t="s">
        <v>658</v>
      </c>
      <c r="H278" s="199" t="s">
        <v>1051</v>
      </c>
      <c r="I278" s="199" t="s">
        <v>986</v>
      </c>
      <c r="J278" s="199"/>
      <c r="K278" s="201">
        <v>0.75</v>
      </c>
      <c r="L278" s="198"/>
      <c r="M278" s="52"/>
    </row>
    <row r="279" spans="1:13" ht="15.75" hidden="1" thickBot="1" x14ac:dyDescent="0.3">
      <c r="A279" s="51" t="s">
        <v>627</v>
      </c>
      <c r="B279" s="56" t="s">
        <v>697</v>
      </c>
      <c r="C279" s="160">
        <v>45624</v>
      </c>
      <c r="D279" s="160" t="str">
        <f t="shared" si="8"/>
        <v>Week 48</v>
      </c>
      <c r="E279" s="160" t="str">
        <f t="shared" si="9"/>
        <v>Thursday</v>
      </c>
      <c r="F279" s="169" t="s">
        <v>642</v>
      </c>
      <c r="G279" s="170" t="s">
        <v>755</v>
      </c>
      <c r="H279" s="169" t="s">
        <v>1027</v>
      </c>
      <c r="I279" s="169" t="s">
        <v>1028</v>
      </c>
      <c r="J279" s="169"/>
      <c r="K279" s="175"/>
      <c r="L279" s="170"/>
      <c r="M279" s="52"/>
    </row>
    <row r="280" spans="1:13" ht="15.75" hidden="1" thickBot="1" x14ac:dyDescent="0.3">
      <c r="A280" s="51" t="s">
        <v>627</v>
      </c>
      <c r="B280" s="56" t="s">
        <v>697</v>
      </c>
      <c r="C280" s="160">
        <v>45627</v>
      </c>
      <c r="D280" s="160" t="str">
        <f t="shared" si="8"/>
        <v>Week 49</v>
      </c>
      <c r="E280" s="160" t="str">
        <f t="shared" si="9"/>
        <v>Sunday</v>
      </c>
      <c r="F280" s="169" t="s">
        <v>663</v>
      </c>
      <c r="G280" s="170" t="s">
        <v>664</v>
      </c>
      <c r="H280" s="169" t="s">
        <v>1029</v>
      </c>
      <c r="I280" s="169" t="s">
        <v>1030</v>
      </c>
      <c r="J280" s="169"/>
      <c r="K280" s="175"/>
      <c r="L280" s="170"/>
      <c r="M280" s="52"/>
    </row>
    <row r="281" spans="1:13" ht="15.75" hidden="1" thickBot="1" x14ac:dyDescent="0.3">
      <c r="A281" s="51" t="s">
        <v>627</v>
      </c>
      <c r="B281" s="56" t="s">
        <v>697</v>
      </c>
      <c r="C281" s="160">
        <v>45629</v>
      </c>
      <c r="D281" s="160" t="str">
        <f t="shared" si="8"/>
        <v>Week 49</v>
      </c>
      <c r="E281" s="160" t="str">
        <f t="shared" si="9"/>
        <v>Tuesday</v>
      </c>
      <c r="F281" s="169" t="s">
        <v>659</v>
      </c>
      <c r="G281" s="170" t="s">
        <v>1019</v>
      </c>
      <c r="H281" s="171" t="s">
        <v>888</v>
      </c>
      <c r="I281" s="171" t="s">
        <v>1021</v>
      </c>
      <c r="J281" s="169"/>
      <c r="K281" s="175"/>
      <c r="L281" s="170"/>
      <c r="M281" s="52"/>
    </row>
    <row r="282" spans="1:13" ht="15.75" hidden="1" thickBot="1" x14ac:dyDescent="0.3">
      <c r="A282" s="51" t="s">
        <v>627</v>
      </c>
      <c r="B282" s="56" t="s">
        <v>697</v>
      </c>
      <c r="C282" s="160">
        <v>45636</v>
      </c>
      <c r="D282" s="160" t="str">
        <f t="shared" si="8"/>
        <v>Week 50</v>
      </c>
      <c r="E282" s="160" t="str">
        <f t="shared" si="9"/>
        <v>Tuesday</v>
      </c>
      <c r="F282" s="172" t="s">
        <v>634</v>
      </c>
      <c r="G282" s="170" t="s">
        <v>1031</v>
      </c>
      <c r="H282" s="169"/>
      <c r="I282" s="169"/>
      <c r="J282" s="169"/>
      <c r="K282" s="175"/>
      <c r="L282" s="170"/>
      <c r="M282" s="52"/>
    </row>
    <row r="283" spans="1:13" ht="15.75" hidden="1" thickBot="1" x14ac:dyDescent="0.3">
      <c r="A283" s="51" t="s">
        <v>627</v>
      </c>
      <c r="B283" s="56" t="s">
        <v>697</v>
      </c>
      <c r="C283" s="160">
        <v>45642</v>
      </c>
      <c r="D283" s="160" t="str">
        <f t="shared" si="8"/>
        <v>Week 51</v>
      </c>
      <c r="E283" s="160" t="str">
        <f t="shared" si="9"/>
        <v>Monday</v>
      </c>
      <c r="F283" s="169" t="s">
        <v>659</v>
      </c>
      <c r="G283" s="170" t="s">
        <v>869</v>
      </c>
      <c r="H283" s="169" t="s">
        <v>1032</v>
      </c>
      <c r="I283" s="169" t="s">
        <v>1033</v>
      </c>
      <c r="J283" s="169"/>
      <c r="K283" s="175"/>
      <c r="L283" s="170"/>
      <c r="M283" s="52"/>
    </row>
    <row r="284" spans="1:13" ht="15.75" hidden="1" thickBot="1" x14ac:dyDescent="0.3">
      <c r="A284" s="51" t="s">
        <v>627</v>
      </c>
      <c r="B284" s="56" t="s">
        <v>697</v>
      </c>
      <c r="C284" s="160">
        <v>45647</v>
      </c>
      <c r="D284" s="160" t="str">
        <f t="shared" si="8"/>
        <v>Week 51</v>
      </c>
      <c r="E284" s="160" t="str">
        <f t="shared" si="9"/>
        <v>Saturday</v>
      </c>
      <c r="F284" s="170" t="s">
        <v>672</v>
      </c>
      <c r="G284" s="170" t="s">
        <v>675</v>
      </c>
      <c r="H284" s="169"/>
      <c r="I284" s="169"/>
      <c r="J284" s="169"/>
      <c r="K284" s="175"/>
      <c r="L284" s="170"/>
      <c r="M284" s="52"/>
    </row>
    <row r="285" spans="1:13" ht="15.75" hidden="1" thickBot="1" x14ac:dyDescent="0.3">
      <c r="A285" s="51" t="s">
        <v>627</v>
      </c>
      <c r="B285" s="192" t="s">
        <v>633</v>
      </c>
      <c r="C285" s="194">
        <v>45648</v>
      </c>
      <c r="D285" s="194" t="str">
        <f t="shared" si="8"/>
        <v>Week 52</v>
      </c>
      <c r="E285" s="194" t="str">
        <f t="shared" ref="E285:E358" si="10">TEXT(C285, "dddd")</f>
        <v>Sunday</v>
      </c>
      <c r="F285" s="199" t="s">
        <v>656</v>
      </c>
      <c r="G285" s="198" t="s">
        <v>665</v>
      </c>
      <c r="H285" s="199" t="s">
        <v>1052</v>
      </c>
      <c r="I285" s="199" t="s">
        <v>890</v>
      </c>
      <c r="J285" s="199"/>
      <c r="K285" s="201">
        <v>0.66666666666666663</v>
      </c>
      <c r="L285" s="198"/>
      <c r="M285" s="52"/>
    </row>
    <row r="286" spans="1:13" ht="15.75" hidden="1" thickBot="1" x14ac:dyDescent="0.3">
      <c r="A286" s="51" t="s">
        <v>627</v>
      </c>
      <c r="B286" s="57" t="s">
        <v>628</v>
      </c>
      <c r="C286" s="138">
        <v>45649</v>
      </c>
      <c r="D286" s="138" t="str">
        <f t="shared" si="8"/>
        <v>Week 52</v>
      </c>
      <c r="E286" s="138" t="str">
        <f t="shared" si="10"/>
        <v>Monday</v>
      </c>
      <c r="F286" s="57" t="s">
        <v>666</v>
      </c>
      <c r="G286" s="142" t="s">
        <v>667</v>
      </c>
      <c r="H286" s="144"/>
      <c r="I286" s="144"/>
      <c r="J286" s="144"/>
      <c r="K286" s="146">
        <v>0.70833333333333337</v>
      </c>
      <c r="L286" s="142"/>
      <c r="M286" s="61"/>
    </row>
    <row r="287" spans="1:13" ht="15.75" hidden="1" thickBot="1" x14ac:dyDescent="0.3">
      <c r="A287" s="51" t="s">
        <v>627</v>
      </c>
      <c r="B287" s="63" t="s">
        <v>648</v>
      </c>
      <c r="C287" s="178">
        <v>45649</v>
      </c>
      <c r="D287" s="178" t="str">
        <f t="shared" si="8"/>
        <v>Week 52</v>
      </c>
      <c r="E287" s="178" t="str">
        <f t="shared" si="10"/>
        <v>Monday</v>
      </c>
      <c r="F287" s="181" t="s">
        <v>649</v>
      </c>
      <c r="G287" s="181" t="s">
        <v>668</v>
      </c>
      <c r="H287" s="179"/>
      <c r="I287" s="179"/>
      <c r="J287" s="179"/>
      <c r="K287" s="182"/>
      <c r="L287" s="181"/>
      <c r="M287" s="61"/>
    </row>
    <row r="288" spans="1:13" ht="15.75" hidden="1" thickBot="1" x14ac:dyDescent="0.3">
      <c r="A288" s="51" t="s">
        <v>627</v>
      </c>
      <c r="B288" s="56" t="s">
        <v>697</v>
      </c>
      <c r="C288" s="160">
        <v>45652</v>
      </c>
      <c r="D288" s="160" t="str">
        <f t="shared" si="8"/>
        <v>Week 52</v>
      </c>
      <c r="E288" s="160" t="str">
        <f t="shared" si="10"/>
        <v>Thursday</v>
      </c>
      <c r="F288" s="172" t="s">
        <v>634</v>
      </c>
      <c r="G288" s="170" t="s">
        <v>1034</v>
      </c>
      <c r="H288" s="169"/>
      <c r="I288" s="169"/>
      <c r="J288" s="169"/>
      <c r="K288" s="175"/>
      <c r="L288" s="170"/>
      <c r="M288" s="61"/>
    </row>
    <row r="289" spans="1:13" ht="15.75" hidden="1" thickBot="1" x14ac:dyDescent="0.3">
      <c r="A289" s="51" t="s">
        <v>627</v>
      </c>
      <c r="B289" s="188" t="s">
        <v>660</v>
      </c>
      <c r="C289" s="184">
        <v>45655</v>
      </c>
      <c r="D289" s="184" t="str">
        <f t="shared" si="8"/>
        <v>Week 53</v>
      </c>
      <c r="E289" s="184" t="str">
        <f t="shared" si="10"/>
        <v>Sunday</v>
      </c>
      <c r="F289" s="189" t="s">
        <v>642</v>
      </c>
      <c r="G289" s="190" t="s">
        <v>661</v>
      </c>
      <c r="H289" s="189"/>
      <c r="I289" s="189"/>
      <c r="J289" s="189"/>
      <c r="K289" s="191">
        <v>0.64583333333333337</v>
      </c>
      <c r="L289" s="190"/>
      <c r="M289" s="61"/>
    </row>
    <row r="290" spans="1:13" ht="15.75" hidden="1" thickBot="1" x14ac:dyDescent="0.3">
      <c r="A290" s="51" t="s">
        <v>627</v>
      </c>
      <c r="B290" s="155" t="s">
        <v>934</v>
      </c>
      <c r="C290" s="151">
        <v>45657</v>
      </c>
      <c r="D290" s="151" t="str">
        <f t="shared" si="8"/>
        <v>Week 53</v>
      </c>
      <c r="E290" s="151" t="str">
        <f t="shared" si="10"/>
        <v>Tuesday</v>
      </c>
      <c r="F290" s="156" t="s">
        <v>727</v>
      </c>
      <c r="G290" s="156" t="s">
        <v>651</v>
      </c>
      <c r="H290" s="157"/>
      <c r="I290" s="157"/>
      <c r="J290" s="157"/>
      <c r="K290" s="158">
        <v>0.8125</v>
      </c>
      <c r="L290" s="156"/>
      <c r="M290" s="61"/>
    </row>
    <row r="291" spans="1:13" ht="15.75" thickBot="1" x14ac:dyDescent="0.3">
      <c r="A291" s="51" t="s">
        <v>627</v>
      </c>
      <c r="B291" s="63" t="s">
        <v>648</v>
      </c>
      <c r="C291" s="178">
        <v>45662</v>
      </c>
      <c r="D291" s="178" t="str">
        <f t="shared" ref="D291" si="11">"Week " &amp; TEXT(WEEKNUM(C291, 1), "00")</f>
        <v>Week 02</v>
      </c>
      <c r="E291" s="178" t="str">
        <f t="shared" ref="E291" si="12">TEXT(C291, "dddd")</f>
        <v>Sunday</v>
      </c>
      <c r="F291" s="181" t="s">
        <v>659</v>
      </c>
      <c r="G291" s="181" t="s">
        <v>1287</v>
      </c>
      <c r="H291" s="179"/>
      <c r="I291" s="179"/>
      <c r="J291" s="179"/>
      <c r="K291" s="182"/>
      <c r="L291" s="181"/>
      <c r="M291" s="61"/>
    </row>
    <row r="292" spans="1:13" ht="15.75" thickBot="1" x14ac:dyDescent="0.3">
      <c r="A292" s="51" t="s">
        <v>627</v>
      </c>
      <c r="B292" s="192" t="s">
        <v>633</v>
      </c>
      <c r="C292" s="194">
        <v>45662</v>
      </c>
      <c r="D292" s="194" t="str">
        <f t="shared" si="8"/>
        <v>Week 02</v>
      </c>
      <c r="E292" s="194" t="str">
        <f t="shared" si="10"/>
        <v>Sunday</v>
      </c>
      <c r="F292" s="198" t="s">
        <v>629</v>
      </c>
      <c r="G292" s="198" t="s">
        <v>630</v>
      </c>
      <c r="H292" s="199"/>
      <c r="I292" s="199"/>
      <c r="J292" s="199"/>
      <c r="K292" s="201">
        <v>0.75</v>
      </c>
      <c r="L292" s="198"/>
      <c r="M292" s="61"/>
    </row>
    <row r="293" spans="1:13" ht="15.75" thickBot="1" x14ac:dyDescent="0.3">
      <c r="A293" s="51" t="s">
        <v>627</v>
      </c>
      <c r="B293" s="56" t="s">
        <v>697</v>
      </c>
      <c r="C293" s="160">
        <v>45666</v>
      </c>
      <c r="D293" s="160" t="str">
        <f t="shared" ref="D293" si="13">"Week " &amp; TEXT(WEEKNUM(C293, 1), "00")</f>
        <v>Week 02</v>
      </c>
      <c r="E293" s="160" t="str">
        <f t="shared" ref="E293" si="14">TEXT(C293, "dddd")</f>
        <v>Thursday</v>
      </c>
      <c r="F293" s="170" t="s">
        <v>672</v>
      </c>
      <c r="G293" s="170" t="s">
        <v>675</v>
      </c>
      <c r="H293" s="169" t="s">
        <v>1606</v>
      </c>
      <c r="I293" s="169"/>
      <c r="J293" s="169"/>
      <c r="K293" s="166"/>
      <c r="L293" s="170"/>
      <c r="M293" s="61"/>
    </row>
    <row r="294" spans="1:13" ht="15.75" thickBot="1" x14ac:dyDescent="0.3">
      <c r="A294" s="51" t="s">
        <v>627</v>
      </c>
      <c r="B294" s="56" t="s">
        <v>697</v>
      </c>
      <c r="C294" s="160">
        <v>45669</v>
      </c>
      <c r="D294" s="160" t="str">
        <f t="shared" si="8"/>
        <v>Week 03</v>
      </c>
      <c r="E294" s="160" t="str">
        <f t="shared" si="10"/>
        <v>Sunday</v>
      </c>
      <c r="F294" s="170" t="s">
        <v>656</v>
      </c>
      <c r="G294" s="170" t="s">
        <v>685</v>
      </c>
      <c r="H294" s="169" t="s">
        <v>1035</v>
      </c>
      <c r="I294" s="169" t="s">
        <v>845</v>
      </c>
      <c r="J294" s="169"/>
      <c r="K294" s="175"/>
      <c r="L294" s="170"/>
      <c r="M294" s="61"/>
    </row>
    <row r="295" spans="1:13" ht="15.75" thickBot="1" x14ac:dyDescent="0.3">
      <c r="A295" s="51" t="s">
        <v>627</v>
      </c>
      <c r="B295" s="63" t="s">
        <v>648</v>
      </c>
      <c r="C295" s="178">
        <v>45676</v>
      </c>
      <c r="D295" s="178" t="str">
        <f t="shared" si="8"/>
        <v>Week 04</v>
      </c>
      <c r="E295" s="178" t="str">
        <f t="shared" si="10"/>
        <v>Sunday</v>
      </c>
      <c r="F295" s="179" t="s">
        <v>663</v>
      </c>
      <c r="G295" s="181" t="s">
        <v>664</v>
      </c>
      <c r="H295" s="179"/>
      <c r="I295" s="179"/>
      <c r="J295" s="179"/>
      <c r="K295" s="182">
        <v>0.66666666666666663</v>
      </c>
      <c r="L295" s="181" t="s">
        <v>1139</v>
      </c>
      <c r="M295" s="52"/>
    </row>
    <row r="296" spans="1:13" ht="15.75" thickBot="1" x14ac:dyDescent="0.3">
      <c r="A296" s="51" t="s">
        <v>627</v>
      </c>
      <c r="B296" s="192" t="s">
        <v>633</v>
      </c>
      <c r="C296" s="194">
        <v>45676</v>
      </c>
      <c r="D296" s="194" t="str">
        <f t="shared" si="8"/>
        <v>Week 04</v>
      </c>
      <c r="E296" s="194" t="str">
        <f t="shared" si="10"/>
        <v>Sunday</v>
      </c>
      <c r="F296" s="199" t="s">
        <v>651</v>
      </c>
      <c r="G296" s="198" t="s">
        <v>669</v>
      </c>
      <c r="H296" s="199"/>
      <c r="I296" s="199"/>
      <c r="J296" s="199"/>
      <c r="K296" s="201">
        <v>0.66666666666666663</v>
      </c>
      <c r="L296" s="198"/>
      <c r="M296" s="52"/>
    </row>
    <row r="297" spans="1:13" ht="15.75" thickBot="1" x14ac:dyDescent="0.3">
      <c r="A297" s="51" t="s">
        <v>627</v>
      </c>
      <c r="B297" s="56" t="s">
        <v>697</v>
      </c>
      <c r="C297" s="160">
        <v>45682</v>
      </c>
      <c r="D297" s="160" t="str">
        <f t="shared" ref="D297" si="15">"Week " &amp; TEXT(WEEKNUM(C297, 1), "00")</f>
        <v>Week 04</v>
      </c>
      <c r="E297" s="160" t="str">
        <f t="shared" ref="E297" si="16">TEXT(C297, "dddd")</f>
        <v>Saturday</v>
      </c>
      <c r="F297" s="169" t="s">
        <v>634</v>
      </c>
      <c r="G297" s="170" t="s">
        <v>919</v>
      </c>
      <c r="H297" s="171"/>
      <c r="I297" s="169"/>
      <c r="J297" s="169"/>
      <c r="K297" s="175"/>
      <c r="L297" s="170"/>
      <c r="M297" s="52"/>
    </row>
    <row r="298" spans="1:13" ht="15.75" thickBot="1" x14ac:dyDescent="0.3">
      <c r="A298" s="51" t="s">
        <v>627</v>
      </c>
      <c r="B298" s="56" t="s">
        <v>697</v>
      </c>
      <c r="C298" s="160">
        <v>45686</v>
      </c>
      <c r="D298" s="160" t="str">
        <f t="shared" si="8"/>
        <v>Week 05</v>
      </c>
      <c r="E298" s="160" t="str">
        <f t="shared" si="10"/>
        <v>Wednesday</v>
      </c>
      <c r="F298" s="169" t="s">
        <v>651</v>
      </c>
      <c r="G298" s="170" t="s">
        <v>1036</v>
      </c>
      <c r="H298" s="171" t="s">
        <v>818</v>
      </c>
      <c r="I298" s="169" t="s">
        <v>845</v>
      </c>
      <c r="J298" s="169"/>
      <c r="K298" s="175"/>
      <c r="L298" s="170"/>
      <c r="M298" s="52"/>
    </row>
    <row r="299" spans="1:13" ht="15.75" thickBot="1" x14ac:dyDescent="0.3">
      <c r="A299" s="51" t="s">
        <v>627</v>
      </c>
      <c r="B299" s="63" t="s">
        <v>648</v>
      </c>
      <c r="C299" s="178">
        <v>45690</v>
      </c>
      <c r="D299" s="178" t="str">
        <f t="shared" si="8"/>
        <v>Week 06</v>
      </c>
      <c r="E299" s="178" t="str">
        <f t="shared" si="10"/>
        <v>Sunday</v>
      </c>
      <c r="F299" s="179" t="s">
        <v>659</v>
      </c>
      <c r="G299" s="181" t="s">
        <v>869</v>
      </c>
      <c r="H299" s="179"/>
      <c r="I299" s="179"/>
      <c r="J299" s="179"/>
      <c r="K299" s="182">
        <v>0.66666666666666663</v>
      </c>
      <c r="L299" s="181"/>
      <c r="M299" s="61"/>
    </row>
    <row r="300" spans="1:13" ht="15.75" thickBot="1" x14ac:dyDescent="0.3">
      <c r="A300" s="51" t="s">
        <v>627</v>
      </c>
      <c r="B300" s="192" t="s">
        <v>633</v>
      </c>
      <c r="C300" s="194">
        <v>45690</v>
      </c>
      <c r="D300" s="194" t="str">
        <f t="shared" si="8"/>
        <v>Week 06</v>
      </c>
      <c r="E300" s="194" t="str">
        <f t="shared" si="10"/>
        <v>Sunday</v>
      </c>
      <c r="F300" s="199" t="s">
        <v>659</v>
      </c>
      <c r="G300" s="198" t="s">
        <v>671</v>
      </c>
      <c r="H300" s="199"/>
      <c r="I300" s="199"/>
      <c r="J300" s="199"/>
      <c r="K300" s="201">
        <v>0.75</v>
      </c>
      <c r="L300" s="198"/>
      <c r="M300" s="52"/>
    </row>
    <row r="301" spans="1:13" ht="15.75" thickBot="1" x14ac:dyDescent="0.3">
      <c r="A301" s="51" t="s">
        <v>627</v>
      </c>
      <c r="B301" s="56" t="s">
        <v>697</v>
      </c>
      <c r="C301" s="160">
        <v>45694</v>
      </c>
      <c r="D301" s="160" t="str">
        <f t="shared" si="8"/>
        <v>Week 06</v>
      </c>
      <c r="E301" s="160" t="str">
        <f t="shared" si="10"/>
        <v>Thursday</v>
      </c>
      <c r="F301" s="169" t="s">
        <v>659</v>
      </c>
      <c r="G301" s="170" t="s">
        <v>747</v>
      </c>
      <c r="H301" s="171" t="s">
        <v>1371</v>
      </c>
      <c r="I301" s="171" t="s">
        <v>1058</v>
      </c>
      <c r="J301" s="169"/>
      <c r="K301" s="175"/>
      <c r="L301" s="170"/>
      <c r="M301" s="52"/>
    </row>
    <row r="302" spans="1:13" ht="15.75" thickBot="1" x14ac:dyDescent="0.3">
      <c r="A302" s="51" t="s">
        <v>627</v>
      </c>
      <c r="B302" s="57" t="s">
        <v>628</v>
      </c>
      <c r="C302" s="138">
        <v>45696</v>
      </c>
      <c r="D302" s="138" t="str">
        <f t="shared" si="8"/>
        <v>Week 06</v>
      </c>
      <c r="E302" s="138" t="str">
        <f t="shared" si="10"/>
        <v>Saturday</v>
      </c>
      <c r="F302" s="144" t="s">
        <v>651</v>
      </c>
      <c r="G302" s="142" t="s">
        <v>652</v>
      </c>
      <c r="H302" s="144"/>
      <c r="I302" s="144"/>
      <c r="J302" s="144"/>
      <c r="K302" s="146">
        <v>0.70833333333333337</v>
      </c>
      <c r="L302" s="142"/>
      <c r="M302" s="52"/>
    </row>
    <row r="303" spans="1:13" ht="15.75" thickBot="1" x14ac:dyDescent="0.3">
      <c r="A303" s="51" t="s">
        <v>627</v>
      </c>
      <c r="B303" s="192" t="s">
        <v>633</v>
      </c>
      <c r="C303" s="194">
        <v>45696</v>
      </c>
      <c r="D303" s="194" t="str">
        <f t="shared" si="8"/>
        <v>Week 06</v>
      </c>
      <c r="E303" s="194" t="str">
        <f t="shared" si="10"/>
        <v>Saturday</v>
      </c>
      <c r="F303" s="199" t="s">
        <v>672</v>
      </c>
      <c r="G303" s="198" t="s">
        <v>673</v>
      </c>
      <c r="H303" s="199"/>
      <c r="I303" s="199"/>
      <c r="J303" s="199"/>
      <c r="K303" s="201">
        <v>0.79166666666666663</v>
      </c>
      <c r="L303" s="198" t="s">
        <v>674</v>
      </c>
      <c r="M303" s="52"/>
    </row>
    <row r="304" spans="1:13" ht="15.75" thickBot="1" x14ac:dyDescent="0.3">
      <c r="A304" s="51" t="s">
        <v>627</v>
      </c>
      <c r="B304" s="56" t="s">
        <v>697</v>
      </c>
      <c r="C304" s="160">
        <v>45700</v>
      </c>
      <c r="D304" s="160" t="str">
        <f t="shared" ref="D304" si="17">"Week " &amp; TEXT(WEEKNUM(C304, 1), "00")</f>
        <v>Week 07</v>
      </c>
      <c r="E304" s="160" t="str">
        <f t="shared" ref="E304" si="18">TEXT(C304, "dddd")</f>
        <v>Wednesday</v>
      </c>
      <c r="F304" s="169" t="s">
        <v>634</v>
      </c>
      <c r="G304" s="170" t="s">
        <v>1372</v>
      </c>
      <c r="H304" s="169"/>
      <c r="I304" s="169"/>
      <c r="J304" s="169"/>
      <c r="K304" s="175"/>
      <c r="L304" s="170"/>
      <c r="M304" s="52"/>
    </row>
    <row r="305" spans="1:13" ht="15.75" thickBot="1" x14ac:dyDescent="0.3">
      <c r="A305" s="51" t="s">
        <v>627</v>
      </c>
      <c r="B305" s="56" t="s">
        <v>697</v>
      </c>
      <c r="C305" s="160">
        <v>45707</v>
      </c>
      <c r="D305" s="160" t="str">
        <f t="shared" ref="D305" si="19">"Week " &amp; TEXT(WEEKNUM(C305, 1), "00")</f>
        <v>Week 08</v>
      </c>
      <c r="E305" s="160" t="str">
        <f t="shared" ref="E305" si="20">TEXT(C305, "dddd")</f>
        <v>Wednesday</v>
      </c>
      <c r="F305" s="169" t="s">
        <v>659</v>
      </c>
      <c r="G305" s="170" t="s">
        <v>1373</v>
      </c>
      <c r="H305" s="169" t="s">
        <v>1604</v>
      </c>
      <c r="I305" s="169"/>
      <c r="J305" s="169"/>
      <c r="K305" s="175"/>
      <c r="L305" s="170"/>
      <c r="M305" s="52"/>
    </row>
    <row r="306" spans="1:13" ht="15.75" thickBot="1" x14ac:dyDescent="0.3">
      <c r="A306" s="51" t="s">
        <v>627</v>
      </c>
      <c r="B306" s="188" t="s">
        <v>660</v>
      </c>
      <c r="C306" s="184">
        <v>45709</v>
      </c>
      <c r="D306" s="184" t="str">
        <f t="shared" ref="D306" si="21">"Week " &amp; TEXT(WEEKNUM(C306, 1), "00")</f>
        <v>Week 08</v>
      </c>
      <c r="E306" s="184" t="str">
        <f t="shared" ref="E306" si="22">TEXT(C306, "dddd")</f>
        <v>Friday</v>
      </c>
      <c r="F306" s="189" t="s">
        <v>659</v>
      </c>
      <c r="G306" s="190" t="s">
        <v>1368</v>
      </c>
      <c r="H306" s="189"/>
      <c r="I306" s="189"/>
      <c r="J306" s="189"/>
      <c r="K306" s="191">
        <v>0.79166666666666663</v>
      </c>
      <c r="L306" s="190"/>
      <c r="M306" s="61"/>
    </row>
    <row r="307" spans="1:13" ht="15.75" thickBot="1" x14ac:dyDescent="0.3">
      <c r="A307" s="51" t="s">
        <v>627</v>
      </c>
      <c r="B307" s="155" t="s">
        <v>1272</v>
      </c>
      <c r="C307" s="151">
        <v>45711</v>
      </c>
      <c r="D307" s="151" t="str">
        <f t="shared" ref="D307" si="23">"Week " &amp; TEXT(WEEKNUM(C307, 1), "00")</f>
        <v>Week 09</v>
      </c>
      <c r="E307" s="151" t="str">
        <f t="shared" ref="E307" si="24">TEXT(C307, "dddd")</f>
        <v>Sunday</v>
      </c>
      <c r="F307" s="157" t="s">
        <v>727</v>
      </c>
      <c r="G307" s="156" t="s">
        <v>1273</v>
      </c>
      <c r="H307" s="157"/>
      <c r="I307" s="157"/>
      <c r="J307" s="157"/>
      <c r="K307" s="158"/>
      <c r="L307" s="156"/>
      <c r="M307" s="52"/>
    </row>
    <row r="308" spans="1:13" ht="15.75" thickBot="1" x14ac:dyDescent="0.3">
      <c r="A308" s="51" t="s">
        <v>627</v>
      </c>
      <c r="B308" s="57" t="s">
        <v>628</v>
      </c>
      <c r="C308" s="138">
        <v>45711</v>
      </c>
      <c r="D308" s="138" t="str">
        <f t="shared" si="8"/>
        <v>Week 09</v>
      </c>
      <c r="E308" s="138" t="str">
        <f t="shared" si="10"/>
        <v>Sunday</v>
      </c>
      <c r="F308" s="148" t="s">
        <v>634</v>
      </c>
      <c r="G308" s="142" t="s">
        <v>823</v>
      </c>
      <c r="H308" s="144"/>
      <c r="I308" s="144"/>
      <c r="J308" s="144"/>
      <c r="K308" s="146">
        <v>0.66666666666666663</v>
      </c>
      <c r="L308" s="142"/>
      <c r="M308" s="66" t="s">
        <v>1140</v>
      </c>
    </row>
    <row r="309" spans="1:13" ht="15.75" thickBot="1" x14ac:dyDescent="0.3">
      <c r="A309" s="51" t="s">
        <v>627</v>
      </c>
      <c r="B309" s="192" t="s">
        <v>633</v>
      </c>
      <c r="C309" s="194">
        <v>45711</v>
      </c>
      <c r="D309" s="194" t="str">
        <f t="shared" si="8"/>
        <v>Week 09</v>
      </c>
      <c r="E309" s="194" t="str">
        <f t="shared" si="10"/>
        <v>Sunday</v>
      </c>
      <c r="F309" s="198" t="s">
        <v>672</v>
      </c>
      <c r="G309" s="198" t="s">
        <v>679</v>
      </c>
      <c r="H309" s="69"/>
      <c r="I309" s="69"/>
      <c r="J309" s="69"/>
      <c r="K309" s="201">
        <v>0.75</v>
      </c>
      <c r="L309" s="198"/>
      <c r="M309" s="70" t="s">
        <v>968</v>
      </c>
    </row>
    <row r="310" spans="1:13" ht="15.75" thickBot="1" x14ac:dyDescent="0.3">
      <c r="A310" s="51" t="s">
        <v>627</v>
      </c>
      <c r="B310" s="56" t="s">
        <v>697</v>
      </c>
      <c r="C310" s="160">
        <v>45713</v>
      </c>
      <c r="D310" s="160" t="str">
        <f t="shared" si="8"/>
        <v>Week 09</v>
      </c>
      <c r="E310" s="160" t="str">
        <f t="shared" si="10"/>
        <v>Tuesday</v>
      </c>
      <c r="F310" s="169" t="s">
        <v>689</v>
      </c>
      <c r="G310" s="170" t="s">
        <v>797</v>
      </c>
      <c r="H310" s="169" t="s">
        <v>1603</v>
      </c>
      <c r="I310" s="169"/>
      <c r="J310" s="169"/>
      <c r="K310" s="175"/>
      <c r="L310" s="170"/>
      <c r="M310" s="70"/>
    </row>
    <row r="311" spans="1:13" ht="15.75" thickBot="1" x14ac:dyDescent="0.3">
      <c r="A311" s="51" t="s">
        <v>627</v>
      </c>
      <c r="B311" s="56" t="s">
        <v>697</v>
      </c>
      <c r="C311" s="160">
        <v>45714</v>
      </c>
      <c r="D311" s="160" t="str">
        <f t="shared" ref="D311" si="25">"Week " &amp; TEXT(WEEKNUM(C311, 1), "00")</f>
        <v>Week 09</v>
      </c>
      <c r="E311" s="160" t="str">
        <f t="shared" si="10"/>
        <v>Wednesday</v>
      </c>
      <c r="F311" s="169" t="s">
        <v>659</v>
      </c>
      <c r="G311" s="170" t="s">
        <v>1373</v>
      </c>
      <c r="H311" s="169" t="s">
        <v>1604</v>
      </c>
      <c r="I311" s="169"/>
      <c r="J311" s="169"/>
      <c r="K311" s="175"/>
      <c r="L311" s="170"/>
      <c r="M311" s="70"/>
    </row>
    <row r="312" spans="1:13" ht="15.75" thickBot="1" x14ac:dyDescent="0.3">
      <c r="A312" s="51" t="s">
        <v>627</v>
      </c>
      <c r="B312" s="56" t="s">
        <v>697</v>
      </c>
      <c r="C312" s="160">
        <v>45715</v>
      </c>
      <c r="D312" s="160" t="str">
        <f t="shared" ref="D312" si="26">"Week " &amp; TEXT(WEEKNUM(C312, 1), "00")</f>
        <v>Week 09</v>
      </c>
      <c r="E312" s="160" t="str">
        <f t="shared" ref="E312" si="27">TEXT(C312, "dddd")</f>
        <v>Thursday</v>
      </c>
      <c r="F312" s="169" t="s">
        <v>672</v>
      </c>
      <c r="G312" s="170" t="s">
        <v>1374</v>
      </c>
      <c r="H312" s="169" t="s">
        <v>1605</v>
      </c>
      <c r="I312" s="169"/>
      <c r="J312" s="169"/>
      <c r="K312" s="175"/>
      <c r="L312" s="170"/>
      <c r="M312" s="70"/>
    </row>
    <row r="313" spans="1:13" ht="15.75" thickBot="1" x14ac:dyDescent="0.3">
      <c r="A313" s="51" t="s">
        <v>627</v>
      </c>
      <c r="B313" s="56" t="s">
        <v>697</v>
      </c>
      <c r="C313" s="160">
        <v>45738</v>
      </c>
      <c r="D313" s="160" t="str">
        <f t="shared" ref="D313" si="28">"Week " &amp; TEXT(WEEKNUM(C313, 1), "00")</f>
        <v>Week 12</v>
      </c>
      <c r="E313" s="160" t="str">
        <f t="shared" ref="E313" si="29">TEXT(C313, "dddd")</f>
        <v>Saturday</v>
      </c>
      <c r="F313" s="169" t="s">
        <v>654</v>
      </c>
      <c r="G313" s="170" t="s">
        <v>1375</v>
      </c>
      <c r="H313" s="169"/>
      <c r="I313" s="169"/>
      <c r="J313" s="169"/>
      <c r="K313" s="175"/>
      <c r="L313" s="170"/>
      <c r="M313" s="70"/>
    </row>
    <row r="314" spans="1:13" ht="15.75" thickBot="1" x14ac:dyDescent="0.3">
      <c r="A314" s="51" t="s">
        <v>627</v>
      </c>
      <c r="B314" s="56" t="s">
        <v>697</v>
      </c>
      <c r="C314" s="160">
        <v>45739</v>
      </c>
      <c r="D314" s="160" t="str">
        <f t="shared" si="8"/>
        <v>Week 13</v>
      </c>
      <c r="E314" s="160" t="str">
        <f t="shared" si="10"/>
        <v>Sunday</v>
      </c>
      <c r="F314" s="170" t="s">
        <v>642</v>
      </c>
      <c r="G314" s="170" t="s">
        <v>751</v>
      </c>
      <c r="H314" s="169"/>
      <c r="I314" s="169"/>
      <c r="J314" s="169"/>
      <c r="K314" s="166"/>
      <c r="L314" s="170"/>
      <c r="M314" s="54"/>
    </row>
    <row r="315" spans="1:13" ht="15.75" thickBot="1" x14ac:dyDescent="0.3">
      <c r="A315" s="51" t="s">
        <v>627</v>
      </c>
      <c r="B315" s="56" t="s">
        <v>697</v>
      </c>
      <c r="C315" s="160">
        <v>45741</v>
      </c>
      <c r="D315" s="160" t="str">
        <f t="shared" si="8"/>
        <v>Week 13</v>
      </c>
      <c r="E315" s="160" t="str">
        <f t="shared" si="10"/>
        <v>Tuesday</v>
      </c>
      <c r="F315" s="169" t="s">
        <v>654</v>
      </c>
      <c r="G315" s="170" t="s">
        <v>1375</v>
      </c>
      <c r="H315" s="169"/>
      <c r="I315" s="169"/>
      <c r="J315" s="169"/>
      <c r="K315" s="166"/>
      <c r="L315" s="170"/>
      <c r="M315" s="54"/>
    </row>
    <row r="316" spans="1:13" ht="15.75" thickBot="1" x14ac:dyDescent="0.3">
      <c r="A316" s="51" t="s">
        <v>627</v>
      </c>
      <c r="B316" s="56" t="s">
        <v>697</v>
      </c>
      <c r="C316" s="160">
        <v>45742</v>
      </c>
      <c r="D316" s="160" t="str">
        <f t="shared" si="8"/>
        <v>Week 13</v>
      </c>
      <c r="E316" s="160" t="str">
        <f t="shared" si="10"/>
        <v>Wednesday</v>
      </c>
      <c r="F316" s="169" t="s">
        <v>663</v>
      </c>
      <c r="G316" s="170" t="s">
        <v>1376</v>
      </c>
      <c r="H316" s="169"/>
      <c r="I316" s="169"/>
      <c r="J316" s="169"/>
      <c r="K316" s="166"/>
      <c r="L316" s="170"/>
      <c r="M316" s="54"/>
    </row>
    <row r="317" spans="1:13" ht="15.75" thickBot="1" x14ac:dyDescent="0.3">
      <c r="A317" s="51" t="s">
        <v>627</v>
      </c>
      <c r="B317" s="56" t="s">
        <v>697</v>
      </c>
      <c r="C317" s="160">
        <v>45743</v>
      </c>
      <c r="D317" s="160" t="str">
        <f t="shared" si="8"/>
        <v>Week 13</v>
      </c>
      <c r="E317" s="160" t="str">
        <f t="shared" si="10"/>
        <v>Thursday</v>
      </c>
      <c r="F317" s="169" t="s">
        <v>642</v>
      </c>
      <c r="G317" s="170" t="s">
        <v>687</v>
      </c>
      <c r="H317" s="169"/>
      <c r="I317" s="169"/>
      <c r="J317" s="169"/>
      <c r="K317" s="166"/>
      <c r="L317" s="170"/>
      <c r="M317" s="54"/>
    </row>
    <row r="318" spans="1:13" ht="15.75" thickBot="1" x14ac:dyDescent="0.3">
      <c r="A318" s="51" t="s">
        <v>627</v>
      </c>
      <c r="B318" s="56" t="s">
        <v>697</v>
      </c>
      <c r="C318" s="160">
        <v>45744</v>
      </c>
      <c r="D318" s="160" t="str">
        <f t="shared" ref="D318" si="30">"Week " &amp; TEXT(WEEKNUM(C318, 1), "00")</f>
        <v>Week 13</v>
      </c>
      <c r="E318" s="160" t="str">
        <f t="shared" ref="E318" si="31">TEXT(C318, "dddd")</f>
        <v>Friday</v>
      </c>
      <c r="F318" s="169" t="s">
        <v>654</v>
      </c>
      <c r="G318" s="170" t="s">
        <v>1375</v>
      </c>
      <c r="H318" s="169"/>
      <c r="I318" s="169"/>
      <c r="J318" s="169"/>
      <c r="K318" s="166"/>
      <c r="L318" s="170"/>
      <c r="M318" s="54"/>
    </row>
    <row r="319" spans="1:13" ht="15.75" thickBot="1" x14ac:dyDescent="0.3">
      <c r="A319" s="51" t="s">
        <v>627</v>
      </c>
      <c r="B319" s="57" t="s">
        <v>628</v>
      </c>
      <c r="C319" s="138">
        <v>45745</v>
      </c>
      <c r="D319" s="138" t="str">
        <f t="shared" ref="D319:D324" si="32">"Week " &amp; TEXT(WEEKNUM(C319, 1), "00")</f>
        <v>Week 13</v>
      </c>
      <c r="E319" s="138" t="str">
        <f t="shared" ref="E319" si="33">TEXT(C319, "dddd")</f>
        <v>Saturday</v>
      </c>
      <c r="F319" s="142" t="s">
        <v>651</v>
      </c>
      <c r="G319" s="142" t="s">
        <v>670</v>
      </c>
      <c r="H319" s="144"/>
      <c r="I319" s="144"/>
      <c r="J319" s="144"/>
      <c r="K319" s="146">
        <v>0.75</v>
      </c>
      <c r="L319" s="142"/>
      <c r="M319" s="54"/>
    </row>
    <row r="320" spans="1:13" ht="15.75" thickBot="1" x14ac:dyDescent="0.3">
      <c r="A320" s="51" t="s">
        <v>627</v>
      </c>
      <c r="B320" s="192" t="s">
        <v>633</v>
      </c>
      <c r="C320" s="194">
        <v>45745</v>
      </c>
      <c r="D320" s="194" t="str">
        <f t="shared" si="32"/>
        <v>Week 13</v>
      </c>
      <c r="E320" s="194" t="str">
        <f t="shared" si="10"/>
        <v>Saturday</v>
      </c>
      <c r="F320" s="192" t="s">
        <v>666</v>
      </c>
      <c r="G320" s="198" t="s">
        <v>676</v>
      </c>
      <c r="H320" s="199"/>
      <c r="I320" s="199"/>
      <c r="J320" s="199"/>
      <c r="K320" s="201">
        <v>0.8125</v>
      </c>
      <c r="L320" s="198"/>
      <c r="M320" s="52"/>
    </row>
    <row r="321" spans="1:13" ht="15.75" thickBot="1" x14ac:dyDescent="0.3">
      <c r="A321" s="51" t="s">
        <v>627</v>
      </c>
      <c r="B321" s="57" t="s">
        <v>628</v>
      </c>
      <c r="C321" s="138">
        <v>45746</v>
      </c>
      <c r="D321" s="138" t="str">
        <f t="shared" si="32"/>
        <v>Week 14</v>
      </c>
      <c r="E321" s="138" t="str">
        <f t="shared" ref="E321" si="34">TEXT(C321, "dddd")</f>
        <v>Sunday</v>
      </c>
      <c r="F321" s="148" t="s">
        <v>634</v>
      </c>
      <c r="G321" s="142" t="s">
        <v>823</v>
      </c>
      <c r="H321" s="144"/>
      <c r="I321" s="144"/>
      <c r="J321" s="144"/>
      <c r="K321" s="146" t="s">
        <v>1288</v>
      </c>
      <c r="L321" s="142"/>
      <c r="M321" s="52"/>
    </row>
    <row r="322" spans="1:13" ht="15.75" thickBot="1" x14ac:dyDescent="0.3">
      <c r="A322" s="51" t="s">
        <v>627</v>
      </c>
      <c r="B322" s="192" t="s">
        <v>633</v>
      </c>
      <c r="C322" s="194">
        <v>45746</v>
      </c>
      <c r="D322" s="194" t="str">
        <f t="shared" si="32"/>
        <v>Week 14</v>
      </c>
      <c r="E322" s="194" t="str">
        <f t="shared" si="10"/>
        <v>Sunday</v>
      </c>
      <c r="F322" s="199" t="s">
        <v>642</v>
      </c>
      <c r="G322" s="198" t="s">
        <v>677</v>
      </c>
      <c r="H322" s="199"/>
      <c r="I322" s="199"/>
      <c r="J322" s="199"/>
      <c r="K322" s="201">
        <v>0.75</v>
      </c>
      <c r="L322" s="198"/>
      <c r="M322" s="52"/>
    </row>
    <row r="323" spans="1:13" ht="15.75" thickBot="1" x14ac:dyDescent="0.3">
      <c r="A323" s="51" t="s">
        <v>627</v>
      </c>
      <c r="B323" s="56" t="s">
        <v>697</v>
      </c>
      <c r="C323" s="160">
        <v>45749</v>
      </c>
      <c r="D323" s="160" t="str">
        <f t="shared" si="32"/>
        <v>Week 14</v>
      </c>
      <c r="E323" s="160" t="str">
        <f t="shared" si="10"/>
        <v>Wednesday</v>
      </c>
      <c r="F323" s="169" t="s">
        <v>654</v>
      </c>
      <c r="G323" s="170" t="s">
        <v>1375</v>
      </c>
      <c r="H323" s="169"/>
      <c r="I323" s="169"/>
      <c r="J323" s="169"/>
      <c r="K323" s="169"/>
      <c r="L323" s="169"/>
      <c r="M323" s="52"/>
    </row>
    <row r="324" spans="1:13" ht="15.75" thickBot="1" x14ac:dyDescent="0.3">
      <c r="A324" s="51" t="s">
        <v>627</v>
      </c>
      <c r="B324" s="56" t="s">
        <v>697</v>
      </c>
      <c r="C324" s="160">
        <v>45750</v>
      </c>
      <c r="D324" s="160" t="str">
        <f t="shared" si="32"/>
        <v>Week 14</v>
      </c>
      <c r="E324" s="160" t="str">
        <f t="shared" ref="E324" si="35">TEXT(C324, "dddd")</f>
        <v>Thursday</v>
      </c>
      <c r="F324" s="169" t="s">
        <v>642</v>
      </c>
      <c r="G324" s="170" t="s">
        <v>719</v>
      </c>
      <c r="H324" s="169"/>
      <c r="I324" s="169"/>
      <c r="J324" s="169"/>
      <c r="K324" s="166"/>
      <c r="L324" s="170"/>
      <c r="M324" s="52"/>
    </row>
    <row r="325" spans="1:13" ht="15.75" thickBot="1" x14ac:dyDescent="0.3">
      <c r="A325" s="51" t="s">
        <v>627</v>
      </c>
      <c r="B325" s="56" t="s">
        <v>697</v>
      </c>
      <c r="C325" s="160">
        <v>45752</v>
      </c>
      <c r="D325" s="160" t="str">
        <f t="shared" ref="D325" si="36">"Week " &amp; TEXT(WEEKNUM(C325, 1), "00")</f>
        <v>Week 14</v>
      </c>
      <c r="E325" s="160" t="str">
        <f t="shared" ref="E325" si="37">TEXT(C325, "dddd")</f>
        <v>Saturday</v>
      </c>
      <c r="F325" s="169" t="s">
        <v>642</v>
      </c>
      <c r="G325" s="170" t="s">
        <v>687</v>
      </c>
      <c r="H325" s="169"/>
      <c r="I325" s="169"/>
      <c r="J325" s="169"/>
      <c r="K325" s="166"/>
      <c r="L325" s="170"/>
      <c r="M325" s="52"/>
    </row>
    <row r="326" spans="1:13" ht="15.75" thickBot="1" x14ac:dyDescent="0.3">
      <c r="A326" s="51" t="s">
        <v>627</v>
      </c>
      <c r="B326" s="56" t="s">
        <v>697</v>
      </c>
      <c r="C326" s="160">
        <v>45753</v>
      </c>
      <c r="D326" s="160" t="str">
        <f t="shared" ref="D326" si="38">"Week " &amp; TEXT(WEEKNUM(C326, 1), "00")</f>
        <v>Week 15</v>
      </c>
      <c r="E326" s="160" t="str">
        <f t="shared" ref="E326" si="39">TEXT(C326, "dddd")</f>
        <v>Sunday</v>
      </c>
      <c r="F326" s="169" t="s">
        <v>642</v>
      </c>
      <c r="G326" s="170" t="s">
        <v>719</v>
      </c>
      <c r="H326" s="169"/>
      <c r="I326" s="169"/>
      <c r="J326" s="169"/>
      <c r="K326" s="166"/>
      <c r="L326" s="170"/>
      <c r="M326" s="52"/>
    </row>
    <row r="327" spans="1:13" ht="15.75" thickBot="1" x14ac:dyDescent="0.3">
      <c r="A327" s="51" t="s">
        <v>627</v>
      </c>
      <c r="B327" s="56" t="s">
        <v>697</v>
      </c>
      <c r="C327" s="160">
        <v>45755</v>
      </c>
      <c r="D327" s="160" t="str">
        <f t="shared" ref="D327" si="40">"Week " &amp; TEXT(WEEKNUM(C327, 1), "00")</f>
        <v>Week 15</v>
      </c>
      <c r="E327" s="160" t="str">
        <f t="shared" si="10"/>
        <v>Tuesday</v>
      </c>
      <c r="F327" s="169" t="s">
        <v>642</v>
      </c>
      <c r="G327" s="170" t="s">
        <v>731</v>
      </c>
      <c r="H327" s="169"/>
      <c r="I327" s="169"/>
      <c r="J327" s="169"/>
      <c r="K327" s="166"/>
      <c r="L327" s="170"/>
      <c r="M327" s="70"/>
    </row>
    <row r="328" spans="1:13" ht="15.75" thickBot="1" x14ac:dyDescent="0.3">
      <c r="A328" s="51" t="s">
        <v>627</v>
      </c>
      <c r="B328" s="56" t="s">
        <v>697</v>
      </c>
      <c r="C328" s="160">
        <v>45764</v>
      </c>
      <c r="D328" s="160" t="str">
        <f t="shared" ref="D328:D329" si="41">"Week " &amp; TEXT(WEEKNUM(C328, 1), "00")</f>
        <v>Week 16</v>
      </c>
      <c r="E328" s="160" t="str">
        <f t="shared" ref="E328:E329" si="42">TEXT(C328, "dddd")</f>
        <v>Thursday</v>
      </c>
      <c r="F328" s="169" t="s">
        <v>634</v>
      </c>
      <c r="G328" s="170" t="s">
        <v>765</v>
      </c>
      <c r="H328" s="169"/>
      <c r="I328" s="169"/>
      <c r="J328" s="169"/>
      <c r="K328" s="166"/>
      <c r="L328" s="170"/>
      <c r="M328" s="70"/>
    </row>
    <row r="329" spans="1:13" ht="15.75" thickBot="1" x14ac:dyDescent="0.3">
      <c r="A329" s="51" t="s">
        <v>627</v>
      </c>
      <c r="B329" s="56" t="s">
        <v>697</v>
      </c>
      <c r="C329" s="160">
        <v>45765</v>
      </c>
      <c r="D329" s="160" t="str">
        <f t="shared" si="41"/>
        <v>Week 16</v>
      </c>
      <c r="E329" s="160" t="str">
        <f t="shared" si="42"/>
        <v>Friday</v>
      </c>
      <c r="F329" s="169" t="s">
        <v>656</v>
      </c>
      <c r="G329" s="170" t="s">
        <v>680</v>
      </c>
      <c r="H329" s="169"/>
      <c r="I329" s="169"/>
      <c r="J329" s="169"/>
      <c r="K329" s="166"/>
      <c r="L329" s="170"/>
      <c r="M329" s="70"/>
    </row>
    <row r="330" spans="1:13" ht="15.75" thickBot="1" x14ac:dyDescent="0.3">
      <c r="A330" s="51" t="s">
        <v>627</v>
      </c>
      <c r="B330" s="192" t="s">
        <v>633</v>
      </c>
      <c r="C330" s="194">
        <v>45767</v>
      </c>
      <c r="D330" s="194" t="str">
        <f t="shared" si="8"/>
        <v>Week 17</v>
      </c>
      <c r="E330" s="194" t="str">
        <f t="shared" si="10"/>
        <v>Sunday</v>
      </c>
      <c r="F330" s="199" t="s">
        <v>656</v>
      </c>
      <c r="G330" s="198" t="s">
        <v>680</v>
      </c>
      <c r="H330" s="199"/>
      <c r="I330" s="199"/>
      <c r="J330" s="199"/>
      <c r="K330" s="201">
        <v>0.66666666666666663</v>
      </c>
      <c r="L330" s="198" t="s">
        <v>681</v>
      </c>
      <c r="M330" s="52"/>
    </row>
    <row r="331" spans="1:13" ht="15.75" thickBot="1" x14ac:dyDescent="0.3">
      <c r="A331" s="51" t="s">
        <v>627</v>
      </c>
      <c r="B331" s="192" t="s">
        <v>633</v>
      </c>
      <c r="C331" s="194">
        <v>45768</v>
      </c>
      <c r="D331" s="194" t="str">
        <f t="shared" si="8"/>
        <v>Week 17</v>
      </c>
      <c r="E331" s="194" t="str">
        <f t="shared" si="10"/>
        <v>Monday</v>
      </c>
      <c r="F331" s="199" t="s">
        <v>659</v>
      </c>
      <c r="G331" s="198" t="s">
        <v>682</v>
      </c>
      <c r="H331" s="199"/>
      <c r="I331" s="199"/>
      <c r="J331" s="199"/>
      <c r="K331" s="201">
        <v>0.75</v>
      </c>
      <c r="L331" s="198"/>
      <c r="M331" s="52"/>
    </row>
    <row r="332" spans="1:13" ht="15.75" thickBot="1" x14ac:dyDescent="0.3">
      <c r="A332" s="51" t="s">
        <v>627</v>
      </c>
      <c r="B332" s="56" t="s">
        <v>697</v>
      </c>
      <c r="C332" s="160">
        <v>45769</v>
      </c>
      <c r="D332" s="56" t="str">
        <f t="shared" ref="D332" si="43">"Week " &amp; TEXT(WEEKNUM(C332, 1), "00")</f>
        <v>Week 17</v>
      </c>
      <c r="E332" s="56" t="str">
        <f t="shared" ref="E332" si="44">TEXT(C332, "dddd")</f>
        <v>Tuesday</v>
      </c>
      <c r="F332" s="56" t="s">
        <v>634</v>
      </c>
      <c r="G332" s="56" t="s">
        <v>887</v>
      </c>
      <c r="H332" s="169"/>
      <c r="I332" s="169"/>
      <c r="J332" s="169"/>
      <c r="K332" s="169"/>
      <c r="L332" s="169"/>
      <c r="M332" s="54"/>
    </row>
    <row r="333" spans="1:13" ht="15.75" thickBot="1" x14ac:dyDescent="0.3">
      <c r="A333" s="51" t="s">
        <v>627</v>
      </c>
      <c r="B333" s="188" t="s">
        <v>660</v>
      </c>
      <c r="C333" s="184">
        <v>45773</v>
      </c>
      <c r="D333" s="184" t="str">
        <f t="shared" si="8"/>
        <v>Week 17</v>
      </c>
      <c r="E333" s="184" t="str">
        <f t="shared" si="10"/>
        <v>Saturday</v>
      </c>
      <c r="F333" s="189" t="s">
        <v>659</v>
      </c>
      <c r="G333" s="190" t="s">
        <v>683</v>
      </c>
      <c r="H333" s="189"/>
      <c r="I333" s="189"/>
      <c r="J333" s="189"/>
      <c r="K333" s="191">
        <v>0.8125</v>
      </c>
      <c r="L333" s="190"/>
      <c r="M333" s="66" t="s">
        <v>969</v>
      </c>
    </row>
    <row r="334" spans="1:13" ht="15.75" thickBot="1" x14ac:dyDescent="0.3">
      <c r="A334" s="51" t="s">
        <v>627</v>
      </c>
      <c r="B334" s="188" t="s">
        <v>660</v>
      </c>
      <c r="C334" s="184">
        <v>45774</v>
      </c>
      <c r="D334" s="184" t="str">
        <f>"Week " &amp; TEXT(WEEKNUM(C334, 1), "00")</f>
        <v>Week 18</v>
      </c>
      <c r="E334" s="184" t="str">
        <f t="shared" si="10"/>
        <v>Sunday</v>
      </c>
      <c r="F334" s="189" t="s">
        <v>659</v>
      </c>
      <c r="G334" s="190" t="s">
        <v>682</v>
      </c>
      <c r="H334" s="189"/>
      <c r="I334" s="189"/>
      <c r="J334" s="189"/>
      <c r="K334" s="191">
        <v>0.64583333333333337</v>
      </c>
      <c r="L334" s="190" t="s">
        <v>1369</v>
      </c>
      <c r="M334" s="52" t="s">
        <v>970</v>
      </c>
    </row>
    <row r="335" spans="1:13" ht="15.75" thickBot="1" x14ac:dyDescent="0.3">
      <c r="A335" s="51" t="s">
        <v>627</v>
      </c>
      <c r="B335" s="56" t="s">
        <v>697</v>
      </c>
      <c r="C335" s="160">
        <v>45779</v>
      </c>
      <c r="D335" s="56" t="str">
        <f t="shared" ref="D335:D336" si="45">"Week " &amp; TEXT(WEEKNUM(C335, 1), "00")</f>
        <v>Week 18</v>
      </c>
      <c r="E335" s="56" t="str">
        <f t="shared" si="10"/>
        <v>Friday</v>
      </c>
      <c r="F335" s="176" t="s">
        <v>634</v>
      </c>
      <c r="G335" s="56" t="s">
        <v>846</v>
      </c>
      <c r="H335" s="169"/>
      <c r="I335" s="169"/>
      <c r="J335" s="169"/>
      <c r="K335" s="169"/>
      <c r="L335" s="169"/>
      <c r="M335" s="54"/>
    </row>
    <row r="336" spans="1:13" ht="15.75" thickBot="1" x14ac:dyDescent="0.3">
      <c r="A336" s="51" t="s">
        <v>627</v>
      </c>
      <c r="B336" s="56" t="s">
        <v>697</v>
      </c>
      <c r="C336" s="160">
        <v>45780</v>
      </c>
      <c r="D336" s="56" t="str">
        <f t="shared" si="45"/>
        <v>Week 18</v>
      </c>
      <c r="E336" s="56" t="str">
        <f t="shared" si="10"/>
        <v>Saturday</v>
      </c>
      <c r="F336" s="56" t="s">
        <v>689</v>
      </c>
      <c r="G336" s="56" t="s">
        <v>1410</v>
      </c>
      <c r="H336" s="169"/>
      <c r="I336" s="169"/>
      <c r="J336" s="169"/>
      <c r="K336" s="169"/>
      <c r="L336" s="169"/>
      <c r="M336" s="54"/>
    </row>
    <row r="337" spans="1:13" ht="15.75" thickBot="1" x14ac:dyDescent="0.3">
      <c r="A337" s="51" t="s">
        <v>627</v>
      </c>
      <c r="B337" s="56" t="s">
        <v>697</v>
      </c>
      <c r="C337" s="160">
        <v>45788</v>
      </c>
      <c r="D337" s="56" t="str">
        <f t="shared" si="8"/>
        <v>Week 20</v>
      </c>
      <c r="E337" s="56" t="str">
        <f t="shared" ref="E337" si="46">TEXT(C337, "dddd")</f>
        <v>Sunday</v>
      </c>
      <c r="F337" s="176" t="s">
        <v>634</v>
      </c>
      <c r="G337" s="56" t="s">
        <v>846</v>
      </c>
      <c r="H337" s="169"/>
      <c r="I337" s="169"/>
      <c r="J337" s="169"/>
      <c r="K337" s="169"/>
      <c r="L337" s="169"/>
      <c r="M337" s="54"/>
    </row>
    <row r="338" spans="1:13" ht="15.75" thickBot="1" x14ac:dyDescent="0.3">
      <c r="A338" s="51" t="s">
        <v>627</v>
      </c>
      <c r="B338" s="56" t="s">
        <v>697</v>
      </c>
      <c r="C338" s="160">
        <v>45793</v>
      </c>
      <c r="D338" s="56" t="str">
        <f t="shared" ref="D338" si="47">"Week " &amp; TEXT(WEEKNUM(C338, 1), "00")</f>
        <v>Week 20</v>
      </c>
      <c r="E338" s="56" t="str">
        <f t="shared" ref="E338" si="48">TEXT(C338, "dddd")</f>
        <v>Friday</v>
      </c>
      <c r="F338" s="176" t="s">
        <v>634</v>
      </c>
      <c r="G338" s="56" t="s">
        <v>1608</v>
      </c>
      <c r="H338" s="169"/>
      <c r="I338" s="169"/>
      <c r="J338" s="169"/>
      <c r="K338" s="169"/>
      <c r="L338" s="169"/>
      <c r="M338" s="54"/>
    </row>
    <row r="339" spans="1:13" ht="15.75" thickBot="1" x14ac:dyDescent="0.3">
      <c r="A339" s="51" t="s">
        <v>627</v>
      </c>
      <c r="B339" s="57" t="s">
        <v>628</v>
      </c>
      <c r="C339" s="138">
        <v>45794</v>
      </c>
      <c r="D339" s="138" t="str">
        <f t="shared" ref="D339" si="49">"Week " &amp; TEXT(WEEKNUM(C339, 1), "00")</f>
        <v>Week 20</v>
      </c>
      <c r="E339" s="138" t="str">
        <f t="shared" ref="E339" si="50">TEXT(C339, "dddd")</f>
        <v>Saturday</v>
      </c>
      <c r="F339" s="142" t="s">
        <v>642</v>
      </c>
      <c r="G339" s="142" t="s">
        <v>684</v>
      </c>
      <c r="H339" s="144"/>
      <c r="I339" s="144"/>
      <c r="J339" s="144"/>
      <c r="K339" s="146">
        <v>0.79166666666666663</v>
      </c>
      <c r="L339" s="142"/>
      <c r="M339" s="61"/>
    </row>
    <row r="340" spans="1:13" ht="17.25" customHeight="1" thickBot="1" x14ac:dyDescent="0.3">
      <c r="A340" s="51" t="s">
        <v>627</v>
      </c>
      <c r="B340" s="192" t="s">
        <v>633</v>
      </c>
      <c r="C340" s="194">
        <v>45795</v>
      </c>
      <c r="D340" s="194" t="str">
        <f t="shared" si="8"/>
        <v>Week 21</v>
      </c>
      <c r="E340" s="194" t="str">
        <f t="shared" si="10"/>
        <v>Sunday</v>
      </c>
      <c r="F340" s="199" t="s">
        <v>642</v>
      </c>
      <c r="G340" s="198" t="s">
        <v>687</v>
      </c>
      <c r="H340" s="199"/>
      <c r="I340" s="199"/>
      <c r="J340" s="199"/>
      <c r="K340" s="201">
        <v>0.75</v>
      </c>
      <c r="L340" s="198" t="s">
        <v>1370</v>
      </c>
      <c r="M340" s="52"/>
    </row>
    <row r="341" spans="1:13" ht="15.75" thickBot="1" x14ac:dyDescent="0.3">
      <c r="A341" s="51" t="s">
        <v>627</v>
      </c>
      <c r="B341" s="56" t="s">
        <v>697</v>
      </c>
      <c r="C341" s="160">
        <v>45797</v>
      </c>
      <c r="D341" s="56" t="str">
        <f t="shared" si="8"/>
        <v>Week 21</v>
      </c>
      <c r="E341" s="56" t="str">
        <f t="shared" si="10"/>
        <v>Tuesday</v>
      </c>
      <c r="F341" s="176" t="s">
        <v>634</v>
      </c>
      <c r="G341" s="56" t="s">
        <v>1608</v>
      </c>
      <c r="H341" s="169"/>
      <c r="I341" s="169"/>
      <c r="J341" s="169"/>
      <c r="K341" s="169"/>
      <c r="L341" s="169"/>
      <c r="M341" s="54"/>
    </row>
    <row r="342" spans="1:13" ht="15.75" thickBot="1" x14ac:dyDescent="0.3">
      <c r="A342" s="51" t="s">
        <v>627</v>
      </c>
      <c r="B342" s="56" t="s">
        <v>697</v>
      </c>
      <c r="C342" s="160">
        <v>45798</v>
      </c>
      <c r="D342" s="56" t="str">
        <f t="shared" ref="D342" si="51">"Week " &amp; TEXT(WEEKNUM(C342, 1), "00")</f>
        <v>Week 21</v>
      </c>
      <c r="E342" s="56" t="str">
        <f t="shared" ref="E342" si="52">TEXT(C342, "dddd")</f>
        <v>Wednesday</v>
      </c>
      <c r="F342" s="56" t="s">
        <v>659</v>
      </c>
      <c r="G342" s="56" t="s">
        <v>1609</v>
      </c>
      <c r="H342" s="169"/>
      <c r="I342" s="169"/>
      <c r="J342" s="169"/>
      <c r="K342" s="169"/>
      <c r="L342" s="169"/>
      <c r="M342" s="54"/>
    </row>
    <row r="343" spans="1:13" ht="15.75" thickBot="1" x14ac:dyDescent="0.3">
      <c r="A343" s="51" t="s">
        <v>627</v>
      </c>
      <c r="B343" s="57" t="s">
        <v>628</v>
      </c>
      <c r="C343" s="138">
        <v>45801</v>
      </c>
      <c r="D343" s="138" t="str">
        <f t="shared" si="8"/>
        <v>Week 21</v>
      </c>
      <c r="E343" s="138" t="str">
        <f t="shared" si="10"/>
        <v>Saturday</v>
      </c>
      <c r="F343" s="142" t="s">
        <v>642</v>
      </c>
      <c r="G343" s="142" t="s">
        <v>688</v>
      </c>
      <c r="H343" s="144"/>
      <c r="I343" s="144"/>
      <c r="J343" s="144"/>
      <c r="K343" s="146">
        <v>0.75</v>
      </c>
      <c r="L343" s="142"/>
      <c r="M343" s="61"/>
    </row>
    <row r="344" spans="1:13" ht="15.75" thickBot="1" x14ac:dyDescent="0.3">
      <c r="A344" s="51" t="s">
        <v>627</v>
      </c>
      <c r="B344" s="63" t="s">
        <v>648</v>
      </c>
      <c r="C344" s="178">
        <v>45802</v>
      </c>
      <c r="D344" s="178" t="str">
        <f t="shared" ref="D344" si="53">"Week " &amp; TEXT(WEEKNUM(C344, 1), "00")</f>
        <v>Week 22</v>
      </c>
      <c r="E344" s="178" t="str">
        <f t="shared" ref="E344" si="54">TEXT(C344, "dddd")</f>
        <v>Sunday</v>
      </c>
      <c r="F344" s="181" t="s">
        <v>649</v>
      </c>
      <c r="G344" s="181" t="s">
        <v>1625</v>
      </c>
      <c r="H344" s="179"/>
      <c r="I344" s="179"/>
      <c r="J344" s="179"/>
      <c r="K344" s="182"/>
      <c r="L344" s="181"/>
      <c r="M344" s="70" t="s">
        <v>971</v>
      </c>
    </row>
    <row r="345" spans="1:13" ht="15.75" thickBot="1" x14ac:dyDescent="0.3">
      <c r="A345" s="51" t="s">
        <v>627</v>
      </c>
      <c r="B345" s="56" t="s">
        <v>697</v>
      </c>
      <c r="C345" s="160">
        <v>45806</v>
      </c>
      <c r="D345" s="56" t="str">
        <f t="shared" ref="D345" si="55">"Week " &amp; TEXT(WEEKNUM(C345, 1), "00")</f>
        <v>Week 22</v>
      </c>
      <c r="E345" s="56" t="str">
        <f t="shared" ref="E345" si="56">TEXT(C345, "dddd")</f>
        <v>Thursday</v>
      </c>
      <c r="F345" s="56" t="s">
        <v>656</v>
      </c>
      <c r="G345" s="56" t="s">
        <v>1610</v>
      </c>
      <c r="H345" s="169"/>
      <c r="I345" s="169"/>
      <c r="J345" s="169"/>
      <c r="K345" s="169"/>
      <c r="L345" s="169"/>
      <c r="M345" s="54"/>
    </row>
    <row r="346" spans="1:13" ht="15.75" thickBot="1" x14ac:dyDescent="0.3">
      <c r="A346" s="51" t="s">
        <v>627</v>
      </c>
      <c r="B346" s="56" t="s">
        <v>697</v>
      </c>
      <c r="C346" s="160">
        <v>45811</v>
      </c>
      <c r="D346" s="160" t="str">
        <f t="shared" ref="D346:D359" si="57">"Week " &amp; TEXT(WEEKNUM(C346, 1), "00")</f>
        <v>Week 23</v>
      </c>
      <c r="E346" s="160" t="str">
        <f t="shared" si="10"/>
        <v>Tuesday</v>
      </c>
      <c r="F346" s="176" t="s">
        <v>634</v>
      </c>
      <c r="G346" s="170" t="s">
        <v>770</v>
      </c>
      <c r="H346" s="169"/>
      <c r="I346" s="169"/>
      <c r="J346" s="169"/>
      <c r="K346" s="166"/>
      <c r="L346" s="170"/>
      <c r="M346" s="54"/>
    </row>
    <row r="347" spans="1:13" ht="15.75" thickBot="1" x14ac:dyDescent="0.3">
      <c r="A347" s="51" t="s">
        <v>627</v>
      </c>
      <c r="B347" s="56" t="s">
        <v>697</v>
      </c>
      <c r="C347" s="160">
        <v>45814</v>
      </c>
      <c r="D347" s="160" t="str">
        <f t="shared" si="57"/>
        <v>Week 23</v>
      </c>
      <c r="E347" s="160" t="str">
        <f t="shared" si="10"/>
        <v>Friday</v>
      </c>
      <c r="F347" s="176" t="s">
        <v>634</v>
      </c>
      <c r="G347" s="170" t="s">
        <v>770</v>
      </c>
      <c r="H347" s="169"/>
      <c r="I347" s="169"/>
      <c r="J347" s="169"/>
      <c r="K347" s="166"/>
      <c r="L347" s="170"/>
      <c r="M347" s="54"/>
    </row>
    <row r="348" spans="1:13" ht="15.75" thickBot="1" x14ac:dyDescent="0.3">
      <c r="A348" s="51" t="s">
        <v>627</v>
      </c>
      <c r="B348" s="56" t="s">
        <v>697</v>
      </c>
      <c r="C348" s="160">
        <v>45816</v>
      </c>
      <c r="D348" s="160" t="str">
        <f t="shared" si="57"/>
        <v>Week 24</v>
      </c>
      <c r="E348" s="160" t="str">
        <f t="shared" si="10"/>
        <v>Sunday</v>
      </c>
      <c r="F348" s="176" t="s">
        <v>634</v>
      </c>
      <c r="G348" s="170" t="s">
        <v>837</v>
      </c>
      <c r="H348" s="169"/>
      <c r="I348" s="169"/>
      <c r="J348" s="169"/>
      <c r="K348" s="166"/>
      <c r="L348" s="170"/>
      <c r="M348" s="54"/>
    </row>
    <row r="349" spans="1:13" ht="15.75" thickBot="1" x14ac:dyDescent="0.3">
      <c r="A349" s="51" t="s">
        <v>627</v>
      </c>
      <c r="B349" s="57" t="s">
        <v>628</v>
      </c>
      <c r="C349" s="138">
        <v>45829</v>
      </c>
      <c r="D349" s="138" t="str">
        <f t="shared" si="57"/>
        <v>Week 25</v>
      </c>
      <c r="E349" s="138" t="str">
        <f t="shared" si="10"/>
        <v>Saturday</v>
      </c>
      <c r="F349" s="142" t="s">
        <v>689</v>
      </c>
      <c r="G349" s="142" t="s">
        <v>690</v>
      </c>
      <c r="H349" s="144"/>
      <c r="I349" s="144"/>
      <c r="J349" s="144"/>
      <c r="K349" s="146">
        <v>0.75</v>
      </c>
      <c r="L349" s="142"/>
      <c r="M349" s="61"/>
    </row>
    <row r="350" spans="1:13" ht="15.75" thickBot="1" x14ac:dyDescent="0.3">
      <c r="A350" s="51" t="s">
        <v>627</v>
      </c>
      <c r="B350" s="192" t="s">
        <v>633</v>
      </c>
      <c r="C350" s="194">
        <v>45830</v>
      </c>
      <c r="D350" s="194" t="str">
        <f t="shared" si="57"/>
        <v>Week 26</v>
      </c>
      <c r="E350" s="194" t="str">
        <f t="shared" si="10"/>
        <v>Sunday</v>
      </c>
      <c r="F350" s="199" t="s">
        <v>659</v>
      </c>
      <c r="G350" s="198" t="s">
        <v>691</v>
      </c>
      <c r="H350" s="199"/>
      <c r="I350" s="199"/>
      <c r="J350" s="199"/>
      <c r="K350" s="201">
        <v>0.8125</v>
      </c>
      <c r="L350" s="198"/>
      <c r="M350" s="52"/>
    </row>
    <row r="351" spans="1:13" ht="15.75" thickBot="1" x14ac:dyDescent="0.3">
      <c r="A351" s="51" t="s">
        <v>627</v>
      </c>
      <c r="B351" s="63" t="s">
        <v>648</v>
      </c>
      <c r="C351" s="178">
        <v>45833</v>
      </c>
      <c r="D351" s="178" t="str">
        <f t="shared" si="57"/>
        <v>Week 26</v>
      </c>
      <c r="E351" s="178" t="str">
        <f t="shared" si="10"/>
        <v>Wednesday</v>
      </c>
      <c r="F351" s="181" t="s">
        <v>649</v>
      </c>
      <c r="G351" s="181" t="s">
        <v>692</v>
      </c>
      <c r="H351" s="179"/>
      <c r="I351" s="179"/>
      <c r="J351" s="179"/>
      <c r="K351" s="182">
        <v>0.8125</v>
      </c>
      <c r="L351" s="181"/>
      <c r="M351" s="70" t="s">
        <v>971</v>
      </c>
    </row>
    <row r="352" spans="1:13" ht="15.75" thickBot="1" x14ac:dyDescent="0.3">
      <c r="A352" s="51" t="s">
        <v>627</v>
      </c>
      <c r="B352" s="56" t="s">
        <v>697</v>
      </c>
      <c r="C352" s="160">
        <v>45834</v>
      </c>
      <c r="D352" s="160" t="str">
        <f t="shared" ref="D352" si="58">"Week " &amp; TEXT(WEEKNUM(C352, 1), "00")</f>
        <v>Week 26</v>
      </c>
      <c r="E352" s="160" t="str">
        <f t="shared" ref="E352" si="59">TEXT(C352, "dddd")</f>
        <v>Thursday</v>
      </c>
      <c r="F352" s="169" t="s">
        <v>672</v>
      </c>
      <c r="G352" s="170" t="s">
        <v>1374</v>
      </c>
      <c r="H352" s="169"/>
      <c r="I352" s="169"/>
      <c r="J352" s="169"/>
      <c r="K352" s="177"/>
      <c r="L352" s="170"/>
      <c r="M352" s="67"/>
    </row>
    <row r="353" spans="1:13" ht="15.75" thickBot="1" x14ac:dyDescent="0.3">
      <c r="A353" s="51" t="s">
        <v>627</v>
      </c>
      <c r="B353" s="56" t="s">
        <v>697</v>
      </c>
      <c r="C353" s="160">
        <v>45840</v>
      </c>
      <c r="D353" s="160" t="str">
        <f t="shared" si="57"/>
        <v>Week 27</v>
      </c>
      <c r="E353" s="160" t="str">
        <f t="shared" si="10"/>
        <v>Wednesday</v>
      </c>
      <c r="F353" s="169" t="s">
        <v>672</v>
      </c>
      <c r="G353" s="170" t="s">
        <v>708</v>
      </c>
      <c r="H353" s="169"/>
      <c r="I353" s="169"/>
      <c r="J353" s="169"/>
      <c r="K353" s="177"/>
      <c r="L353" s="170"/>
      <c r="M353" s="67"/>
    </row>
    <row r="354" spans="1:13" ht="15.75" thickBot="1" x14ac:dyDescent="0.3">
      <c r="A354" s="51" t="s">
        <v>627</v>
      </c>
      <c r="B354" s="56" t="s">
        <v>697</v>
      </c>
      <c r="C354" s="160">
        <v>45844</v>
      </c>
      <c r="D354" s="160" t="str">
        <f t="shared" si="57"/>
        <v>Week 28</v>
      </c>
      <c r="E354" s="160" t="str">
        <f t="shared" si="10"/>
        <v>Sunday</v>
      </c>
      <c r="F354" s="176" t="s">
        <v>634</v>
      </c>
      <c r="G354" s="170" t="s">
        <v>920</v>
      </c>
      <c r="H354" s="169"/>
      <c r="I354" s="169"/>
      <c r="J354" s="169"/>
      <c r="K354" s="166"/>
      <c r="L354" s="170"/>
      <c r="M354" s="54"/>
    </row>
    <row r="355" spans="1:13" ht="15.75" thickBot="1" x14ac:dyDescent="0.3">
      <c r="A355" s="51" t="s">
        <v>627</v>
      </c>
      <c r="B355" s="56" t="s">
        <v>697</v>
      </c>
      <c r="C355" s="160">
        <v>45853</v>
      </c>
      <c r="D355" s="160" t="str">
        <f t="shared" si="57"/>
        <v>Week 29</v>
      </c>
      <c r="E355" s="160" t="str">
        <f t="shared" si="10"/>
        <v>Tuesday</v>
      </c>
      <c r="F355" s="176" t="s">
        <v>634</v>
      </c>
      <c r="G355" s="170" t="s">
        <v>850</v>
      </c>
      <c r="H355" s="169"/>
      <c r="I355" s="169"/>
      <c r="J355" s="169"/>
      <c r="K355" s="166"/>
      <c r="L355" s="170"/>
      <c r="M355" s="54"/>
    </row>
    <row r="356" spans="1:13" ht="15.75" thickBot="1" x14ac:dyDescent="0.3">
      <c r="A356" s="51" t="s">
        <v>627</v>
      </c>
      <c r="B356" s="56" t="s">
        <v>697</v>
      </c>
      <c r="C356" s="160">
        <v>45858</v>
      </c>
      <c r="D356" s="160" t="str">
        <f t="shared" si="57"/>
        <v>Week 30</v>
      </c>
      <c r="E356" s="160" t="str">
        <f t="shared" si="10"/>
        <v>Sunday</v>
      </c>
      <c r="F356" s="176" t="s">
        <v>634</v>
      </c>
      <c r="G356" s="170" t="s">
        <v>921</v>
      </c>
      <c r="H356" s="169"/>
      <c r="I356" s="169"/>
      <c r="J356" s="169"/>
      <c r="K356" s="166"/>
      <c r="L356" s="170"/>
      <c r="M356" s="54"/>
    </row>
    <row r="357" spans="1:13" ht="15.75" thickBot="1" x14ac:dyDescent="0.3">
      <c r="A357" s="51" t="s">
        <v>627</v>
      </c>
      <c r="B357" s="192" t="s">
        <v>633</v>
      </c>
      <c r="C357" s="194">
        <v>45862</v>
      </c>
      <c r="D357" s="194" t="str">
        <f t="shared" si="57"/>
        <v>Week 30</v>
      </c>
      <c r="E357" s="194" t="str">
        <f t="shared" si="10"/>
        <v>Thursday</v>
      </c>
      <c r="F357" s="199" t="s">
        <v>651</v>
      </c>
      <c r="G357" s="198" t="s">
        <v>693</v>
      </c>
      <c r="H357" s="199"/>
      <c r="I357" s="199"/>
      <c r="J357" s="199"/>
      <c r="K357" s="201">
        <v>0.79166666666666663</v>
      </c>
      <c r="L357" s="198"/>
      <c r="M357" s="52"/>
    </row>
    <row r="358" spans="1:13" ht="15.75" thickBot="1" x14ac:dyDescent="0.3">
      <c r="A358" s="51" t="s">
        <v>627</v>
      </c>
      <c r="B358" s="57" t="s">
        <v>628</v>
      </c>
      <c r="C358" s="138">
        <v>45863</v>
      </c>
      <c r="D358" s="138" t="str">
        <f t="shared" si="57"/>
        <v>Week 30</v>
      </c>
      <c r="E358" s="138" t="str">
        <f t="shared" si="10"/>
        <v>Friday</v>
      </c>
      <c r="F358" s="142" t="s">
        <v>694</v>
      </c>
      <c r="G358" s="142" t="s">
        <v>695</v>
      </c>
      <c r="H358" s="144"/>
      <c r="I358" s="144"/>
      <c r="J358" s="144"/>
      <c r="K358" s="146">
        <v>0.75</v>
      </c>
      <c r="L358" s="142"/>
      <c r="M358" s="61"/>
    </row>
    <row r="359" spans="1:13" ht="15.75" thickBot="1" x14ac:dyDescent="0.3">
      <c r="A359" s="51" t="s">
        <v>1611</v>
      </c>
      <c r="B359" s="56" t="s">
        <v>697</v>
      </c>
      <c r="C359" s="160">
        <v>45921</v>
      </c>
      <c r="D359" s="160" t="str">
        <f t="shared" si="57"/>
        <v>Week 39</v>
      </c>
      <c r="E359" s="160" t="str">
        <f t="shared" ref="E359" si="60">TEXT(C359, "dddd")</f>
        <v>Sunday</v>
      </c>
      <c r="F359" s="176" t="s">
        <v>634</v>
      </c>
      <c r="G359" s="170" t="s">
        <v>1612</v>
      </c>
      <c r="H359" s="169"/>
      <c r="I359" s="169"/>
      <c r="J359" s="169"/>
      <c r="K359" s="177"/>
      <c r="L359" s="170"/>
      <c r="M359" s="67"/>
    </row>
    <row r="360" spans="1:13" ht="15.75" thickBot="1" x14ac:dyDescent="0.3">
      <c r="A360" s="51" t="s">
        <v>1611</v>
      </c>
      <c r="B360" s="56" t="s">
        <v>697</v>
      </c>
      <c r="C360" s="160">
        <v>45921</v>
      </c>
      <c r="D360" s="160" t="str">
        <f t="shared" ref="D360:D368" si="61">"Week " &amp; TEXT(WEEKNUM(C360, 1), "00")</f>
        <v>Week 39</v>
      </c>
      <c r="E360" s="160" t="str">
        <f t="shared" ref="E360:E368" si="62">TEXT(C360, "dddd")</f>
        <v>Sunday</v>
      </c>
      <c r="F360" s="169" t="s">
        <v>659</v>
      </c>
      <c r="G360" s="170" t="s">
        <v>1613</v>
      </c>
      <c r="H360" s="169"/>
      <c r="I360" s="169"/>
      <c r="J360" s="169"/>
      <c r="K360" s="177"/>
      <c r="L360" s="170"/>
      <c r="M360" s="67"/>
    </row>
    <row r="361" spans="1:13" ht="15.75" thickBot="1" x14ac:dyDescent="0.3">
      <c r="A361" s="51" t="s">
        <v>1611</v>
      </c>
      <c r="B361" s="56" t="s">
        <v>697</v>
      </c>
      <c r="C361" s="160">
        <v>45931</v>
      </c>
      <c r="D361" s="160" t="str">
        <f t="shared" si="61"/>
        <v>Week 40</v>
      </c>
      <c r="E361" s="160" t="str">
        <f t="shared" si="62"/>
        <v>Wednesday</v>
      </c>
      <c r="F361" s="169" t="s">
        <v>642</v>
      </c>
      <c r="G361" s="170" t="s">
        <v>719</v>
      </c>
      <c r="H361" s="169"/>
      <c r="I361" s="169"/>
      <c r="J361" s="169"/>
      <c r="K361" s="177"/>
      <c r="L361" s="170"/>
      <c r="M361" s="67"/>
    </row>
    <row r="362" spans="1:13" ht="15.75" thickBot="1" x14ac:dyDescent="0.3">
      <c r="A362" s="51" t="s">
        <v>1611</v>
      </c>
      <c r="B362" s="56" t="s">
        <v>697</v>
      </c>
      <c r="C362" s="160">
        <v>45931</v>
      </c>
      <c r="D362" s="160" t="str">
        <f t="shared" si="61"/>
        <v>Week 40</v>
      </c>
      <c r="E362" s="160" t="str">
        <f t="shared" si="62"/>
        <v>Wednesday</v>
      </c>
      <c r="F362" s="169" t="s">
        <v>656</v>
      </c>
      <c r="G362" s="170" t="s">
        <v>799</v>
      </c>
      <c r="H362" s="169"/>
      <c r="I362" s="169"/>
      <c r="J362" s="169"/>
      <c r="K362" s="177"/>
      <c r="L362" s="170"/>
      <c r="M362" s="67"/>
    </row>
    <row r="363" spans="1:13" ht="15.75" thickBot="1" x14ac:dyDescent="0.3">
      <c r="A363" s="51" t="s">
        <v>1611</v>
      </c>
      <c r="B363" s="56" t="s">
        <v>697</v>
      </c>
      <c r="C363" s="160">
        <v>45931</v>
      </c>
      <c r="D363" s="160" t="str">
        <f t="shared" si="61"/>
        <v>Week 40</v>
      </c>
      <c r="E363" s="160" t="str">
        <f t="shared" si="62"/>
        <v>Wednesday</v>
      </c>
      <c r="F363" s="176" t="s">
        <v>634</v>
      </c>
      <c r="G363" s="170" t="s">
        <v>920</v>
      </c>
      <c r="H363" s="169"/>
      <c r="I363" s="169"/>
      <c r="J363" s="169"/>
      <c r="K363" s="177"/>
      <c r="L363" s="170"/>
      <c r="M363" s="67"/>
    </row>
    <row r="364" spans="1:13" ht="15.75" thickBot="1" x14ac:dyDescent="0.3">
      <c r="A364" s="51" t="s">
        <v>1611</v>
      </c>
      <c r="B364" s="56" t="s">
        <v>697</v>
      </c>
      <c r="C364" s="160">
        <v>45931</v>
      </c>
      <c r="D364" s="160" t="str">
        <f t="shared" si="61"/>
        <v>Week 40</v>
      </c>
      <c r="E364" s="160" t="str">
        <f t="shared" si="62"/>
        <v>Wednesday</v>
      </c>
      <c r="F364" s="169" t="s">
        <v>663</v>
      </c>
      <c r="G364" s="170" t="s">
        <v>711</v>
      </c>
      <c r="H364" s="169"/>
      <c r="I364" s="169"/>
      <c r="J364" s="169"/>
      <c r="K364" s="177"/>
      <c r="L364" s="170"/>
      <c r="M364" s="67"/>
    </row>
    <row r="365" spans="1:13" ht="15.75" thickBot="1" x14ac:dyDescent="0.3">
      <c r="A365" s="51" t="s">
        <v>1611</v>
      </c>
      <c r="B365" s="56" t="s">
        <v>697</v>
      </c>
      <c r="C365" s="160">
        <v>45962</v>
      </c>
      <c r="D365" s="160" t="str">
        <f t="shared" si="61"/>
        <v>Week 44</v>
      </c>
      <c r="E365" s="160" t="str">
        <f t="shared" si="62"/>
        <v>Saturday</v>
      </c>
      <c r="F365" s="176" t="s">
        <v>634</v>
      </c>
      <c r="G365" s="170" t="s">
        <v>877</v>
      </c>
      <c r="H365" s="169"/>
      <c r="I365" s="169"/>
      <c r="J365" s="169"/>
      <c r="K365" s="177"/>
      <c r="L365" s="170"/>
      <c r="M365" s="67"/>
    </row>
    <row r="366" spans="1:13" ht="15.75" thickBot="1" x14ac:dyDescent="0.3">
      <c r="A366" s="51" t="s">
        <v>1611</v>
      </c>
      <c r="B366" s="56" t="s">
        <v>697</v>
      </c>
      <c r="C366" s="160">
        <v>45962</v>
      </c>
      <c r="D366" s="160" t="str">
        <f t="shared" si="61"/>
        <v>Week 44</v>
      </c>
      <c r="E366" s="160" t="str">
        <f t="shared" si="62"/>
        <v>Saturday</v>
      </c>
      <c r="F366" s="169" t="s">
        <v>659</v>
      </c>
      <c r="G366" s="170" t="s">
        <v>1614</v>
      </c>
      <c r="H366" s="169"/>
      <c r="I366" s="169"/>
      <c r="J366" s="169"/>
      <c r="K366" s="177"/>
      <c r="L366" s="170"/>
      <c r="M366" s="67"/>
    </row>
    <row r="367" spans="1:13" ht="15.75" thickBot="1" x14ac:dyDescent="0.3">
      <c r="A367" s="51" t="s">
        <v>1611</v>
      </c>
      <c r="B367" s="56" t="s">
        <v>697</v>
      </c>
      <c r="C367" s="160">
        <v>45962</v>
      </c>
      <c r="D367" s="160" t="str">
        <f t="shared" si="61"/>
        <v>Week 44</v>
      </c>
      <c r="E367" s="160" t="str">
        <f t="shared" si="62"/>
        <v>Saturday</v>
      </c>
      <c r="F367" s="169" t="s">
        <v>656</v>
      </c>
      <c r="G367" s="170" t="s">
        <v>1036</v>
      </c>
      <c r="H367" s="169"/>
      <c r="I367" s="169"/>
      <c r="J367" s="169"/>
      <c r="K367" s="177"/>
      <c r="L367" s="170"/>
      <c r="M367" s="67"/>
    </row>
    <row r="368" spans="1:13" ht="15.75" thickBot="1" x14ac:dyDescent="0.3">
      <c r="A368" s="51" t="s">
        <v>1611</v>
      </c>
      <c r="B368" s="56" t="s">
        <v>697</v>
      </c>
      <c r="C368" s="160">
        <v>45962</v>
      </c>
      <c r="D368" s="160" t="str">
        <f t="shared" si="61"/>
        <v>Week 44</v>
      </c>
      <c r="E368" s="160" t="str">
        <f t="shared" si="62"/>
        <v>Saturday</v>
      </c>
      <c r="F368" s="169" t="s">
        <v>672</v>
      </c>
      <c r="G368" s="170" t="s">
        <v>675</v>
      </c>
      <c r="H368" s="169"/>
      <c r="I368" s="169"/>
      <c r="J368" s="169"/>
      <c r="K368" s="177"/>
      <c r="L368" s="170"/>
      <c r="M368" s="67"/>
    </row>
    <row r="369" spans="1:13" ht="15.75" thickBot="1" x14ac:dyDescent="0.3">
      <c r="A369" s="51" t="s">
        <v>1611</v>
      </c>
      <c r="B369" s="56" t="s">
        <v>697</v>
      </c>
      <c r="C369" s="160">
        <v>45962</v>
      </c>
      <c r="D369" s="160" t="str">
        <f t="shared" ref="D369:D373" si="63">"Week " &amp; TEXT(WEEKNUM(C369, 1), "00")</f>
        <v>Week 44</v>
      </c>
      <c r="E369" s="160" t="str">
        <f t="shared" ref="E369:E373" si="64">TEXT(C369, "dddd")</f>
        <v>Saturday</v>
      </c>
      <c r="F369" s="169" t="s">
        <v>651</v>
      </c>
      <c r="G369" s="170" t="s">
        <v>1036</v>
      </c>
      <c r="H369" s="169"/>
      <c r="I369" s="169"/>
      <c r="J369" s="169"/>
      <c r="K369" s="177"/>
      <c r="L369" s="170"/>
      <c r="M369" s="67"/>
    </row>
    <row r="370" spans="1:13" ht="15.75" thickBot="1" x14ac:dyDescent="0.3">
      <c r="A370" s="51" t="s">
        <v>1611</v>
      </c>
      <c r="B370" s="56" t="s">
        <v>697</v>
      </c>
      <c r="C370" s="160">
        <v>45962</v>
      </c>
      <c r="D370" s="160" t="str">
        <f t="shared" si="63"/>
        <v>Week 44</v>
      </c>
      <c r="E370" s="160" t="str">
        <f t="shared" si="64"/>
        <v>Saturday</v>
      </c>
      <c r="F370" s="169" t="s">
        <v>659</v>
      </c>
      <c r="G370" s="170" t="s">
        <v>869</v>
      </c>
      <c r="H370" s="169"/>
      <c r="I370" s="169"/>
      <c r="J370" s="169"/>
      <c r="K370" s="177"/>
      <c r="L370" s="170"/>
      <c r="M370" s="67"/>
    </row>
    <row r="371" spans="1:13" ht="15.75" thickBot="1" x14ac:dyDescent="0.3">
      <c r="A371" s="51" t="s">
        <v>1611</v>
      </c>
      <c r="B371" s="56" t="s">
        <v>697</v>
      </c>
      <c r="C371" s="160">
        <v>45992</v>
      </c>
      <c r="D371" s="160" t="str">
        <f t="shared" si="63"/>
        <v>Week 49</v>
      </c>
      <c r="E371" s="160" t="str">
        <f t="shared" si="64"/>
        <v>Monday</v>
      </c>
      <c r="F371" s="169" t="s">
        <v>659</v>
      </c>
      <c r="G371" s="170" t="s">
        <v>1615</v>
      </c>
      <c r="H371" s="169"/>
      <c r="I371" s="169"/>
      <c r="J371" s="169"/>
      <c r="K371" s="177"/>
      <c r="L371" s="170"/>
      <c r="M371" s="67"/>
    </row>
    <row r="372" spans="1:13" ht="15.75" thickBot="1" x14ac:dyDescent="0.3">
      <c r="A372" s="51" t="s">
        <v>1611</v>
      </c>
      <c r="B372" s="56" t="s">
        <v>697</v>
      </c>
      <c r="C372" s="160">
        <v>45992</v>
      </c>
      <c r="D372" s="160" t="str">
        <f t="shared" si="63"/>
        <v>Week 49</v>
      </c>
      <c r="E372" s="160" t="str">
        <f t="shared" si="64"/>
        <v>Monday</v>
      </c>
      <c r="F372" s="169" t="s">
        <v>654</v>
      </c>
      <c r="G372" s="170" t="s">
        <v>1616</v>
      </c>
      <c r="H372" s="169"/>
      <c r="I372" s="169"/>
      <c r="J372" s="169"/>
      <c r="K372" s="177"/>
      <c r="L372" s="170"/>
      <c r="M372" s="67"/>
    </row>
    <row r="373" spans="1:13" ht="15.75" thickBot="1" x14ac:dyDescent="0.3">
      <c r="A373" s="51" t="s">
        <v>1611</v>
      </c>
      <c r="B373" s="56" t="s">
        <v>697</v>
      </c>
      <c r="C373" s="160">
        <v>45992</v>
      </c>
      <c r="D373" s="160" t="str">
        <f t="shared" si="63"/>
        <v>Week 49</v>
      </c>
      <c r="E373" s="160" t="str">
        <f t="shared" si="64"/>
        <v>Monday</v>
      </c>
      <c r="F373" s="176" t="s">
        <v>634</v>
      </c>
      <c r="G373" s="170" t="s">
        <v>1617</v>
      </c>
      <c r="H373" s="169"/>
      <c r="I373" s="169"/>
      <c r="J373" s="169"/>
      <c r="K373" s="177"/>
      <c r="L373" s="170"/>
      <c r="M373" s="67"/>
    </row>
    <row r="374" spans="1:13" ht="15.75" thickBot="1" x14ac:dyDescent="0.3">
      <c r="A374" s="51" t="s">
        <v>1611</v>
      </c>
      <c r="B374" s="56" t="s">
        <v>697</v>
      </c>
      <c r="C374" s="160">
        <v>46023</v>
      </c>
      <c r="D374" s="160" t="str">
        <f t="shared" ref="D374" si="65">"Week " &amp; TEXT(WEEKNUM(C374, 1), "00")</f>
        <v>Week 01</v>
      </c>
      <c r="E374" s="160" t="str">
        <f t="shared" ref="E374" si="66">TEXT(C374, "dddd")</f>
        <v>Thursday</v>
      </c>
      <c r="F374" s="169" t="s">
        <v>642</v>
      </c>
      <c r="G374" s="170" t="s">
        <v>731</v>
      </c>
      <c r="H374" s="169"/>
      <c r="I374" s="169"/>
      <c r="J374" s="169"/>
      <c r="K374" s="177"/>
      <c r="L374" s="170"/>
      <c r="M374" s="67"/>
    </row>
    <row r="375" spans="1:13" ht="15.75" thickBot="1" x14ac:dyDescent="0.3">
      <c r="A375" s="51" t="s">
        <v>1611</v>
      </c>
      <c r="B375" s="56" t="s">
        <v>697</v>
      </c>
      <c r="C375" s="160">
        <v>46023</v>
      </c>
      <c r="D375" s="160" t="str">
        <f t="shared" ref="D375:D379" si="67">"Week " &amp; TEXT(WEEKNUM(C375, 1), "00")</f>
        <v>Week 01</v>
      </c>
      <c r="E375" s="160" t="str">
        <f t="shared" ref="E375:E379" si="68">TEXT(C375, "dddd")</f>
        <v>Thursday</v>
      </c>
      <c r="F375" s="169" t="s">
        <v>656</v>
      </c>
      <c r="G375" s="170" t="s">
        <v>685</v>
      </c>
      <c r="H375" s="169"/>
      <c r="I375" s="169"/>
      <c r="J375" s="169"/>
      <c r="K375" s="177"/>
      <c r="L375" s="170"/>
      <c r="M375" s="67"/>
    </row>
    <row r="376" spans="1:13" ht="15.75" thickBot="1" x14ac:dyDescent="0.3">
      <c r="A376" s="51" t="s">
        <v>1611</v>
      </c>
      <c r="B376" s="56" t="s">
        <v>697</v>
      </c>
      <c r="C376" s="160">
        <v>46023</v>
      </c>
      <c r="D376" s="160" t="str">
        <f t="shared" si="67"/>
        <v>Week 01</v>
      </c>
      <c r="E376" s="160" t="str">
        <f t="shared" si="68"/>
        <v>Thursday</v>
      </c>
      <c r="F376" s="176" t="s">
        <v>634</v>
      </c>
      <c r="G376" s="170" t="s">
        <v>1372</v>
      </c>
      <c r="H376" s="169"/>
      <c r="I376" s="169"/>
      <c r="J376" s="169"/>
      <c r="K376" s="177"/>
      <c r="L376" s="170"/>
      <c r="M376" s="67"/>
    </row>
    <row r="377" spans="1:13" ht="15.75" thickBot="1" x14ac:dyDescent="0.3">
      <c r="A377" s="51" t="s">
        <v>1611</v>
      </c>
      <c r="B377" s="56" t="s">
        <v>697</v>
      </c>
      <c r="C377" s="160">
        <v>46054</v>
      </c>
      <c r="D377" s="160" t="str">
        <f t="shared" si="67"/>
        <v>Week 06</v>
      </c>
      <c r="E377" s="160" t="str">
        <f t="shared" si="68"/>
        <v>Sunday</v>
      </c>
      <c r="F377" s="169" t="s">
        <v>659</v>
      </c>
      <c r="G377" s="170" t="s">
        <v>1618</v>
      </c>
      <c r="H377" s="169"/>
      <c r="I377" s="169"/>
      <c r="J377" s="169"/>
      <c r="K377" s="177"/>
      <c r="L377" s="170"/>
      <c r="M377" s="67"/>
    </row>
    <row r="378" spans="1:13" ht="15.75" thickBot="1" x14ac:dyDescent="0.3">
      <c r="A378" s="51" t="s">
        <v>1611</v>
      </c>
      <c r="B378" s="56" t="s">
        <v>697</v>
      </c>
      <c r="C378" s="160">
        <v>46054</v>
      </c>
      <c r="D378" s="160" t="str">
        <f t="shared" si="67"/>
        <v>Week 06</v>
      </c>
      <c r="E378" s="160" t="str">
        <f t="shared" si="68"/>
        <v>Sunday</v>
      </c>
      <c r="F378" s="169"/>
      <c r="G378" s="170" t="s">
        <v>1375</v>
      </c>
      <c r="H378" s="169"/>
      <c r="I378" s="169"/>
      <c r="J378" s="169"/>
      <c r="K378" s="177"/>
      <c r="L378" s="170"/>
      <c r="M378" s="67"/>
    </row>
    <row r="379" spans="1:13" ht="15.75" thickBot="1" x14ac:dyDescent="0.3">
      <c r="A379" s="51" t="s">
        <v>1611</v>
      </c>
      <c r="B379" s="56" t="s">
        <v>697</v>
      </c>
      <c r="C379" s="160">
        <v>46054</v>
      </c>
      <c r="D379" s="160" t="str">
        <f t="shared" si="67"/>
        <v>Week 06</v>
      </c>
      <c r="E379" s="160" t="str">
        <f t="shared" si="68"/>
        <v>Sunday</v>
      </c>
      <c r="F379" s="169"/>
      <c r="G379" s="170" t="s">
        <v>1410</v>
      </c>
      <c r="H379" s="169"/>
      <c r="I379" s="169"/>
      <c r="J379" s="169"/>
      <c r="K379" s="177"/>
      <c r="L379" s="170"/>
      <c r="M379" s="67"/>
    </row>
    <row r="380" spans="1:13" ht="15.75" thickBot="1" x14ac:dyDescent="0.3">
      <c r="A380" s="51" t="s">
        <v>1611</v>
      </c>
      <c r="B380" s="56" t="s">
        <v>697</v>
      </c>
      <c r="C380" s="160">
        <v>46054</v>
      </c>
      <c r="D380" s="160" t="str">
        <f t="shared" ref="D380:D386" si="69">"Week " &amp; TEXT(WEEKNUM(C380, 1), "00")</f>
        <v>Week 06</v>
      </c>
      <c r="E380" s="160" t="str">
        <f t="shared" ref="E380:E386" si="70">TEXT(C380, "dddd")</f>
        <v>Sunday</v>
      </c>
      <c r="F380" s="176" t="s">
        <v>634</v>
      </c>
      <c r="G380" s="169" t="s">
        <v>1619</v>
      </c>
      <c r="H380" s="169"/>
      <c r="I380" s="169"/>
      <c r="J380" s="169"/>
      <c r="K380" s="177"/>
      <c r="L380" s="170"/>
      <c r="M380" s="67"/>
    </row>
    <row r="381" spans="1:13" ht="15.75" thickBot="1" x14ac:dyDescent="0.3">
      <c r="A381" s="51" t="s">
        <v>1611</v>
      </c>
      <c r="B381" s="56" t="s">
        <v>697</v>
      </c>
      <c r="C381" s="160">
        <v>46082</v>
      </c>
      <c r="D381" s="160" t="str">
        <f t="shared" si="69"/>
        <v>Week 10</v>
      </c>
      <c r="E381" s="160" t="str">
        <f t="shared" si="70"/>
        <v>Sunday</v>
      </c>
      <c r="F381" s="169" t="s">
        <v>672</v>
      </c>
      <c r="G381" s="169" t="s">
        <v>1620</v>
      </c>
      <c r="H381" s="169"/>
      <c r="I381" s="169"/>
      <c r="J381" s="169"/>
      <c r="K381" s="177"/>
      <c r="L381" s="170"/>
      <c r="M381" s="67"/>
    </row>
    <row r="382" spans="1:13" ht="15.75" thickBot="1" x14ac:dyDescent="0.3">
      <c r="A382" s="51" t="s">
        <v>1611</v>
      </c>
      <c r="B382" s="56" t="s">
        <v>697</v>
      </c>
      <c r="C382" s="160">
        <v>46082</v>
      </c>
      <c r="D382" s="160" t="str">
        <f t="shared" si="69"/>
        <v>Week 10</v>
      </c>
      <c r="E382" s="160" t="str">
        <f t="shared" si="70"/>
        <v>Sunday</v>
      </c>
      <c r="F382" s="169"/>
      <c r="G382" s="169" t="s">
        <v>687</v>
      </c>
      <c r="H382" s="169"/>
      <c r="I382" s="169"/>
      <c r="J382" s="169"/>
      <c r="K382" s="177"/>
      <c r="L382" s="170"/>
      <c r="M382" s="67"/>
    </row>
    <row r="383" spans="1:13" ht="15.75" thickBot="1" x14ac:dyDescent="0.3">
      <c r="A383" s="51" t="s">
        <v>1611</v>
      </c>
      <c r="B383" s="56" t="s">
        <v>697</v>
      </c>
      <c r="C383" s="160">
        <v>46082</v>
      </c>
      <c r="D383" s="160" t="str">
        <f t="shared" si="69"/>
        <v>Week 10</v>
      </c>
      <c r="E383" s="160" t="str">
        <f t="shared" si="70"/>
        <v>Sunday</v>
      </c>
      <c r="F383" s="169"/>
      <c r="G383" s="169" t="s">
        <v>745</v>
      </c>
      <c r="H383" s="169"/>
      <c r="I383" s="169"/>
      <c r="J383" s="169"/>
      <c r="K383" s="177"/>
      <c r="L383" s="170"/>
      <c r="M383" s="67"/>
    </row>
    <row r="384" spans="1:13" ht="15.75" thickBot="1" x14ac:dyDescent="0.3">
      <c r="A384" s="51" t="s">
        <v>1611</v>
      </c>
      <c r="B384" s="56" t="s">
        <v>697</v>
      </c>
      <c r="C384" s="160">
        <v>46113</v>
      </c>
      <c r="D384" s="160" t="str">
        <f t="shared" si="69"/>
        <v>Week 14</v>
      </c>
      <c r="E384" s="160" t="str">
        <f t="shared" si="70"/>
        <v>Wednesday</v>
      </c>
      <c r="F384" s="169"/>
      <c r="G384" s="169" t="s">
        <v>1621</v>
      </c>
      <c r="H384" s="169"/>
      <c r="I384" s="169"/>
      <c r="J384" s="169"/>
      <c r="K384" s="177"/>
      <c r="L384" s="170"/>
      <c r="M384" s="67"/>
    </row>
    <row r="385" spans="1:13" ht="15.75" thickBot="1" x14ac:dyDescent="0.3">
      <c r="A385" s="51" t="s">
        <v>1611</v>
      </c>
      <c r="B385" s="56" t="s">
        <v>697</v>
      </c>
      <c r="C385" s="160">
        <v>46113</v>
      </c>
      <c r="D385" s="160" t="str">
        <f t="shared" si="69"/>
        <v>Week 14</v>
      </c>
      <c r="E385" s="160" t="str">
        <f t="shared" si="70"/>
        <v>Wednesday</v>
      </c>
      <c r="F385" s="169"/>
      <c r="G385" s="169" t="s">
        <v>670</v>
      </c>
      <c r="H385" s="169"/>
      <c r="I385" s="169"/>
      <c r="J385" s="169"/>
      <c r="K385" s="177"/>
      <c r="L385" s="170"/>
      <c r="M385" s="67"/>
    </row>
    <row r="386" spans="1:13" ht="15.75" thickBot="1" x14ac:dyDescent="0.3">
      <c r="A386" s="51" t="s">
        <v>1611</v>
      </c>
      <c r="B386" s="56" t="s">
        <v>697</v>
      </c>
      <c r="C386" s="160">
        <v>46113</v>
      </c>
      <c r="D386" s="160" t="str">
        <f t="shared" si="69"/>
        <v>Week 14</v>
      </c>
      <c r="E386" s="160" t="str">
        <f t="shared" si="70"/>
        <v>Wednesday</v>
      </c>
      <c r="F386" s="169"/>
      <c r="G386" s="169" t="s">
        <v>679</v>
      </c>
      <c r="H386" s="169"/>
      <c r="I386" s="169"/>
      <c r="J386" s="169"/>
      <c r="K386" s="177"/>
      <c r="L386" s="170"/>
      <c r="M386" s="67"/>
    </row>
    <row r="387" spans="1:13" ht="15.75" thickBot="1" x14ac:dyDescent="0.3">
      <c r="A387" s="51" t="s">
        <v>1611</v>
      </c>
      <c r="B387" s="56" t="s">
        <v>697</v>
      </c>
      <c r="C387" s="160">
        <v>46113</v>
      </c>
      <c r="D387" s="160" t="str">
        <f t="shared" ref="D387:D388" si="71">"Week " &amp; TEXT(WEEKNUM(C387, 1), "00")</f>
        <v>Week 14</v>
      </c>
      <c r="E387" s="160" t="str">
        <f t="shared" ref="E387:E388" si="72">TEXT(C387, "dddd")</f>
        <v>Wednesday</v>
      </c>
      <c r="F387" s="169"/>
      <c r="G387" s="169" t="s">
        <v>1019</v>
      </c>
      <c r="H387" s="169"/>
      <c r="I387" s="169"/>
      <c r="J387" s="169"/>
      <c r="K387" s="177"/>
      <c r="L387" s="170"/>
      <c r="M387" s="67"/>
    </row>
    <row r="388" spans="1:13" ht="15.75" thickBot="1" x14ac:dyDescent="0.3">
      <c r="A388" s="51" t="s">
        <v>1611</v>
      </c>
      <c r="B388" s="56" t="s">
        <v>697</v>
      </c>
      <c r="C388" s="160">
        <v>46143</v>
      </c>
      <c r="D388" s="160" t="str">
        <f t="shared" si="71"/>
        <v>Week 18</v>
      </c>
      <c r="E388" s="160" t="str">
        <f t="shared" si="72"/>
        <v>Friday</v>
      </c>
      <c r="F388" s="169"/>
      <c r="G388" s="169" t="s">
        <v>1622</v>
      </c>
      <c r="H388" s="169"/>
      <c r="I388" s="169"/>
      <c r="J388" s="169"/>
      <c r="K388" s="177"/>
      <c r="L388" s="170"/>
      <c r="M388" s="67"/>
    </row>
    <row r="389" spans="1:13" ht="15.75" thickBot="1" x14ac:dyDescent="0.3">
      <c r="A389" s="51" t="s">
        <v>1611</v>
      </c>
      <c r="B389" s="56" t="s">
        <v>697</v>
      </c>
      <c r="C389" s="160">
        <v>46143</v>
      </c>
      <c r="D389" s="160" t="str">
        <f t="shared" ref="D389:D391" si="73">"Week " &amp; TEXT(WEEKNUM(C389, 1), "00")</f>
        <v>Week 18</v>
      </c>
      <c r="E389" s="160" t="str">
        <f t="shared" ref="E389:E391" si="74">TEXT(C389, "dddd")</f>
        <v>Friday</v>
      </c>
      <c r="F389" s="169"/>
      <c r="G389" s="169" t="s">
        <v>850</v>
      </c>
      <c r="H389" s="169"/>
      <c r="I389" s="169"/>
      <c r="J389" s="169"/>
      <c r="K389" s="177"/>
      <c r="L389" s="170"/>
      <c r="M389" s="67"/>
    </row>
    <row r="390" spans="1:13" ht="15.75" thickBot="1" x14ac:dyDescent="0.3">
      <c r="A390" s="51" t="s">
        <v>1611</v>
      </c>
      <c r="B390" s="56" t="s">
        <v>697</v>
      </c>
      <c r="C390" s="160">
        <v>46143</v>
      </c>
      <c r="D390" s="160" t="str">
        <f t="shared" si="73"/>
        <v>Week 18</v>
      </c>
      <c r="E390" s="160" t="str">
        <f t="shared" si="74"/>
        <v>Friday</v>
      </c>
      <c r="F390" s="169"/>
      <c r="G390" s="169" t="s">
        <v>1623</v>
      </c>
      <c r="H390" s="169"/>
      <c r="I390" s="169"/>
      <c r="J390" s="169"/>
      <c r="K390" s="177"/>
      <c r="L390" s="170"/>
      <c r="M390" s="67"/>
    </row>
    <row r="391" spans="1:13" ht="15.75" thickBot="1" x14ac:dyDescent="0.3">
      <c r="A391" s="51" t="s">
        <v>1611</v>
      </c>
      <c r="B391" s="56" t="s">
        <v>697</v>
      </c>
      <c r="C391" s="160">
        <v>46143</v>
      </c>
      <c r="D391" s="160" t="str">
        <f t="shared" si="73"/>
        <v>Week 18</v>
      </c>
      <c r="E391" s="160" t="str">
        <f t="shared" si="74"/>
        <v>Friday</v>
      </c>
      <c r="F391" s="169"/>
      <c r="G391" s="169" t="s">
        <v>755</v>
      </c>
      <c r="H391" s="169"/>
      <c r="I391" s="169"/>
      <c r="J391" s="169"/>
      <c r="K391" s="177"/>
      <c r="L391" s="170"/>
      <c r="M391" s="67"/>
    </row>
    <row r="392" spans="1:13" ht="15.75" thickBot="1" x14ac:dyDescent="0.3">
      <c r="A392" s="51" t="s">
        <v>1611</v>
      </c>
      <c r="B392" s="56" t="s">
        <v>697</v>
      </c>
      <c r="C392" s="160">
        <v>46143</v>
      </c>
      <c r="D392" s="160" t="str">
        <f t="shared" ref="D392" si="75">"Week " &amp; TEXT(WEEKNUM(C392, 1), "00")</f>
        <v>Week 18</v>
      </c>
      <c r="E392" s="160" t="str">
        <f t="shared" ref="E392" si="76">TEXT(C392, "dddd")</f>
        <v>Friday</v>
      </c>
      <c r="F392" s="169"/>
      <c r="G392" s="169" t="s">
        <v>770</v>
      </c>
      <c r="H392" s="169"/>
      <c r="I392" s="169"/>
      <c r="J392" s="169"/>
      <c r="K392" s="177"/>
      <c r="L392" s="170"/>
      <c r="M392" s="67"/>
    </row>
    <row r="393" spans="1:13" ht="15.75" thickBot="1" x14ac:dyDescent="0.3">
      <c r="A393" s="51" t="s">
        <v>1611</v>
      </c>
      <c r="B393" s="56" t="s">
        <v>697</v>
      </c>
      <c r="C393" s="160">
        <v>46174</v>
      </c>
      <c r="D393" s="160" t="str">
        <f t="shared" ref="D393" si="77">"Week " &amp; TEXT(WEEKNUM(C393, 1), "00")</f>
        <v>Week 23</v>
      </c>
      <c r="E393" s="160" t="str">
        <f t="shared" ref="E393" si="78">TEXT(C393, "dddd")</f>
        <v>Monday</v>
      </c>
      <c r="F393" s="169"/>
      <c r="G393" s="169" t="s">
        <v>1610</v>
      </c>
      <c r="H393" s="169"/>
      <c r="I393" s="169"/>
      <c r="J393" s="169"/>
      <c r="K393" s="177"/>
      <c r="L393" s="170"/>
      <c r="M393" s="67"/>
    </row>
    <row r="394" spans="1:13" ht="15.75" thickBot="1" x14ac:dyDescent="0.3">
      <c r="A394" s="51" t="s">
        <v>1611</v>
      </c>
      <c r="B394" s="56" t="s">
        <v>697</v>
      </c>
      <c r="C394" s="160">
        <v>46174</v>
      </c>
      <c r="D394" s="160" t="str">
        <f t="shared" ref="D394:D397" si="79">"Week " &amp; TEXT(WEEKNUM(C394, 1), "00")</f>
        <v>Week 23</v>
      </c>
      <c r="E394" s="160" t="str">
        <f t="shared" ref="E394:E397" si="80">TEXT(C394, "dddd")</f>
        <v>Monday</v>
      </c>
      <c r="F394" s="169" t="s">
        <v>634</v>
      </c>
      <c r="G394" s="169" t="s">
        <v>1624</v>
      </c>
      <c r="H394" s="169"/>
      <c r="I394" s="169"/>
      <c r="J394" s="169"/>
      <c r="K394" s="177"/>
      <c r="L394" s="170"/>
      <c r="M394" s="67"/>
    </row>
    <row r="395" spans="1:13" ht="15.75" thickBot="1" x14ac:dyDescent="0.3">
      <c r="A395" s="51" t="s">
        <v>1611</v>
      </c>
      <c r="B395" s="56" t="s">
        <v>697</v>
      </c>
      <c r="C395" s="160">
        <v>46174</v>
      </c>
      <c r="D395" s="160" t="str">
        <f t="shared" si="79"/>
        <v>Week 23</v>
      </c>
      <c r="E395" s="160" t="str">
        <f t="shared" si="80"/>
        <v>Monday</v>
      </c>
      <c r="F395" s="169"/>
      <c r="G395" s="169"/>
      <c r="H395" s="169"/>
      <c r="I395" s="169"/>
      <c r="J395" s="169"/>
      <c r="K395" s="177"/>
      <c r="L395" s="170"/>
      <c r="M395" s="67"/>
    </row>
    <row r="396" spans="1:13" ht="15.75" thickBot="1" x14ac:dyDescent="0.3">
      <c r="A396" s="51" t="s">
        <v>1611</v>
      </c>
      <c r="B396" s="56" t="s">
        <v>697</v>
      </c>
      <c r="C396" s="160">
        <v>46174</v>
      </c>
      <c r="D396" s="160" t="str">
        <f t="shared" si="79"/>
        <v>Week 23</v>
      </c>
      <c r="E396" s="160" t="str">
        <f t="shared" si="80"/>
        <v>Monday</v>
      </c>
      <c r="F396" s="169"/>
      <c r="G396" s="169"/>
      <c r="H396" s="169"/>
      <c r="I396" s="169"/>
      <c r="J396" s="169"/>
      <c r="K396" s="177"/>
      <c r="L396" s="170"/>
      <c r="M396" s="67"/>
    </row>
    <row r="397" spans="1:13" ht="15.75" thickBot="1" x14ac:dyDescent="0.3">
      <c r="A397" s="51" t="s">
        <v>1611</v>
      </c>
      <c r="B397" s="56" t="s">
        <v>697</v>
      </c>
      <c r="C397" s="160">
        <v>46174</v>
      </c>
      <c r="D397" s="160" t="str">
        <f t="shared" si="79"/>
        <v>Week 23</v>
      </c>
      <c r="E397" s="160" t="str">
        <f t="shared" si="80"/>
        <v>Monday</v>
      </c>
      <c r="F397" s="169"/>
      <c r="G397" s="169"/>
      <c r="H397" s="169"/>
      <c r="I397" s="169"/>
      <c r="J397" s="169"/>
      <c r="K397" s="177"/>
      <c r="L397" s="170"/>
      <c r="M397" s="67"/>
    </row>
  </sheetData>
  <autoFilter ref="A1:M358"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51" r:id="rId2" display="https://www.komische-oper-berlin.de/en/what/a-z/my-friend-bunbury/" xr:uid="{7BC2869F-AEE2-4781-B030-6A15FB8C31C3}"/>
    <hyperlink ref="M309" r:id="rId3" display="https://www.komische-oper-berlin.de/en/what/a-z/the-magic-flute/" xr:uid="{C6657D15-22F0-4AD7-97A2-72FFDC95F545}"/>
    <hyperlink ref="M333" r:id="rId4" display="https://oper-frankfurt.de/de/spielplan/linvisible/?id_datum=4100" xr:uid="{D6932E23-2718-42CE-B6CB-1E9D8A3EAE97}"/>
    <hyperlink ref="M308" r:id="rId5" xr:uid="{A306D56F-3AD7-4C7D-AF9F-080C76FBE9C9}"/>
    <hyperlink ref="G314" r:id="rId6" display="https://www.staatsoper-hamburg.de/de/spielplan/stueck.php?AuffNr=221608" xr:uid="{8D9714C4-B6BF-4E13-BFF1-1C33D07578E5}"/>
    <hyperlink ref="M344" r:id="rId7" display="https://www.komische-oper-berlin.de/en/what/a-z/my-friend-bunbury/" xr:uid="{7CE32034-F179-4C5A-98F6-DE26BFA17893}"/>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9230" r:id="rId11"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2"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3"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4"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5"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6"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7"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8"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5"/>
  <sheetViews>
    <sheetView zoomScale="115" zoomScaleNormal="115" workbookViewId="0">
      <pane ySplit="1" topLeftCell="A32" activePane="bottomLeft" state="frozen"/>
      <selection pane="bottomLeft" activeCell="G47" sqref="G47"/>
    </sheetView>
  </sheetViews>
  <sheetFormatPr defaultColWidth="8.85546875" defaultRowHeight="15" x14ac:dyDescent="0.25"/>
  <cols>
    <col min="1" max="1" width="13.28515625" customWidth="1"/>
    <col min="3" max="3" width="13.140625" style="74" customWidth="1"/>
    <col min="4" max="4" width="11.42578125" style="74" customWidth="1"/>
    <col min="5" max="5" width="11.140625" style="77" customWidth="1"/>
    <col min="6" max="6" width="14" customWidth="1"/>
    <col min="7" max="7" width="12.28515625" customWidth="1"/>
    <col min="8" max="8" width="48.140625" customWidth="1"/>
  </cols>
  <sheetData>
    <row r="1" spans="1:8" ht="29.25" customHeight="1" thickBot="1" x14ac:dyDescent="0.3">
      <c r="A1" s="58" t="s">
        <v>621</v>
      </c>
      <c r="B1" s="58" t="s">
        <v>936</v>
      </c>
      <c r="C1" s="72" t="s">
        <v>939</v>
      </c>
      <c r="D1" s="72" t="s">
        <v>940</v>
      </c>
      <c r="E1" s="75" t="s">
        <v>961</v>
      </c>
      <c r="F1" s="59" t="s">
        <v>281</v>
      </c>
      <c r="G1" s="59" t="s">
        <v>941</v>
      </c>
      <c r="H1" s="50" t="s">
        <v>960</v>
      </c>
    </row>
    <row r="2" spans="1:8" ht="15.75" hidden="1" thickBot="1" x14ac:dyDescent="0.3">
      <c r="A2" s="62" t="s">
        <v>840</v>
      </c>
      <c r="B2" s="62" t="s">
        <v>947</v>
      </c>
      <c r="C2" s="73">
        <v>45171</v>
      </c>
      <c r="D2" s="73">
        <v>45171</v>
      </c>
      <c r="E2" s="76">
        <f t="shared" ref="E2" si="0">D2-C2+1</f>
        <v>1</v>
      </c>
      <c r="F2" s="62" t="s">
        <v>937</v>
      </c>
      <c r="G2" s="62" t="s">
        <v>946</v>
      </c>
      <c r="H2" s="62"/>
    </row>
    <row r="3" spans="1:8" ht="15.75" hidden="1" thickBot="1" x14ac:dyDescent="0.3">
      <c r="A3" s="62" t="s">
        <v>840</v>
      </c>
      <c r="B3" s="62" t="s">
        <v>947</v>
      </c>
      <c r="C3" s="73">
        <v>45179</v>
      </c>
      <c r="D3" s="73">
        <v>45179</v>
      </c>
      <c r="E3" s="76">
        <f t="shared" ref="E3:E8" si="1">D3-C3+1</f>
        <v>1</v>
      </c>
      <c r="F3" s="62" t="s">
        <v>937</v>
      </c>
      <c r="G3" s="62" t="s">
        <v>946</v>
      </c>
      <c r="H3" s="62"/>
    </row>
    <row r="4" spans="1:8" ht="15.75" hidden="1" thickBot="1" x14ac:dyDescent="0.3">
      <c r="A4" s="62" t="s">
        <v>840</v>
      </c>
      <c r="B4" s="62" t="s">
        <v>947</v>
      </c>
      <c r="C4" s="73">
        <v>45182</v>
      </c>
      <c r="D4" s="73">
        <v>45183</v>
      </c>
      <c r="E4" s="76">
        <f t="shared" si="1"/>
        <v>2</v>
      </c>
      <c r="F4" s="79" t="s">
        <v>963</v>
      </c>
      <c r="G4" s="62" t="s">
        <v>964</v>
      </c>
      <c r="H4" s="62" t="s">
        <v>966</v>
      </c>
    </row>
    <row r="5" spans="1:8" ht="15.75" hidden="1" thickBot="1" x14ac:dyDescent="0.3">
      <c r="A5" s="62" t="s">
        <v>840</v>
      </c>
      <c r="B5" s="62" t="s">
        <v>947</v>
      </c>
      <c r="C5" s="73">
        <v>45186</v>
      </c>
      <c r="D5" s="73">
        <v>45186</v>
      </c>
      <c r="E5" s="76">
        <f t="shared" si="1"/>
        <v>1</v>
      </c>
      <c r="F5" s="62" t="s">
        <v>937</v>
      </c>
      <c r="G5" s="62" t="s">
        <v>946</v>
      </c>
      <c r="H5" s="62"/>
    </row>
    <row r="6" spans="1:8" ht="15.75" hidden="1" thickBot="1" x14ac:dyDescent="0.3">
      <c r="A6" s="62" t="s">
        <v>840</v>
      </c>
      <c r="B6" s="62" t="s">
        <v>947</v>
      </c>
      <c r="C6" s="73">
        <v>45199</v>
      </c>
      <c r="D6" s="73">
        <v>45199</v>
      </c>
      <c r="E6" s="76">
        <f t="shared" si="1"/>
        <v>1</v>
      </c>
      <c r="F6" s="62" t="s">
        <v>937</v>
      </c>
      <c r="G6" s="62" t="s">
        <v>946</v>
      </c>
      <c r="H6" s="62"/>
    </row>
    <row r="7" spans="1:8" ht="15.75" hidden="1" thickBot="1" x14ac:dyDescent="0.3">
      <c r="A7" s="62" t="s">
        <v>840</v>
      </c>
      <c r="B7" s="62" t="s">
        <v>952</v>
      </c>
      <c r="C7" s="73">
        <v>45205</v>
      </c>
      <c r="D7" s="73">
        <v>45207</v>
      </c>
      <c r="E7" s="76">
        <f t="shared" si="1"/>
        <v>3</v>
      </c>
      <c r="F7" s="62" t="s">
        <v>937</v>
      </c>
      <c r="G7" s="62" t="s">
        <v>953</v>
      </c>
      <c r="H7" s="62"/>
    </row>
    <row r="8" spans="1:8" ht="15.75" hidden="1" thickBot="1" x14ac:dyDescent="0.3">
      <c r="A8" s="62" t="s">
        <v>840</v>
      </c>
      <c r="B8" s="62" t="s">
        <v>952</v>
      </c>
      <c r="C8" s="73">
        <v>45217</v>
      </c>
      <c r="D8" s="73">
        <v>45217</v>
      </c>
      <c r="E8" s="76">
        <f t="shared" si="1"/>
        <v>1</v>
      </c>
      <c r="F8" s="62" t="s">
        <v>937</v>
      </c>
      <c r="G8" s="62" t="s">
        <v>946</v>
      </c>
      <c r="H8" s="62"/>
    </row>
    <row r="9" spans="1:8" ht="15.75" hidden="1" thickBot="1" x14ac:dyDescent="0.3">
      <c r="A9" s="62" t="s">
        <v>840</v>
      </c>
      <c r="B9" s="62" t="s">
        <v>952</v>
      </c>
      <c r="C9" s="73">
        <v>45221</v>
      </c>
      <c r="D9" s="73">
        <v>45221</v>
      </c>
      <c r="E9" s="76">
        <f>D9-C9+1</f>
        <v>1</v>
      </c>
      <c r="F9" s="62" t="s">
        <v>937</v>
      </c>
      <c r="G9" s="62" t="s">
        <v>946</v>
      </c>
      <c r="H9" s="62"/>
    </row>
    <row r="10" spans="1:8" ht="15.75" hidden="1" thickBot="1" x14ac:dyDescent="0.3">
      <c r="A10" s="62" t="s">
        <v>840</v>
      </c>
      <c r="B10" s="62" t="s">
        <v>952</v>
      </c>
      <c r="C10" s="73">
        <v>45227</v>
      </c>
      <c r="D10" s="73">
        <v>45227</v>
      </c>
      <c r="E10" s="76">
        <f t="shared" ref="E10:E40" si="2">D10-C10+1</f>
        <v>1</v>
      </c>
      <c r="F10" s="62" t="s">
        <v>937</v>
      </c>
      <c r="G10" s="62" t="s">
        <v>946</v>
      </c>
      <c r="H10" s="62"/>
    </row>
    <row r="11" spans="1:8" ht="15.75" hidden="1" thickBot="1" x14ac:dyDescent="0.3">
      <c r="A11" s="62" t="s">
        <v>840</v>
      </c>
      <c r="B11" s="62" t="s">
        <v>955</v>
      </c>
      <c r="C11" s="73">
        <v>45249</v>
      </c>
      <c r="D11" s="73">
        <v>45249</v>
      </c>
      <c r="E11" s="76">
        <f t="shared" si="2"/>
        <v>1</v>
      </c>
      <c r="F11" s="62" t="s">
        <v>937</v>
      </c>
      <c r="G11" s="62" t="s">
        <v>946</v>
      </c>
      <c r="H11" s="62"/>
    </row>
    <row r="12" spans="1:8" ht="15.75" hidden="1" thickBot="1" x14ac:dyDescent="0.3">
      <c r="A12" s="62" t="s">
        <v>840</v>
      </c>
      <c r="B12" s="62" t="s">
        <v>955</v>
      </c>
      <c r="C12" s="73">
        <v>45260</v>
      </c>
      <c r="D12" s="73">
        <v>45260</v>
      </c>
      <c r="E12" s="76">
        <f t="shared" si="2"/>
        <v>1</v>
      </c>
      <c r="F12" s="62" t="s">
        <v>937</v>
      </c>
      <c r="G12" s="62" t="s">
        <v>946</v>
      </c>
      <c r="H12" s="62"/>
    </row>
    <row r="13" spans="1:8" ht="15.75" hidden="1" thickBot="1" x14ac:dyDescent="0.3">
      <c r="A13" s="62" t="s">
        <v>840</v>
      </c>
      <c r="B13" s="62" t="s">
        <v>956</v>
      </c>
      <c r="C13" s="73">
        <v>45270</v>
      </c>
      <c r="D13" s="73">
        <v>45270</v>
      </c>
      <c r="E13" s="76">
        <f t="shared" si="2"/>
        <v>1</v>
      </c>
      <c r="F13" s="62" t="s">
        <v>937</v>
      </c>
      <c r="G13" s="62" t="s">
        <v>946</v>
      </c>
      <c r="H13" s="62"/>
    </row>
    <row r="14" spans="1:8" ht="15.75" hidden="1" thickBot="1" x14ac:dyDescent="0.3">
      <c r="A14" s="62" t="s">
        <v>840</v>
      </c>
      <c r="B14" s="62" t="s">
        <v>956</v>
      </c>
      <c r="C14" s="73">
        <v>45276</v>
      </c>
      <c r="D14" s="73">
        <v>45276</v>
      </c>
      <c r="E14" s="76">
        <f t="shared" si="2"/>
        <v>1</v>
      </c>
      <c r="F14" s="62" t="s">
        <v>937</v>
      </c>
      <c r="G14" s="62" t="s">
        <v>946</v>
      </c>
      <c r="H14" s="62"/>
    </row>
    <row r="15" spans="1:8" ht="15.75" hidden="1" thickBot="1" x14ac:dyDescent="0.3">
      <c r="A15" s="62" t="s">
        <v>840</v>
      </c>
      <c r="B15" s="62" t="s">
        <v>956</v>
      </c>
      <c r="C15" s="73">
        <v>45286</v>
      </c>
      <c r="D15" s="73">
        <v>45286</v>
      </c>
      <c r="E15" s="76">
        <f t="shared" si="2"/>
        <v>1</v>
      </c>
      <c r="F15" s="62" t="s">
        <v>937</v>
      </c>
      <c r="G15" s="62" t="s">
        <v>946</v>
      </c>
      <c r="H15" s="62"/>
    </row>
    <row r="16" spans="1:8" ht="15.75" hidden="1" thickBot="1" x14ac:dyDescent="0.3">
      <c r="A16" s="62" t="s">
        <v>840</v>
      </c>
      <c r="B16" s="62" t="s">
        <v>957</v>
      </c>
      <c r="C16" s="73">
        <v>45298</v>
      </c>
      <c r="D16" s="73">
        <v>45298</v>
      </c>
      <c r="E16" s="76">
        <f t="shared" si="2"/>
        <v>1</v>
      </c>
      <c r="F16" s="62" t="s">
        <v>937</v>
      </c>
      <c r="G16" s="62" t="s">
        <v>946</v>
      </c>
      <c r="H16" s="62"/>
    </row>
    <row r="17" spans="1:8" ht="15.75" hidden="1" thickBot="1" x14ac:dyDescent="0.3">
      <c r="A17" s="62" t="s">
        <v>840</v>
      </c>
      <c r="B17" s="62" t="s">
        <v>957</v>
      </c>
      <c r="C17" s="73">
        <v>45312</v>
      </c>
      <c r="D17" s="73">
        <v>45312</v>
      </c>
      <c r="E17" s="76">
        <f t="shared" si="2"/>
        <v>1</v>
      </c>
      <c r="F17" s="62" t="s">
        <v>937</v>
      </c>
      <c r="G17" s="62" t="s">
        <v>946</v>
      </c>
      <c r="H17" s="62"/>
    </row>
    <row r="18" spans="1:8" ht="15.75" hidden="1" thickBot="1" x14ac:dyDescent="0.3">
      <c r="A18" s="62" t="s">
        <v>840</v>
      </c>
      <c r="B18" s="62" t="s">
        <v>958</v>
      </c>
      <c r="C18" s="73">
        <v>45324</v>
      </c>
      <c r="D18" s="73">
        <v>45324</v>
      </c>
      <c r="E18" s="76">
        <f t="shared" si="2"/>
        <v>1</v>
      </c>
      <c r="F18" s="62" t="s">
        <v>937</v>
      </c>
      <c r="G18" s="62" t="s">
        <v>946</v>
      </c>
      <c r="H18" s="62"/>
    </row>
    <row r="19" spans="1:8" ht="15.75" hidden="1" thickBot="1" x14ac:dyDescent="0.3">
      <c r="A19" s="62" t="s">
        <v>840</v>
      </c>
      <c r="B19" s="62" t="s">
        <v>958</v>
      </c>
      <c r="C19" s="73">
        <v>45333</v>
      </c>
      <c r="D19" s="73">
        <v>45333</v>
      </c>
      <c r="E19" s="76">
        <f t="shared" si="2"/>
        <v>1</v>
      </c>
      <c r="F19" s="62" t="s">
        <v>937</v>
      </c>
      <c r="G19" s="62" t="s">
        <v>946</v>
      </c>
      <c r="H19" s="62"/>
    </row>
    <row r="20" spans="1:8" ht="15.75" hidden="1" thickBot="1" x14ac:dyDescent="0.3">
      <c r="A20" s="62" t="s">
        <v>840</v>
      </c>
      <c r="B20" s="62" t="s">
        <v>958</v>
      </c>
      <c r="C20" s="73">
        <v>45346</v>
      </c>
      <c r="D20" s="73">
        <v>45347</v>
      </c>
      <c r="E20" s="76">
        <f t="shared" si="2"/>
        <v>2</v>
      </c>
      <c r="F20" s="62" t="s">
        <v>937</v>
      </c>
      <c r="G20" s="62" t="s">
        <v>946</v>
      </c>
      <c r="H20" s="62"/>
    </row>
    <row r="21" spans="1:8" ht="15.75" hidden="1" thickBot="1" x14ac:dyDescent="0.3">
      <c r="A21" s="62" t="s">
        <v>840</v>
      </c>
      <c r="B21" s="62" t="s">
        <v>958</v>
      </c>
      <c r="C21" s="73">
        <v>45350</v>
      </c>
      <c r="D21" s="73">
        <v>45352</v>
      </c>
      <c r="E21" s="76">
        <f t="shared" si="2"/>
        <v>3</v>
      </c>
      <c r="F21" s="79" t="s">
        <v>963</v>
      </c>
      <c r="G21" s="62" t="s">
        <v>964</v>
      </c>
      <c r="H21" s="62" t="s">
        <v>965</v>
      </c>
    </row>
    <row r="22" spans="1:8" ht="15.75" hidden="1" thickBot="1" x14ac:dyDescent="0.3">
      <c r="A22" s="62" t="s">
        <v>840</v>
      </c>
      <c r="B22" s="62" t="s">
        <v>950</v>
      </c>
      <c r="C22" s="73">
        <v>45360</v>
      </c>
      <c r="D22" s="73">
        <v>45371</v>
      </c>
      <c r="E22" s="76">
        <f t="shared" si="2"/>
        <v>12</v>
      </c>
      <c r="F22" s="62" t="s">
        <v>938</v>
      </c>
      <c r="G22" s="62" t="s">
        <v>942</v>
      </c>
      <c r="H22" s="62" t="s">
        <v>943</v>
      </c>
    </row>
    <row r="23" spans="1:8" ht="15.75" hidden="1" thickBot="1" x14ac:dyDescent="0.3">
      <c r="A23" s="62" t="s">
        <v>840</v>
      </c>
      <c r="B23" s="62" t="s">
        <v>950</v>
      </c>
      <c r="C23" s="73">
        <v>45378</v>
      </c>
      <c r="D23" s="73">
        <v>45378</v>
      </c>
      <c r="E23" s="76">
        <f t="shared" si="2"/>
        <v>1</v>
      </c>
      <c r="F23" s="62" t="s">
        <v>937</v>
      </c>
      <c r="G23" s="62" t="s">
        <v>946</v>
      </c>
      <c r="H23" s="62"/>
    </row>
    <row r="24" spans="1:8" ht="15.75" hidden="1" thickBot="1" x14ac:dyDescent="0.3">
      <c r="A24" s="62" t="s">
        <v>840</v>
      </c>
      <c r="B24" s="62" t="s">
        <v>959</v>
      </c>
      <c r="C24" s="73">
        <v>45389</v>
      </c>
      <c r="D24" s="73">
        <v>45389</v>
      </c>
      <c r="E24" s="76">
        <f t="shared" si="2"/>
        <v>1</v>
      </c>
      <c r="F24" s="62" t="s">
        <v>937</v>
      </c>
      <c r="G24" s="62" t="s">
        <v>946</v>
      </c>
      <c r="H24" s="62"/>
    </row>
    <row r="25" spans="1:8" ht="15.75" hidden="1" thickBot="1" x14ac:dyDescent="0.3">
      <c r="A25" s="62" t="s">
        <v>840</v>
      </c>
      <c r="B25" s="62" t="s">
        <v>959</v>
      </c>
      <c r="C25" s="73">
        <v>45403</v>
      </c>
      <c r="D25" s="73">
        <v>45403</v>
      </c>
      <c r="E25" s="76">
        <f t="shared" si="2"/>
        <v>1</v>
      </c>
      <c r="F25" s="62" t="s">
        <v>937</v>
      </c>
      <c r="G25" s="62" t="s">
        <v>946</v>
      </c>
      <c r="H25" s="62"/>
    </row>
    <row r="26" spans="1:8" ht="15.75" hidden="1" thickBot="1" x14ac:dyDescent="0.3">
      <c r="A26" s="62" t="s">
        <v>840</v>
      </c>
      <c r="B26" s="62" t="s">
        <v>962</v>
      </c>
      <c r="C26" s="73">
        <v>45417</v>
      </c>
      <c r="D26" s="73">
        <v>45417</v>
      </c>
      <c r="E26" s="76">
        <f t="shared" si="2"/>
        <v>1</v>
      </c>
      <c r="F26" s="62" t="s">
        <v>937</v>
      </c>
      <c r="G26" s="62" t="s">
        <v>946</v>
      </c>
      <c r="H26" s="62"/>
    </row>
    <row r="27" spans="1:8" ht="15.75" hidden="1" thickBot="1" x14ac:dyDescent="0.3">
      <c r="A27" s="62" t="s">
        <v>840</v>
      </c>
      <c r="B27" s="62" t="s">
        <v>962</v>
      </c>
      <c r="C27" s="73">
        <v>45431</v>
      </c>
      <c r="D27" s="73">
        <v>45432</v>
      </c>
      <c r="E27" s="76">
        <f t="shared" si="2"/>
        <v>2</v>
      </c>
      <c r="F27" s="62" t="s">
        <v>937</v>
      </c>
      <c r="G27" s="62" t="s">
        <v>953</v>
      </c>
      <c r="H27" s="62"/>
    </row>
    <row r="28" spans="1:8" ht="15.75" hidden="1" thickBot="1" x14ac:dyDescent="0.3">
      <c r="A28" s="62" t="s">
        <v>840</v>
      </c>
      <c r="B28" s="62" t="s">
        <v>949</v>
      </c>
      <c r="C28" s="73">
        <v>45452</v>
      </c>
      <c r="D28" s="73">
        <v>45452</v>
      </c>
      <c r="E28" s="76">
        <f t="shared" si="2"/>
        <v>1</v>
      </c>
      <c r="F28" s="62" t="s">
        <v>937</v>
      </c>
      <c r="G28" s="62" t="s">
        <v>946</v>
      </c>
      <c r="H28" s="62"/>
    </row>
    <row r="29" spans="1:8" ht="15.75" hidden="1" thickBot="1" x14ac:dyDescent="0.3">
      <c r="A29" s="62" t="s">
        <v>840</v>
      </c>
      <c r="B29" s="62" t="s">
        <v>949</v>
      </c>
      <c r="C29" s="73">
        <v>45456</v>
      </c>
      <c r="D29" s="73">
        <v>45473</v>
      </c>
      <c r="E29" s="76">
        <f t="shared" si="2"/>
        <v>18</v>
      </c>
      <c r="F29" s="62" t="s">
        <v>938</v>
      </c>
      <c r="G29" s="62" t="s">
        <v>944</v>
      </c>
      <c r="H29" s="62" t="s">
        <v>945</v>
      </c>
    </row>
    <row r="30" spans="1:8" ht="15.75" hidden="1" thickBot="1" x14ac:dyDescent="0.3">
      <c r="A30" s="62" t="s">
        <v>840</v>
      </c>
      <c r="B30" s="62" t="s">
        <v>948</v>
      </c>
      <c r="C30" s="73">
        <v>45474</v>
      </c>
      <c r="D30" s="73">
        <v>45481</v>
      </c>
      <c r="E30" s="76">
        <f t="shared" si="2"/>
        <v>8</v>
      </c>
      <c r="F30" s="62" t="s">
        <v>938</v>
      </c>
      <c r="G30" s="62" t="s">
        <v>944</v>
      </c>
      <c r="H30" s="62"/>
    </row>
    <row r="31" spans="1:8" ht="15.75" hidden="1" thickBot="1" x14ac:dyDescent="0.3">
      <c r="A31" s="62" t="s">
        <v>840</v>
      </c>
      <c r="B31" s="62" t="s">
        <v>948</v>
      </c>
      <c r="C31" s="73">
        <v>45485</v>
      </c>
      <c r="D31" s="73">
        <v>45486</v>
      </c>
      <c r="E31" s="76">
        <f t="shared" si="2"/>
        <v>2</v>
      </c>
      <c r="F31" s="62" t="s">
        <v>937</v>
      </c>
      <c r="G31" s="62" t="s">
        <v>946</v>
      </c>
      <c r="H31" s="62"/>
    </row>
    <row r="32" spans="1:8" ht="15.75" thickBot="1" x14ac:dyDescent="0.3">
      <c r="A32" s="62" t="s">
        <v>627</v>
      </c>
      <c r="B32" s="62" t="s">
        <v>947</v>
      </c>
      <c r="C32" s="73">
        <v>45536</v>
      </c>
      <c r="D32" s="73">
        <v>45536</v>
      </c>
      <c r="E32" s="76">
        <f t="shared" si="2"/>
        <v>1</v>
      </c>
      <c r="F32" s="62" t="s">
        <v>937</v>
      </c>
      <c r="G32" s="62" t="s">
        <v>946</v>
      </c>
      <c r="H32" s="62" t="s">
        <v>937</v>
      </c>
    </row>
    <row r="33" spans="1:8" ht="15.75" thickBot="1" x14ac:dyDescent="0.3">
      <c r="A33" s="62" t="s">
        <v>627</v>
      </c>
      <c r="B33" s="62" t="s">
        <v>947</v>
      </c>
      <c r="C33" s="73">
        <v>45546</v>
      </c>
      <c r="D33" s="73">
        <v>45548</v>
      </c>
      <c r="E33" s="76">
        <f t="shared" si="2"/>
        <v>3</v>
      </c>
      <c r="F33" s="79" t="s">
        <v>963</v>
      </c>
      <c r="G33" s="62" t="s">
        <v>964</v>
      </c>
      <c r="H33" s="62" t="s">
        <v>967</v>
      </c>
    </row>
    <row r="34" spans="1:8" ht="15.75" thickBot="1" x14ac:dyDescent="0.3">
      <c r="A34" s="62" t="s">
        <v>627</v>
      </c>
      <c r="B34" s="62" t="s">
        <v>947</v>
      </c>
      <c r="C34" s="73">
        <v>45559</v>
      </c>
      <c r="D34" s="73">
        <v>45561</v>
      </c>
      <c r="E34" s="76">
        <f t="shared" si="2"/>
        <v>3</v>
      </c>
      <c r="F34" s="79" t="s">
        <v>963</v>
      </c>
      <c r="G34" s="62" t="s">
        <v>992</v>
      </c>
      <c r="H34" s="62" t="s">
        <v>993</v>
      </c>
    </row>
    <row r="35" spans="1:8" ht="15.75" thickBot="1" x14ac:dyDescent="0.3">
      <c r="A35" s="62" t="s">
        <v>627</v>
      </c>
      <c r="B35" s="62" t="s">
        <v>947</v>
      </c>
      <c r="C35" s="73">
        <v>45564</v>
      </c>
      <c r="D35" s="73">
        <v>45564</v>
      </c>
      <c r="E35" s="76">
        <f t="shared" si="2"/>
        <v>1</v>
      </c>
      <c r="F35" s="62" t="s">
        <v>937</v>
      </c>
      <c r="G35" s="62" t="s">
        <v>946</v>
      </c>
      <c r="H35" s="62" t="s">
        <v>937</v>
      </c>
    </row>
    <row r="36" spans="1:8" ht="15.75" thickBot="1" x14ac:dyDescent="0.3">
      <c r="A36" s="62" t="s">
        <v>627</v>
      </c>
      <c r="B36" s="62" t="s">
        <v>952</v>
      </c>
      <c r="C36" s="73">
        <v>45566</v>
      </c>
      <c r="D36" s="73">
        <v>45572</v>
      </c>
      <c r="E36" s="76">
        <f t="shared" si="2"/>
        <v>7</v>
      </c>
      <c r="F36" s="62" t="s">
        <v>951</v>
      </c>
      <c r="G36" s="62" t="s">
        <v>934</v>
      </c>
      <c r="H36" s="62" t="s">
        <v>951</v>
      </c>
    </row>
    <row r="37" spans="1:8" ht="15.75" thickBot="1" x14ac:dyDescent="0.3">
      <c r="A37" s="62" t="s">
        <v>627</v>
      </c>
      <c r="B37" s="62" t="s">
        <v>952</v>
      </c>
      <c r="C37" s="73">
        <v>45571</v>
      </c>
      <c r="D37" s="73">
        <v>45571</v>
      </c>
      <c r="E37" s="76">
        <f t="shared" si="2"/>
        <v>1</v>
      </c>
      <c r="F37" s="62" t="s">
        <v>954</v>
      </c>
      <c r="G37" s="62" t="s">
        <v>953</v>
      </c>
      <c r="H37" s="62" t="s">
        <v>1602</v>
      </c>
    </row>
    <row r="38" spans="1:8" ht="15.75" thickBot="1" x14ac:dyDescent="0.3">
      <c r="A38" s="62" t="s">
        <v>627</v>
      </c>
      <c r="B38" s="62" t="s">
        <v>952</v>
      </c>
      <c r="C38" s="73">
        <v>45591</v>
      </c>
      <c r="D38" s="73">
        <v>45592</v>
      </c>
      <c r="E38" s="76">
        <f t="shared" si="2"/>
        <v>2</v>
      </c>
      <c r="F38" s="62" t="s">
        <v>937</v>
      </c>
      <c r="G38" s="62" t="s">
        <v>946</v>
      </c>
      <c r="H38" s="62" t="s">
        <v>937</v>
      </c>
    </row>
    <row r="39" spans="1:8" ht="15.75" thickBot="1" x14ac:dyDescent="0.3">
      <c r="A39" s="62" t="s">
        <v>627</v>
      </c>
      <c r="B39" s="62" t="s">
        <v>952</v>
      </c>
      <c r="C39" s="73">
        <v>45593</v>
      </c>
      <c r="D39" s="73">
        <v>45597</v>
      </c>
      <c r="E39" s="76">
        <f t="shared" si="2"/>
        <v>5</v>
      </c>
      <c r="F39" s="79" t="s">
        <v>963</v>
      </c>
      <c r="G39" s="62" t="s">
        <v>964</v>
      </c>
      <c r="H39" s="62" t="s">
        <v>1109</v>
      </c>
    </row>
    <row r="40" spans="1:8" ht="15.75" thickBot="1" x14ac:dyDescent="0.3">
      <c r="A40" s="62" t="s">
        <v>627</v>
      </c>
      <c r="B40" s="62" t="s">
        <v>955</v>
      </c>
      <c r="C40" s="73">
        <v>45619</v>
      </c>
      <c r="D40" s="73">
        <v>45620</v>
      </c>
      <c r="E40" s="76">
        <f t="shared" si="2"/>
        <v>2</v>
      </c>
      <c r="F40" s="62" t="s">
        <v>954</v>
      </c>
      <c r="G40" s="62" t="s">
        <v>946</v>
      </c>
      <c r="H40" s="62" t="s">
        <v>994</v>
      </c>
    </row>
    <row r="41" spans="1:8" ht="15.75" thickBot="1" x14ac:dyDescent="0.3">
      <c r="A41" s="62" t="s">
        <v>627</v>
      </c>
      <c r="B41" s="62" t="s">
        <v>956</v>
      </c>
      <c r="C41" s="73">
        <v>45630</v>
      </c>
      <c r="D41" s="73">
        <v>45631</v>
      </c>
      <c r="E41" s="76">
        <f t="shared" ref="E41" si="3">D41-C41+1</f>
        <v>2</v>
      </c>
      <c r="F41" s="62" t="s">
        <v>1107</v>
      </c>
      <c r="G41" s="62" t="s">
        <v>1108</v>
      </c>
      <c r="H41" s="62" t="s">
        <v>937</v>
      </c>
    </row>
    <row r="42" spans="1:8" ht="15.75" thickBot="1" x14ac:dyDescent="0.3">
      <c r="A42" s="62" t="s">
        <v>627</v>
      </c>
      <c r="B42" s="62" t="s">
        <v>956</v>
      </c>
      <c r="C42" s="73">
        <v>45648</v>
      </c>
      <c r="D42" s="73">
        <v>45649</v>
      </c>
      <c r="E42" s="76">
        <f t="shared" ref="E42:E50" si="4">D42-C42+1</f>
        <v>2</v>
      </c>
      <c r="F42" s="62" t="s">
        <v>937</v>
      </c>
      <c r="G42" s="62" t="s">
        <v>946</v>
      </c>
      <c r="H42" s="62" t="s">
        <v>937</v>
      </c>
    </row>
    <row r="43" spans="1:8" ht="15.75" thickBot="1" x14ac:dyDescent="0.3">
      <c r="A43" s="62" t="s">
        <v>627</v>
      </c>
      <c r="B43" s="62" t="s">
        <v>956</v>
      </c>
      <c r="C43" s="73">
        <v>45653</v>
      </c>
      <c r="D43" s="73">
        <v>45658</v>
      </c>
      <c r="E43" s="76">
        <f t="shared" si="4"/>
        <v>6</v>
      </c>
      <c r="F43" s="62" t="s">
        <v>951</v>
      </c>
      <c r="G43" s="62" t="s">
        <v>934</v>
      </c>
      <c r="H43" s="62" t="s">
        <v>951</v>
      </c>
    </row>
    <row r="44" spans="1:8" ht="15.75" thickBot="1" x14ac:dyDescent="0.3">
      <c r="A44" s="62" t="s">
        <v>627</v>
      </c>
      <c r="B44" s="62" t="s">
        <v>956</v>
      </c>
      <c r="C44" s="73">
        <v>45655</v>
      </c>
      <c r="D44" s="73">
        <v>45655</v>
      </c>
      <c r="E44" s="76">
        <f t="shared" si="4"/>
        <v>1</v>
      </c>
      <c r="F44" s="62" t="s">
        <v>937</v>
      </c>
      <c r="G44" s="62" t="s">
        <v>953</v>
      </c>
      <c r="H44" s="62" t="s">
        <v>661</v>
      </c>
    </row>
    <row r="45" spans="1:8" ht="15.75" thickBot="1" x14ac:dyDescent="0.3">
      <c r="A45" s="62" t="s">
        <v>627</v>
      </c>
      <c r="B45" s="62" t="s">
        <v>957</v>
      </c>
      <c r="C45" s="73">
        <v>45662</v>
      </c>
      <c r="D45" s="73">
        <v>45662</v>
      </c>
      <c r="E45" s="76">
        <f t="shared" si="4"/>
        <v>1</v>
      </c>
      <c r="F45" s="62" t="s">
        <v>937</v>
      </c>
      <c r="G45" s="62" t="s">
        <v>946</v>
      </c>
      <c r="H45" s="62" t="s">
        <v>937</v>
      </c>
    </row>
    <row r="46" spans="1:8" ht="15.75" thickBot="1" x14ac:dyDescent="0.3">
      <c r="A46" s="62" t="s">
        <v>627</v>
      </c>
      <c r="B46" s="62" t="s">
        <v>957</v>
      </c>
      <c r="C46" s="73">
        <v>45676</v>
      </c>
      <c r="D46" s="73">
        <v>45676</v>
      </c>
      <c r="E46" s="76">
        <f t="shared" si="4"/>
        <v>1</v>
      </c>
      <c r="F46" s="62" t="s">
        <v>937</v>
      </c>
      <c r="G46" s="62" t="s">
        <v>946</v>
      </c>
      <c r="H46" s="62" t="s">
        <v>937</v>
      </c>
    </row>
    <row r="47" spans="1:8" ht="15.75" thickBot="1" x14ac:dyDescent="0.3">
      <c r="A47" s="62" t="s">
        <v>627</v>
      </c>
      <c r="B47" s="62" t="s">
        <v>958</v>
      </c>
      <c r="C47" s="73">
        <v>45690</v>
      </c>
      <c r="D47" s="73">
        <v>45690</v>
      </c>
      <c r="E47" s="76">
        <f t="shared" si="4"/>
        <v>1</v>
      </c>
      <c r="F47" s="62" t="s">
        <v>937</v>
      </c>
      <c r="G47" s="62" t="s">
        <v>946</v>
      </c>
      <c r="H47" s="62" t="s">
        <v>937</v>
      </c>
    </row>
    <row r="48" spans="1:8" ht="15.75" thickBot="1" x14ac:dyDescent="0.3">
      <c r="A48" s="62" t="s">
        <v>627</v>
      </c>
      <c r="B48" s="62" t="s">
        <v>958</v>
      </c>
      <c r="C48" s="73">
        <v>45696</v>
      </c>
      <c r="D48" s="73">
        <v>45696</v>
      </c>
      <c r="E48" s="76">
        <f t="shared" si="4"/>
        <v>1</v>
      </c>
      <c r="F48" s="62" t="s">
        <v>937</v>
      </c>
      <c r="G48" s="62" t="s">
        <v>946</v>
      </c>
      <c r="H48" s="62" t="s">
        <v>937</v>
      </c>
    </row>
    <row r="49" spans="1:8" ht="15.75" thickBot="1" x14ac:dyDescent="0.3">
      <c r="A49" s="62" t="s">
        <v>627</v>
      </c>
      <c r="B49" s="62" t="s">
        <v>958</v>
      </c>
      <c r="C49" s="73">
        <v>45709</v>
      </c>
      <c r="D49" s="73">
        <v>45710</v>
      </c>
      <c r="E49" s="76">
        <f t="shared" si="4"/>
        <v>2</v>
      </c>
      <c r="F49" s="62" t="s">
        <v>954</v>
      </c>
      <c r="G49" s="62" t="s">
        <v>953</v>
      </c>
      <c r="H49" s="62" t="s">
        <v>1601</v>
      </c>
    </row>
    <row r="50" spans="1:8" ht="15.75" thickBot="1" x14ac:dyDescent="0.3">
      <c r="A50" s="62" t="s">
        <v>627</v>
      </c>
      <c r="B50" s="62" t="s">
        <v>958</v>
      </c>
      <c r="C50" s="73">
        <v>45711</v>
      </c>
      <c r="D50" s="73">
        <v>45711</v>
      </c>
      <c r="E50" s="76">
        <f t="shared" si="4"/>
        <v>1</v>
      </c>
      <c r="F50" s="62" t="s">
        <v>937</v>
      </c>
      <c r="G50" s="62" t="s">
        <v>946</v>
      </c>
      <c r="H50" s="62" t="s">
        <v>937</v>
      </c>
    </row>
    <row r="51" spans="1:8" ht="15.75" thickBot="1" x14ac:dyDescent="0.3">
      <c r="A51" s="62" t="s">
        <v>627</v>
      </c>
      <c r="B51" s="62" t="s">
        <v>950</v>
      </c>
      <c r="C51" s="73">
        <v>45745</v>
      </c>
      <c r="D51" s="73">
        <v>45746</v>
      </c>
      <c r="E51" s="76">
        <f t="shared" ref="E51:E52" si="5">D51-C51+1</f>
        <v>2</v>
      </c>
      <c r="F51" s="62" t="s">
        <v>937</v>
      </c>
      <c r="G51" s="62" t="s">
        <v>946</v>
      </c>
      <c r="H51" s="62" t="s">
        <v>937</v>
      </c>
    </row>
    <row r="52" spans="1:8" ht="15.75" thickBot="1" x14ac:dyDescent="0.3">
      <c r="A52" s="62" t="s">
        <v>627</v>
      </c>
      <c r="B52" s="62" t="s">
        <v>959</v>
      </c>
      <c r="C52" s="73">
        <v>45767</v>
      </c>
      <c r="D52" s="73">
        <v>45768</v>
      </c>
      <c r="E52" s="76">
        <f t="shared" si="5"/>
        <v>2</v>
      </c>
      <c r="F52" s="62" t="s">
        <v>937</v>
      </c>
      <c r="G52" s="62" t="s">
        <v>946</v>
      </c>
      <c r="H52" s="62" t="s">
        <v>937</v>
      </c>
    </row>
    <row r="53" spans="1:8" ht="15.75" thickBot="1" x14ac:dyDescent="0.3">
      <c r="A53" s="62" t="s">
        <v>627</v>
      </c>
      <c r="B53" s="62" t="s">
        <v>959</v>
      </c>
      <c r="C53" s="73">
        <v>45773</v>
      </c>
      <c r="D53" s="73">
        <v>45774</v>
      </c>
      <c r="E53" s="76">
        <f t="shared" ref="E53" si="6">D53-C53+1</f>
        <v>2</v>
      </c>
      <c r="F53" s="62" t="s">
        <v>937</v>
      </c>
      <c r="G53" s="62" t="s">
        <v>953</v>
      </c>
      <c r="H53" s="62" t="s">
        <v>937</v>
      </c>
    </row>
    <row r="54" spans="1:8" ht="15.75" thickBot="1" x14ac:dyDescent="0.3">
      <c r="A54" s="62" t="s">
        <v>627</v>
      </c>
      <c r="B54" s="62" t="s">
        <v>962</v>
      </c>
      <c r="C54" s="73">
        <v>45794</v>
      </c>
      <c r="D54" s="73">
        <v>45795</v>
      </c>
      <c r="E54" s="76">
        <f t="shared" ref="E54" si="7">D54-C54+1</f>
        <v>2</v>
      </c>
      <c r="F54" s="62" t="s">
        <v>937</v>
      </c>
      <c r="G54" s="62" t="s">
        <v>946</v>
      </c>
      <c r="H54" s="62" t="s">
        <v>937</v>
      </c>
    </row>
    <row r="55" spans="1:8" ht="15.75" thickBot="1" x14ac:dyDescent="0.3">
      <c r="A55" s="62" t="s">
        <v>627</v>
      </c>
      <c r="B55" s="62" t="s">
        <v>962</v>
      </c>
      <c r="C55" s="73">
        <v>45801</v>
      </c>
      <c r="D55" s="73">
        <v>45802</v>
      </c>
      <c r="E55" s="76">
        <f t="shared" ref="E55" si="8">D55-C55+1</f>
        <v>2</v>
      </c>
      <c r="F55" s="62" t="s">
        <v>937</v>
      </c>
      <c r="G55" s="62" t="s">
        <v>946</v>
      </c>
      <c r="H55" s="62" t="s">
        <v>937</v>
      </c>
    </row>
  </sheetData>
  <autoFilter ref="A1:H41" xr:uid="{F5357362-8720-4802-BE27-4DF32AFDDB06}">
    <filterColumn colId="0">
      <filters blank="1">
        <filter val="2024-2025"/>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N96"/>
  <sheetViews>
    <sheetView workbookViewId="0">
      <pane ySplit="1" topLeftCell="A2" activePane="bottomLeft" state="frozen"/>
      <selection pane="bottomLeft" activeCell="E5" sqref="E5"/>
    </sheetView>
  </sheetViews>
  <sheetFormatPr defaultColWidth="9.140625" defaultRowHeight="15" x14ac:dyDescent="0.25"/>
  <cols>
    <col min="1" max="1" width="17" style="1" customWidth="1"/>
    <col min="2" max="2" width="29" style="1" customWidth="1"/>
    <col min="3" max="3" width="84.42578125" style="1" customWidth="1"/>
    <col min="4" max="8" width="9.140625" style="1"/>
    <col min="9" max="9" width="13.42578125" style="1" customWidth="1"/>
    <col min="10" max="10" width="13.5703125" style="1" customWidth="1"/>
    <col min="11" max="11" width="20.42578125" style="1" customWidth="1"/>
    <col min="12" max="12" width="34.85546875" style="1" customWidth="1"/>
    <col min="13" max="13" width="39.28515625" style="1" customWidth="1"/>
    <col min="14" max="14" width="35.7109375" style="1" customWidth="1"/>
    <col min="15" max="16384" width="9.140625" style="1"/>
  </cols>
  <sheetData>
    <row r="1" spans="1:14" ht="15.75" x14ac:dyDescent="0.25">
      <c r="A1" s="214" t="s">
        <v>410</v>
      </c>
      <c r="B1" s="214" t="s">
        <v>411</v>
      </c>
      <c r="C1" s="215" t="s">
        <v>412</v>
      </c>
      <c r="D1" s="280">
        <v>2023</v>
      </c>
      <c r="E1" s="280">
        <v>2024</v>
      </c>
      <c r="F1" s="280">
        <v>2025</v>
      </c>
      <c r="I1" s="212"/>
      <c r="J1" s="213" t="s">
        <v>566</v>
      </c>
      <c r="K1" s="213" t="s">
        <v>567</v>
      </c>
      <c r="L1" s="213" t="s">
        <v>568</v>
      </c>
      <c r="M1" s="213" t="s">
        <v>569</v>
      </c>
      <c r="N1" s="213" t="s">
        <v>570</v>
      </c>
    </row>
    <row r="2" spans="1:14" ht="60" x14ac:dyDescent="0.25">
      <c r="A2" s="299" t="s">
        <v>413</v>
      </c>
      <c r="B2" s="218" t="s">
        <v>414</v>
      </c>
      <c r="C2" s="219" t="s">
        <v>415</v>
      </c>
      <c r="D2" s="216">
        <v>3</v>
      </c>
      <c r="E2" s="217">
        <v>4</v>
      </c>
      <c r="F2" s="217">
        <v>4</v>
      </c>
      <c r="I2" s="212" t="s">
        <v>571</v>
      </c>
      <c r="J2" s="11" t="s">
        <v>572</v>
      </c>
      <c r="K2" s="12" t="s">
        <v>572</v>
      </c>
      <c r="L2" s="12" t="s">
        <v>573</v>
      </c>
      <c r="M2" s="12" t="s">
        <v>573</v>
      </c>
      <c r="N2" s="12" t="s">
        <v>573</v>
      </c>
    </row>
    <row r="3" spans="1:14" ht="45" x14ac:dyDescent="0.25">
      <c r="A3" s="299"/>
      <c r="B3" s="220" t="s">
        <v>416</v>
      </c>
      <c r="C3" s="219" t="s">
        <v>417</v>
      </c>
      <c r="D3" s="216">
        <v>3</v>
      </c>
      <c r="E3" s="216">
        <v>3</v>
      </c>
      <c r="I3" s="212" t="s">
        <v>574</v>
      </c>
      <c r="J3" s="13" t="s">
        <v>575</v>
      </c>
      <c r="K3" s="12" t="s">
        <v>576</v>
      </c>
      <c r="L3" s="12" t="s">
        <v>577</v>
      </c>
      <c r="M3" s="12" t="s">
        <v>578</v>
      </c>
      <c r="N3" s="12" t="s">
        <v>579</v>
      </c>
    </row>
    <row r="4" spans="1:14" ht="90" x14ac:dyDescent="0.25">
      <c r="A4" s="299"/>
      <c r="B4" s="218" t="s">
        <v>418</v>
      </c>
      <c r="C4" s="219" t="s">
        <v>419</v>
      </c>
      <c r="D4" s="216">
        <v>3</v>
      </c>
      <c r="E4" s="216">
        <v>3</v>
      </c>
      <c r="I4" s="212" t="s">
        <v>580</v>
      </c>
      <c r="J4" s="13" t="s">
        <v>575</v>
      </c>
      <c r="K4" s="12" t="s">
        <v>581</v>
      </c>
      <c r="L4" s="12" t="s">
        <v>582</v>
      </c>
      <c r="M4" s="12" t="s">
        <v>583</v>
      </c>
      <c r="N4" s="12" t="s">
        <v>584</v>
      </c>
    </row>
    <row r="5" spans="1:14" ht="90" x14ac:dyDescent="0.25">
      <c r="A5" s="299"/>
      <c r="B5" s="218" t="s">
        <v>420</v>
      </c>
      <c r="C5" s="219" t="s">
        <v>421</v>
      </c>
      <c r="D5" s="216">
        <v>3</v>
      </c>
      <c r="E5" s="216">
        <v>3</v>
      </c>
      <c r="I5" s="212" t="s">
        <v>585</v>
      </c>
      <c r="J5" s="13" t="s">
        <v>575</v>
      </c>
      <c r="K5" s="12" t="s">
        <v>586</v>
      </c>
      <c r="L5" s="12" t="s">
        <v>587</v>
      </c>
      <c r="M5" s="12" t="s">
        <v>588</v>
      </c>
      <c r="N5" s="12" t="s">
        <v>589</v>
      </c>
    </row>
    <row r="6" spans="1:14" ht="75" x14ac:dyDescent="0.25">
      <c r="A6" s="299"/>
      <c r="B6" s="218" t="s">
        <v>422</v>
      </c>
      <c r="C6" s="219" t="s">
        <v>423</v>
      </c>
      <c r="D6" s="216">
        <v>3</v>
      </c>
      <c r="E6" s="217">
        <v>4</v>
      </c>
      <c r="I6" s="212" t="s">
        <v>590</v>
      </c>
      <c r="J6" s="13" t="s">
        <v>575</v>
      </c>
      <c r="K6" s="12" t="s">
        <v>591</v>
      </c>
      <c r="L6" s="12" t="s">
        <v>592</v>
      </c>
      <c r="M6" s="12" t="s">
        <v>593</v>
      </c>
      <c r="N6" s="12" t="s">
        <v>594</v>
      </c>
    </row>
    <row r="7" spans="1:14" ht="90" x14ac:dyDescent="0.25">
      <c r="A7" s="299"/>
      <c r="B7" s="218" t="s">
        <v>424</v>
      </c>
      <c r="C7" s="219" t="s">
        <v>425</v>
      </c>
      <c r="D7" s="216">
        <v>3</v>
      </c>
      <c r="E7" s="217">
        <v>4</v>
      </c>
    </row>
    <row r="8" spans="1:14" ht="180" x14ac:dyDescent="0.25">
      <c r="A8" s="299"/>
      <c r="B8" s="218" t="s">
        <v>426</v>
      </c>
      <c r="C8" s="219" t="s">
        <v>427</v>
      </c>
      <c r="D8" s="216">
        <v>3</v>
      </c>
      <c r="E8" s="216">
        <v>3</v>
      </c>
    </row>
    <row r="9" spans="1:14" ht="45" x14ac:dyDescent="0.25">
      <c r="A9" s="300" t="s">
        <v>428</v>
      </c>
      <c r="B9" s="221" t="s">
        <v>429</v>
      </c>
      <c r="C9" s="222" t="s">
        <v>1423</v>
      </c>
      <c r="D9" s="216">
        <v>3</v>
      </c>
      <c r="E9" s="217">
        <v>4</v>
      </c>
    </row>
    <row r="10" spans="1:14" ht="45" x14ac:dyDescent="0.25">
      <c r="A10" s="300"/>
      <c r="B10" s="221" t="s">
        <v>430</v>
      </c>
      <c r="C10" s="222" t="s">
        <v>1424</v>
      </c>
      <c r="D10" s="216">
        <v>3</v>
      </c>
      <c r="E10" s="216">
        <v>3</v>
      </c>
    </row>
    <row r="11" spans="1:14" ht="30" x14ac:dyDescent="0.25">
      <c r="A11" s="300"/>
      <c r="B11" s="221" t="s">
        <v>431</v>
      </c>
      <c r="C11" s="222" t="s">
        <v>432</v>
      </c>
      <c r="D11" s="216">
        <v>3</v>
      </c>
      <c r="E11" s="216">
        <v>3</v>
      </c>
    </row>
    <row r="12" spans="1:14" ht="75" x14ac:dyDescent="0.25">
      <c r="A12" s="300"/>
      <c r="B12" s="221" t="s">
        <v>433</v>
      </c>
      <c r="C12" s="222" t="s">
        <v>434</v>
      </c>
      <c r="D12" s="216">
        <v>3</v>
      </c>
      <c r="E12" s="216">
        <v>3</v>
      </c>
    </row>
    <row r="13" spans="1:14" ht="60" x14ac:dyDescent="0.25">
      <c r="A13" s="300"/>
      <c r="B13" s="221" t="s">
        <v>435</v>
      </c>
      <c r="C13" s="222" t="s">
        <v>436</v>
      </c>
      <c r="D13" s="216">
        <v>3</v>
      </c>
      <c r="E13" s="216">
        <v>3</v>
      </c>
    </row>
    <row r="14" spans="1:14" ht="75" x14ac:dyDescent="0.25">
      <c r="A14" s="300"/>
      <c r="B14" s="221" t="s">
        <v>437</v>
      </c>
      <c r="C14" s="222" t="s">
        <v>438</v>
      </c>
      <c r="D14" s="216">
        <v>3</v>
      </c>
      <c r="E14" s="217">
        <v>4</v>
      </c>
    </row>
    <row r="15" spans="1:14" ht="60" x14ac:dyDescent="0.25">
      <c r="A15" s="300"/>
      <c r="B15" s="221" t="s">
        <v>439</v>
      </c>
      <c r="C15" s="222" t="s">
        <v>440</v>
      </c>
      <c r="D15" s="216">
        <v>3</v>
      </c>
      <c r="E15" s="216">
        <v>3</v>
      </c>
    </row>
    <row r="16" spans="1:14" ht="45" x14ac:dyDescent="0.25">
      <c r="A16" s="300"/>
      <c r="B16" s="221" t="s">
        <v>441</v>
      </c>
      <c r="C16" s="222" t="s">
        <v>442</v>
      </c>
      <c r="D16" s="216">
        <v>3</v>
      </c>
      <c r="E16" s="217">
        <v>4</v>
      </c>
    </row>
    <row r="17" spans="1:6" ht="45" x14ac:dyDescent="0.25">
      <c r="A17" s="300"/>
      <c r="B17" s="221" t="s">
        <v>443</v>
      </c>
      <c r="C17" s="222" t="s">
        <v>444</v>
      </c>
      <c r="D17" s="216">
        <v>3</v>
      </c>
      <c r="E17" s="216">
        <v>3</v>
      </c>
    </row>
    <row r="18" spans="1:6" ht="75" x14ac:dyDescent="0.25">
      <c r="A18" s="300"/>
      <c r="B18" s="221" t="s">
        <v>445</v>
      </c>
      <c r="C18" s="222" t="s">
        <v>446</v>
      </c>
      <c r="D18" s="216">
        <v>3</v>
      </c>
      <c r="E18" s="216">
        <v>3</v>
      </c>
    </row>
    <row r="19" spans="1:6" ht="30" x14ac:dyDescent="0.25">
      <c r="A19" s="300"/>
      <c r="B19" s="221" t="s">
        <v>447</v>
      </c>
      <c r="C19" s="222" t="s">
        <v>448</v>
      </c>
      <c r="D19" s="216">
        <v>3</v>
      </c>
      <c r="E19" s="216">
        <v>3</v>
      </c>
    </row>
    <row r="20" spans="1:6" ht="30" x14ac:dyDescent="0.25">
      <c r="A20" s="300"/>
      <c r="B20" s="221" t="s">
        <v>449</v>
      </c>
      <c r="C20" s="222" t="s">
        <v>450</v>
      </c>
      <c r="D20" s="216">
        <v>3</v>
      </c>
      <c r="E20" s="216">
        <v>3</v>
      </c>
    </row>
    <row r="21" spans="1:6" ht="45" x14ac:dyDescent="0.25">
      <c r="A21" s="300"/>
      <c r="B21" s="221" t="s">
        <v>451</v>
      </c>
      <c r="C21" s="222" t="s">
        <v>452</v>
      </c>
      <c r="D21" s="216">
        <v>3</v>
      </c>
      <c r="E21" s="216">
        <v>3</v>
      </c>
    </row>
    <row r="22" spans="1:6" ht="30" x14ac:dyDescent="0.25">
      <c r="A22" s="301" t="s">
        <v>453</v>
      </c>
      <c r="B22" s="223" t="s">
        <v>454</v>
      </c>
      <c r="C22" s="224" t="s">
        <v>455</v>
      </c>
      <c r="D22" s="216">
        <v>2</v>
      </c>
      <c r="E22" s="217">
        <v>3</v>
      </c>
    </row>
    <row r="23" spans="1:6" ht="30" x14ac:dyDescent="0.25">
      <c r="A23" s="301"/>
      <c r="B23" s="223" t="s">
        <v>456</v>
      </c>
      <c r="C23" s="224" t="s">
        <v>455</v>
      </c>
      <c r="D23" s="216">
        <v>2</v>
      </c>
      <c r="E23" s="216">
        <v>2</v>
      </c>
    </row>
    <row r="24" spans="1:6" ht="30" x14ac:dyDescent="0.25">
      <c r="A24" s="301"/>
      <c r="B24" s="223" t="s">
        <v>457</v>
      </c>
      <c r="C24" s="224" t="s">
        <v>455</v>
      </c>
      <c r="D24" s="216">
        <v>3</v>
      </c>
      <c r="E24" s="216">
        <v>3</v>
      </c>
    </row>
    <row r="25" spans="1:6" ht="30" x14ac:dyDescent="0.25">
      <c r="A25" s="301"/>
      <c r="B25" s="223" t="s">
        <v>458</v>
      </c>
      <c r="C25" s="224" t="s">
        <v>455</v>
      </c>
      <c r="D25" s="216">
        <v>2</v>
      </c>
      <c r="E25" s="216">
        <v>2</v>
      </c>
    </row>
    <row r="26" spans="1:6" ht="30" x14ac:dyDescent="0.25">
      <c r="A26" s="301"/>
      <c r="B26" s="223" t="s">
        <v>459</v>
      </c>
      <c r="C26" s="224" t="s">
        <v>455</v>
      </c>
      <c r="D26" s="216">
        <v>2</v>
      </c>
      <c r="E26" s="216">
        <v>2</v>
      </c>
      <c r="F26" s="217">
        <v>3</v>
      </c>
    </row>
    <row r="27" spans="1:6" ht="30" x14ac:dyDescent="0.25">
      <c r="A27" s="301"/>
      <c r="B27" s="223" t="s">
        <v>460</v>
      </c>
      <c r="C27" s="224" t="s">
        <v>455</v>
      </c>
      <c r="D27" s="216">
        <v>2</v>
      </c>
      <c r="E27" s="216">
        <v>2</v>
      </c>
    </row>
    <row r="28" spans="1:6" ht="30" x14ac:dyDescent="0.25">
      <c r="A28" s="301"/>
      <c r="B28" s="225" t="s">
        <v>461</v>
      </c>
      <c r="C28" s="224" t="s">
        <v>455</v>
      </c>
      <c r="D28" s="216">
        <v>3</v>
      </c>
      <c r="E28" s="216">
        <v>3</v>
      </c>
    </row>
    <row r="29" spans="1:6" ht="30" x14ac:dyDescent="0.25">
      <c r="A29" s="301"/>
      <c r="B29" s="223" t="s">
        <v>462</v>
      </c>
      <c r="C29" s="224" t="s">
        <v>455</v>
      </c>
      <c r="D29" s="216">
        <v>3</v>
      </c>
      <c r="E29" s="216">
        <v>3</v>
      </c>
    </row>
    <row r="30" spans="1:6" ht="30" x14ac:dyDescent="0.25">
      <c r="A30" s="301"/>
      <c r="B30" s="223" t="s">
        <v>463</v>
      </c>
      <c r="C30" s="224" t="s">
        <v>455</v>
      </c>
      <c r="D30" s="216">
        <v>3</v>
      </c>
      <c r="E30" s="216">
        <v>3</v>
      </c>
    </row>
    <row r="31" spans="1:6" ht="30" x14ac:dyDescent="0.25">
      <c r="A31" s="301"/>
      <c r="B31" s="223" t="s">
        <v>464</v>
      </c>
      <c r="C31" s="224" t="s">
        <v>455</v>
      </c>
      <c r="D31" s="216">
        <v>3</v>
      </c>
      <c r="E31" s="216">
        <v>3</v>
      </c>
    </row>
    <row r="32" spans="1:6" ht="30" x14ac:dyDescent="0.25">
      <c r="A32" s="301"/>
      <c r="B32" s="223" t="s">
        <v>465</v>
      </c>
      <c r="C32" s="224" t="s">
        <v>455</v>
      </c>
      <c r="D32" s="216">
        <v>2</v>
      </c>
      <c r="E32" s="216">
        <v>2</v>
      </c>
    </row>
    <row r="33" spans="1:5" ht="30" x14ac:dyDescent="0.25">
      <c r="A33" s="301"/>
      <c r="B33" s="223" t="s">
        <v>466</v>
      </c>
      <c r="C33" s="224" t="s">
        <v>455</v>
      </c>
      <c r="D33" s="216">
        <v>3</v>
      </c>
      <c r="E33" s="216">
        <v>3</v>
      </c>
    </row>
    <row r="34" spans="1:5" ht="30" x14ac:dyDescent="0.25">
      <c r="A34" s="301"/>
      <c r="B34" s="223" t="s">
        <v>467</v>
      </c>
      <c r="C34" s="224" t="s">
        <v>455</v>
      </c>
      <c r="D34" s="216">
        <v>2</v>
      </c>
      <c r="E34" s="217">
        <v>3</v>
      </c>
    </row>
    <row r="35" spans="1:5" ht="30" x14ac:dyDescent="0.25">
      <c r="A35" s="301"/>
      <c r="B35" s="223" t="s">
        <v>468</v>
      </c>
      <c r="C35" s="224" t="s">
        <v>455</v>
      </c>
      <c r="D35" s="216">
        <v>1</v>
      </c>
      <c r="E35" s="216">
        <v>1</v>
      </c>
    </row>
    <row r="36" spans="1:5" ht="30" x14ac:dyDescent="0.25">
      <c r="A36" s="301"/>
      <c r="B36" s="223" t="s">
        <v>469</v>
      </c>
      <c r="C36" s="224" t="s">
        <v>455</v>
      </c>
      <c r="D36" s="216">
        <v>2</v>
      </c>
      <c r="E36" s="217">
        <v>3</v>
      </c>
    </row>
    <row r="37" spans="1:5" ht="30" x14ac:dyDescent="0.25">
      <c r="A37" s="301"/>
      <c r="B37" s="223" t="s">
        <v>470</v>
      </c>
      <c r="C37" s="224" t="s">
        <v>455</v>
      </c>
      <c r="D37" s="216">
        <v>1</v>
      </c>
      <c r="E37" s="216">
        <v>1</v>
      </c>
    </row>
    <row r="38" spans="1:5" ht="30" x14ac:dyDescent="0.25">
      <c r="A38" s="301"/>
      <c r="B38" s="223" t="s">
        <v>471</v>
      </c>
      <c r="C38" s="224" t="s">
        <v>455</v>
      </c>
      <c r="D38" s="216">
        <v>1</v>
      </c>
      <c r="E38" s="216">
        <v>1</v>
      </c>
    </row>
    <row r="39" spans="1:5" ht="30" x14ac:dyDescent="0.25">
      <c r="A39" s="301"/>
      <c r="B39" s="223" t="s">
        <v>472</v>
      </c>
      <c r="C39" s="224" t="s">
        <v>455</v>
      </c>
      <c r="D39" s="216">
        <v>3</v>
      </c>
      <c r="E39" s="216">
        <v>3</v>
      </c>
    </row>
    <row r="40" spans="1:5" ht="30" x14ac:dyDescent="0.25">
      <c r="A40" s="301"/>
      <c r="B40" s="223" t="s">
        <v>473</v>
      </c>
      <c r="C40" s="224" t="s">
        <v>455</v>
      </c>
      <c r="D40" s="216">
        <v>2</v>
      </c>
      <c r="E40" s="217">
        <v>3</v>
      </c>
    </row>
    <row r="41" spans="1:5" ht="30" x14ac:dyDescent="0.25">
      <c r="A41" s="301"/>
      <c r="B41" s="223" t="s">
        <v>474</v>
      </c>
      <c r="C41" s="224" t="s">
        <v>475</v>
      </c>
      <c r="D41" s="216">
        <v>2</v>
      </c>
      <c r="E41" s="216">
        <v>2</v>
      </c>
    </row>
    <row r="42" spans="1:5" ht="30" x14ac:dyDescent="0.25">
      <c r="A42" s="301"/>
      <c r="B42" s="223" t="s">
        <v>476</v>
      </c>
      <c r="C42" s="224" t="s">
        <v>455</v>
      </c>
      <c r="D42" s="216">
        <v>3</v>
      </c>
      <c r="E42" s="216">
        <v>3</v>
      </c>
    </row>
    <row r="43" spans="1:5" ht="45" x14ac:dyDescent="0.25">
      <c r="A43" s="301"/>
      <c r="B43" s="223" t="s">
        <v>477</v>
      </c>
      <c r="C43" s="224" t="s">
        <v>478</v>
      </c>
      <c r="D43" s="216">
        <v>3</v>
      </c>
      <c r="E43" s="216">
        <v>3</v>
      </c>
    </row>
    <row r="44" spans="1:5" ht="30" x14ac:dyDescent="0.25">
      <c r="A44" s="301"/>
      <c r="B44" s="223" t="s">
        <v>479</v>
      </c>
      <c r="C44" s="224" t="s">
        <v>480</v>
      </c>
      <c r="D44" s="216">
        <v>2</v>
      </c>
      <c r="E44" s="216">
        <v>2</v>
      </c>
    </row>
    <row r="45" spans="1:5" ht="30" x14ac:dyDescent="0.25">
      <c r="A45" s="301"/>
      <c r="B45" s="223" t="s">
        <v>481</v>
      </c>
      <c r="C45" s="224" t="s">
        <v>482</v>
      </c>
      <c r="D45" s="216">
        <v>2</v>
      </c>
      <c r="E45" s="217">
        <v>3</v>
      </c>
    </row>
    <row r="46" spans="1:5" ht="30" x14ac:dyDescent="0.25">
      <c r="A46" s="302" t="s">
        <v>483</v>
      </c>
      <c r="B46" s="226" t="s">
        <v>484</v>
      </c>
      <c r="C46" s="227" t="s">
        <v>485</v>
      </c>
      <c r="D46" s="216">
        <v>3</v>
      </c>
      <c r="E46" s="216">
        <v>3</v>
      </c>
    </row>
    <row r="47" spans="1:5" ht="30" x14ac:dyDescent="0.25">
      <c r="A47" s="302"/>
      <c r="B47" s="226" t="s">
        <v>486</v>
      </c>
      <c r="C47" s="227" t="s">
        <v>485</v>
      </c>
      <c r="D47" s="216">
        <v>3</v>
      </c>
      <c r="E47" s="216">
        <v>3</v>
      </c>
    </row>
    <row r="48" spans="1:5" ht="30" x14ac:dyDescent="0.25">
      <c r="A48" s="302"/>
      <c r="B48" s="226" t="s">
        <v>487</v>
      </c>
      <c r="C48" s="227" t="s">
        <v>485</v>
      </c>
      <c r="D48" s="216">
        <v>2</v>
      </c>
      <c r="E48" s="216">
        <v>2</v>
      </c>
    </row>
    <row r="49" spans="1:5" ht="30" x14ac:dyDescent="0.25">
      <c r="A49" s="302"/>
      <c r="B49" s="226" t="s">
        <v>488</v>
      </c>
      <c r="C49" s="227" t="s">
        <v>485</v>
      </c>
      <c r="D49" s="216">
        <v>3</v>
      </c>
      <c r="E49" s="216">
        <v>3</v>
      </c>
    </row>
    <row r="50" spans="1:5" ht="30" x14ac:dyDescent="0.25">
      <c r="A50" s="302"/>
      <c r="B50" s="226" t="s">
        <v>489</v>
      </c>
      <c r="C50" s="227" t="s">
        <v>485</v>
      </c>
      <c r="D50" s="216">
        <v>3</v>
      </c>
      <c r="E50" s="216">
        <v>3</v>
      </c>
    </row>
    <row r="51" spans="1:5" ht="30" x14ac:dyDescent="0.25">
      <c r="A51" s="302"/>
      <c r="B51" s="226" t="s">
        <v>490</v>
      </c>
      <c r="C51" s="227" t="s">
        <v>485</v>
      </c>
      <c r="D51" s="216">
        <v>3</v>
      </c>
      <c r="E51" s="216">
        <v>3</v>
      </c>
    </row>
    <row r="52" spans="1:5" ht="30" x14ac:dyDescent="0.25">
      <c r="A52" s="302"/>
      <c r="B52" s="226" t="s">
        <v>491</v>
      </c>
      <c r="C52" s="227" t="s">
        <v>485</v>
      </c>
      <c r="D52" s="216">
        <v>3</v>
      </c>
      <c r="E52" s="216">
        <v>3</v>
      </c>
    </row>
    <row r="53" spans="1:5" ht="30" x14ac:dyDescent="0.25">
      <c r="A53" s="302"/>
      <c r="B53" s="226" t="s">
        <v>492</v>
      </c>
      <c r="C53" s="227" t="s">
        <v>485</v>
      </c>
      <c r="D53" s="216">
        <v>2</v>
      </c>
      <c r="E53" s="216">
        <v>2</v>
      </c>
    </row>
    <row r="54" spans="1:5" ht="30" x14ac:dyDescent="0.25">
      <c r="A54" s="302"/>
      <c r="B54" s="226" t="s">
        <v>493</v>
      </c>
      <c r="C54" s="227" t="s">
        <v>485</v>
      </c>
      <c r="D54" s="216">
        <v>2</v>
      </c>
      <c r="E54" s="216">
        <v>2</v>
      </c>
    </row>
    <row r="55" spans="1:5" ht="30" x14ac:dyDescent="0.25">
      <c r="A55" s="302"/>
      <c r="B55" s="226" t="s">
        <v>494</v>
      </c>
      <c r="C55" s="227" t="s">
        <v>485</v>
      </c>
      <c r="D55" s="216">
        <v>3</v>
      </c>
      <c r="E55" s="216">
        <v>3</v>
      </c>
    </row>
    <row r="56" spans="1:5" x14ac:dyDescent="0.25">
      <c r="A56" s="302"/>
      <c r="B56" s="226" t="s">
        <v>495</v>
      </c>
      <c r="C56" s="227" t="s">
        <v>496</v>
      </c>
      <c r="D56" s="216">
        <v>2</v>
      </c>
      <c r="E56" s="216">
        <v>2</v>
      </c>
    </row>
    <row r="57" spans="1:5" x14ac:dyDescent="0.25">
      <c r="A57" s="302"/>
      <c r="B57" s="226" t="s">
        <v>497</v>
      </c>
      <c r="C57" s="227" t="s">
        <v>496</v>
      </c>
      <c r="D57" s="216">
        <v>2</v>
      </c>
      <c r="E57" s="216">
        <v>2</v>
      </c>
    </row>
    <row r="58" spans="1:5" x14ac:dyDescent="0.25">
      <c r="A58" s="302"/>
      <c r="B58" s="226" t="s">
        <v>498</v>
      </c>
      <c r="C58" s="227" t="s">
        <v>496</v>
      </c>
      <c r="D58" s="216">
        <v>1</v>
      </c>
      <c r="E58" s="216">
        <v>1</v>
      </c>
    </row>
    <row r="59" spans="1:5" x14ac:dyDescent="0.25">
      <c r="A59" s="302"/>
      <c r="B59" s="226" t="s">
        <v>499</v>
      </c>
      <c r="C59" s="227" t="s">
        <v>496</v>
      </c>
      <c r="D59" s="216">
        <v>3</v>
      </c>
      <c r="E59" s="217">
        <v>4</v>
      </c>
    </row>
    <row r="60" spans="1:5" ht="45" x14ac:dyDescent="0.25">
      <c r="A60" s="303" t="s">
        <v>500</v>
      </c>
      <c r="B60" s="228" t="s">
        <v>501</v>
      </c>
      <c r="C60" s="229" t="s">
        <v>1425</v>
      </c>
      <c r="D60" s="216">
        <v>2</v>
      </c>
      <c r="E60" s="217">
        <v>3</v>
      </c>
    </row>
    <row r="61" spans="1:5" ht="45" x14ac:dyDescent="0.25">
      <c r="A61" s="303"/>
      <c r="B61" s="228" t="s">
        <v>503</v>
      </c>
      <c r="C61" s="229" t="s">
        <v>1425</v>
      </c>
      <c r="D61" s="216">
        <v>1</v>
      </c>
      <c r="E61" s="216">
        <v>1</v>
      </c>
    </row>
    <row r="62" spans="1:5" ht="30" x14ac:dyDescent="0.25">
      <c r="A62" s="303"/>
      <c r="B62" s="228" t="s">
        <v>504</v>
      </c>
      <c r="C62" s="229" t="s">
        <v>1426</v>
      </c>
      <c r="D62" s="216">
        <v>1</v>
      </c>
      <c r="E62" s="217">
        <v>2</v>
      </c>
    </row>
    <row r="63" spans="1:5" ht="30" x14ac:dyDescent="0.25">
      <c r="A63" s="303"/>
      <c r="B63" s="228" t="s">
        <v>506</v>
      </c>
      <c r="C63" s="229" t="s">
        <v>502</v>
      </c>
      <c r="D63" s="216">
        <v>1</v>
      </c>
      <c r="E63" s="216">
        <v>1</v>
      </c>
    </row>
    <row r="64" spans="1:5" ht="30" x14ac:dyDescent="0.25">
      <c r="A64" s="303"/>
      <c r="B64" s="228" t="s">
        <v>507</v>
      </c>
      <c r="C64" s="229" t="s">
        <v>502</v>
      </c>
      <c r="D64" s="216">
        <v>1</v>
      </c>
      <c r="E64" s="216">
        <v>1</v>
      </c>
    </row>
    <row r="65" spans="1:5" ht="30" x14ac:dyDescent="0.25">
      <c r="A65" s="303"/>
      <c r="B65" s="228" t="s">
        <v>508</v>
      </c>
      <c r="C65" s="229" t="s">
        <v>502</v>
      </c>
      <c r="D65" s="216">
        <v>1</v>
      </c>
      <c r="E65" s="217">
        <v>2</v>
      </c>
    </row>
    <row r="66" spans="1:5" ht="30" x14ac:dyDescent="0.25">
      <c r="A66" s="303"/>
      <c r="B66" s="228" t="s">
        <v>509</v>
      </c>
      <c r="C66" s="229" t="s">
        <v>502</v>
      </c>
      <c r="D66" s="216">
        <v>2</v>
      </c>
      <c r="E66" s="216">
        <v>2</v>
      </c>
    </row>
    <row r="67" spans="1:5" ht="30" x14ac:dyDescent="0.25">
      <c r="A67" s="303"/>
      <c r="B67" s="228" t="s">
        <v>510</v>
      </c>
      <c r="C67" s="229" t="s">
        <v>502</v>
      </c>
      <c r="D67" s="216">
        <v>2</v>
      </c>
      <c r="E67" s="216">
        <v>2</v>
      </c>
    </row>
    <row r="68" spans="1:5" ht="25.5" x14ac:dyDescent="0.25">
      <c r="A68" s="303"/>
      <c r="B68" s="228" t="s">
        <v>511</v>
      </c>
      <c r="C68" s="229" t="s">
        <v>505</v>
      </c>
      <c r="D68" s="216">
        <v>2</v>
      </c>
      <c r="E68" s="216">
        <v>2</v>
      </c>
    </row>
    <row r="69" spans="1:5" ht="30" x14ac:dyDescent="0.25">
      <c r="A69" s="303"/>
      <c r="B69" s="230" t="s">
        <v>512</v>
      </c>
      <c r="C69" s="229" t="s">
        <v>513</v>
      </c>
      <c r="D69" s="216">
        <v>2</v>
      </c>
      <c r="E69" s="216">
        <v>2</v>
      </c>
    </row>
    <row r="70" spans="1:5" ht="30" x14ac:dyDescent="0.25">
      <c r="A70" s="303"/>
      <c r="B70" s="228" t="s">
        <v>514</v>
      </c>
      <c r="C70" s="229" t="s">
        <v>513</v>
      </c>
      <c r="D70" s="216">
        <v>2</v>
      </c>
      <c r="E70" s="216">
        <v>2</v>
      </c>
    </row>
    <row r="71" spans="1:5" ht="30" x14ac:dyDescent="0.25">
      <c r="A71" s="303"/>
      <c r="B71" s="228" t="s">
        <v>515</v>
      </c>
      <c r="C71" s="229" t="s">
        <v>513</v>
      </c>
      <c r="D71" s="216">
        <v>2</v>
      </c>
      <c r="E71" s="216">
        <v>2</v>
      </c>
    </row>
    <row r="72" spans="1:5" ht="30" x14ac:dyDescent="0.25">
      <c r="A72" s="303"/>
      <c r="B72" s="228" t="s">
        <v>516</v>
      </c>
      <c r="C72" s="229" t="s">
        <v>513</v>
      </c>
      <c r="D72" s="216">
        <v>2</v>
      </c>
      <c r="E72" s="216">
        <v>2</v>
      </c>
    </row>
    <row r="73" spans="1:5" ht="30" x14ac:dyDescent="0.25">
      <c r="A73" s="303"/>
      <c r="B73" s="228" t="s">
        <v>517</v>
      </c>
      <c r="C73" s="229" t="s">
        <v>518</v>
      </c>
      <c r="D73" s="216">
        <v>2</v>
      </c>
      <c r="E73" s="216">
        <v>2</v>
      </c>
    </row>
    <row r="74" spans="1:5" ht="30" x14ac:dyDescent="0.25">
      <c r="A74" s="303"/>
      <c r="B74" s="228" t="s">
        <v>519</v>
      </c>
      <c r="C74" s="229" t="s">
        <v>520</v>
      </c>
      <c r="D74" s="216">
        <v>1</v>
      </c>
      <c r="E74" s="217">
        <v>2</v>
      </c>
    </row>
    <row r="75" spans="1:5" ht="30" x14ac:dyDescent="0.25">
      <c r="A75" s="303"/>
      <c r="B75" s="228" t="s">
        <v>521</v>
      </c>
      <c r="C75" s="229" t="s">
        <v>520</v>
      </c>
      <c r="D75" s="216">
        <v>1</v>
      </c>
      <c r="E75" s="217">
        <v>2</v>
      </c>
    </row>
    <row r="76" spans="1:5" ht="30" x14ac:dyDescent="0.25">
      <c r="A76" s="303"/>
      <c r="B76" s="228" t="s">
        <v>522</v>
      </c>
      <c r="C76" s="229" t="s">
        <v>523</v>
      </c>
      <c r="D76" s="216">
        <v>1</v>
      </c>
      <c r="E76" s="217">
        <v>2</v>
      </c>
    </row>
    <row r="77" spans="1:5" ht="45" x14ac:dyDescent="0.25">
      <c r="A77" s="304" t="s">
        <v>524</v>
      </c>
      <c r="B77" s="231" t="s">
        <v>525</v>
      </c>
      <c r="C77" s="232" t="s">
        <v>526</v>
      </c>
      <c r="D77" s="216">
        <v>3</v>
      </c>
      <c r="E77" s="217">
        <v>4</v>
      </c>
    </row>
    <row r="78" spans="1:5" ht="45" x14ac:dyDescent="0.25">
      <c r="A78" s="304"/>
      <c r="B78" s="231" t="s">
        <v>527</v>
      </c>
      <c r="C78" s="232" t="s">
        <v>528</v>
      </c>
      <c r="D78" s="216">
        <v>3</v>
      </c>
      <c r="E78" s="216">
        <v>3</v>
      </c>
    </row>
    <row r="79" spans="1:5" ht="60" x14ac:dyDescent="0.25">
      <c r="A79" s="304"/>
      <c r="B79" s="231" t="s">
        <v>529</v>
      </c>
      <c r="C79" s="232" t="s">
        <v>530</v>
      </c>
      <c r="D79" s="216">
        <v>3</v>
      </c>
      <c r="E79" s="216">
        <v>3</v>
      </c>
    </row>
    <row r="80" spans="1:5" ht="45" x14ac:dyDescent="0.25">
      <c r="A80" s="304"/>
      <c r="B80" s="231" t="s">
        <v>531</v>
      </c>
      <c r="C80" s="232" t="s">
        <v>532</v>
      </c>
      <c r="D80" s="216">
        <v>3</v>
      </c>
      <c r="E80" s="217">
        <v>4</v>
      </c>
    </row>
    <row r="81" spans="1:5" ht="45" x14ac:dyDescent="0.25">
      <c r="A81" s="304"/>
      <c r="B81" s="231" t="s">
        <v>533</v>
      </c>
      <c r="C81" s="232" t="s">
        <v>534</v>
      </c>
      <c r="D81" s="216">
        <v>3</v>
      </c>
      <c r="E81" s="216">
        <v>3</v>
      </c>
    </row>
    <row r="82" spans="1:5" ht="45" x14ac:dyDescent="0.25">
      <c r="A82" s="304"/>
      <c r="B82" s="231" t="s">
        <v>535</v>
      </c>
      <c r="C82" s="232" t="s">
        <v>536</v>
      </c>
      <c r="D82" s="216">
        <v>3</v>
      </c>
      <c r="E82" s="216">
        <v>3</v>
      </c>
    </row>
    <row r="83" spans="1:5" ht="90" x14ac:dyDescent="0.25">
      <c r="A83" s="304"/>
      <c r="B83" s="231" t="s">
        <v>537</v>
      </c>
      <c r="C83" s="232" t="s">
        <v>538</v>
      </c>
      <c r="D83" s="216">
        <v>3</v>
      </c>
      <c r="E83" s="216">
        <v>3</v>
      </c>
    </row>
    <row r="84" spans="1:5" ht="45" x14ac:dyDescent="0.25">
      <c r="A84" s="304"/>
      <c r="B84" s="231" t="s">
        <v>539</v>
      </c>
      <c r="C84" s="232" t="s">
        <v>540</v>
      </c>
      <c r="D84" s="216">
        <v>3</v>
      </c>
      <c r="E84" s="216">
        <v>3</v>
      </c>
    </row>
    <row r="85" spans="1:5" x14ac:dyDescent="0.25">
      <c r="A85" s="304"/>
      <c r="B85" s="231" t="s">
        <v>541</v>
      </c>
      <c r="C85" s="232" t="s">
        <v>542</v>
      </c>
      <c r="D85" s="216">
        <v>3</v>
      </c>
      <c r="E85" s="217">
        <v>4</v>
      </c>
    </row>
    <row r="86" spans="1:5" ht="45" x14ac:dyDescent="0.25">
      <c r="A86" s="304"/>
      <c r="B86" s="231" t="s">
        <v>543</v>
      </c>
      <c r="C86" s="232" t="s">
        <v>544</v>
      </c>
      <c r="D86" s="216">
        <v>3</v>
      </c>
      <c r="E86" s="216">
        <v>3</v>
      </c>
    </row>
    <row r="87" spans="1:5" ht="30" x14ac:dyDescent="0.25">
      <c r="A87" s="304"/>
      <c r="B87" s="231" t="s">
        <v>545</v>
      </c>
      <c r="C87" s="232" t="s">
        <v>546</v>
      </c>
      <c r="D87" s="216">
        <v>3</v>
      </c>
      <c r="E87" s="216">
        <v>3</v>
      </c>
    </row>
    <row r="88" spans="1:5" ht="30" x14ac:dyDescent="0.25">
      <c r="A88" s="304"/>
      <c r="B88" s="231" t="s">
        <v>547</v>
      </c>
      <c r="C88" s="232" t="s">
        <v>548</v>
      </c>
      <c r="D88" s="216">
        <v>3</v>
      </c>
      <c r="E88" s="217">
        <v>4</v>
      </c>
    </row>
    <row r="89" spans="1:5" ht="30" x14ac:dyDescent="0.25">
      <c r="A89" s="304"/>
      <c r="B89" s="231" t="s">
        <v>549</v>
      </c>
      <c r="C89" s="232" t="s">
        <v>550</v>
      </c>
      <c r="D89" s="216">
        <v>3</v>
      </c>
      <c r="E89" s="216">
        <v>3</v>
      </c>
    </row>
    <row r="90" spans="1:5" ht="45" x14ac:dyDescent="0.25">
      <c r="A90" s="298" t="s">
        <v>551</v>
      </c>
      <c r="B90" s="233" t="s">
        <v>552</v>
      </c>
      <c r="C90" s="234" t="s">
        <v>553</v>
      </c>
      <c r="D90" s="216">
        <v>2</v>
      </c>
      <c r="E90" s="217">
        <v>3</v>
      </c>
    </row>
    <row r="91" spans="1:5" ht="45" x14ac:dyDescent="0.25">
      <c r="A91" s="298"/>
      <c r="B91" s="233" t="s">
        <v>554</v>
      </c>
      <c r="C91" s="234" t="s">
        <v>555</v>
      </c>
      <c r="D91" s="216">
        <v>1</v>
      </c>
      <c r="E91" s="216">
        <v>1</v>
      </c>
    </row>
    <row r="92" spans="1:5" ht="60" x14ac:dyDescent="0.25">
      <c r="A92" s="298"/>
      <c r="B92" s="233" t="s">
        <v>556</v>
      </c>
      <c r="C92" s="234" t="s">
        <v>557</v>
      </c>
      <c r="D92" s="216">
        <v>1</v>
      </c>
      <c r="E92" s="216">
        <v>1</v>
      </c>
    </row>
    <row r="93" spans="1:5" ht="75" x14ac:dyDescent="0.25">
      <c r="A93" s="298"/>
      <c r="B93" s="233" t="s">
        <v>558</v>
      </c>
      <c r="C93" s="234" t="s">
        <v>559</v>
      </c>
      <c r="D93" s="216">
        <v>1</v>
      </c>
      <c r="E93" s="217">
        <v>2</v>
      </c>
    </row>
    <row r="94" spans="1:5" ht="30" x14ac:dyDescent="0.25">
      <c r="A94" s="298"/>
      <c r="B94" s="233" t="s">
        <v>560</v>
      </c>
      <c r="C94" s="234" t="s">
        <v>561</v>
      </c>
      <c r="D94" s="216">
        <v>1</v>
      </c>
      <c r="E94" s="216">
        <v>1</v>
      </c>
    </row>
    <row r="95" spans="1:5" ht="30" x14ac:dyDescent="0.25">
      <c r="A95" s="298"/>
      <c r="B95" s="233" t="s">
        <v>562</v>
      </c>
      <c r="C95" s="234" t="s">
        <v>563</v>
      </c>
      <c r="D95" s="216">
        <v>2</v>
      </c>
      <c r="E95" s="216">
        <v>2</v>
      </c>
    </row>
    <row r="96" spans="1:5" ht="45" x14ac:dyDescent="0.25">
      <c r="A96" s="298"/>
      <c r="B96" s="233" t="s">
        <v>564</v>
      </c>
      <c r="C96" s="234" t="s">
        <v>565</v>
      </c>
      <c r="D96" s="216">
        <v>2</v>
      </c>
      <c r="E96" s="216">
        <v>2</v>
      </c>
    </row>
  </sheetData>
  <mergeCells count="7">
    <mergeCell ref="A90:A96"/>
    <mergeCell ref="A2:A8"/>
    <mergeCell ref="A9:A21"/>
    <mergeCell ref="A22:A45"/>
    <mergeCell ref="A46:A59"/>
    <mergeCell ref="A60:A76"/>
    <mergeCell ref="A77:A8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4BB0-97C6-4FE5-836D-DC4F5920AD07}">
  <dimension ref="A1:K31"/>
  <sheetViews>
    <sheetView topLeftCell="F1" zoomScaleNormal="100" workbookViewId="0">
      <selection activeCell="F4" sqref="F4"/>
    </sheetView>
  </sheetViews>
  <sheetFormatPr defaultRowHeight="15" x14ac:dyDescent="0.25"/>
  <cols>
    <col min="2" max="2" width="20.140625" customWidth="1"/>
    <col min="3" max="3" width="11.5703125" customWidth="1"/>
    <col min="4" max="4" width="12.7109375" customWidth="1"/>
    <col min="5" max="5" width="53.7109375" customWidth="1"/>
    <col min="6" max="6" width="97.85546875" customWidth="1"/>
    <col min="7" max="8" width="38" customWidth="1"/>
    <col min="9" max="9" width="51.85546875" customWidth="1"/>
    <col min="10" max="10" width="38" customWidth="1"/>
    <col min="11" max="11" width="66.42578125" customWidth="1"/>
  </cols>
  <sheetData>
    <row r="1" spans="1:11" ht="64.5" thickBot="1" x14ac:dyDescent="0.3">
      <c r="A1" s="252"/>
      <c r="B1" s="253" t="s">
        <v>1567</v>
      </c>
      <c r="C1" s="253" t="s">
        <v>609</v>
      </c>
      <c r="D1" s="254" t="s">
        <v>1566</v>
      </c>
      <c r="E1" s="254" t="s">
        <v>1565</v>
      </c>
      <c r="F1" s="254" t="s">
        <v>1568</v>
      </c>
      <c r="G1" s="254" t="s">
        <v>1564</v>
      </c>
      <c r="H1" s="255" t="s">
        <v>1563</v>
      </c>
      <c r="I1" s="254" t="s">
        <v>1562</v>
      </c>
      <c r="J1" s="253" t="s">
        <v>1561</v>
      </c>
      <c r="K1" s="253" t="s">
        <v>1560</v>
      </c>
    </row>
    <row r="2" spans="1:11" ht="15.75" thickBot="1" x14ac:dyDescent="0.3">
      <c r="A2" s="248"/>
      <c r="B2" s="305" t="s">
        <v>1559</v>
      </c>
      <c r="C2" s="306"/>
      <c r="D2" s="306"/>
      <c r="E2" s="306"/>
      <c r="F2" s="306"/>
      <c r="G2" s="306"/>
      <c r="H2" s="306"/>
      <c r="I2" s="306"/>
      <c r="J2" s="306"/>
      <c r="K2" s="307"/>
    </row>
    <row r="3" spans="1:11" ht="102.75" thickBot="1" x14ac:dyDescent="0.3">
      <c r="A3" s="251">
        <v>1</v>
      </c>
      <c r="B3" s="250" t="s">
        <v>1558</v>
      </c>
      <c r="C3" s="256" t="s">
        <v>394</v>
      </c>
      <c r="D3" s="256" t="s">
        <v>1443</v>
      </c>
      <c r="E3" s="256" t="s">
        <v>1569</v>
      </c>
      <c r="F3" s="256" t="s">
        <v>1570</v>
      </c>
      <c r="G3" s="256" t="s">
        <v>1557</v>
      </c>
      <c r="H3" s="257" t="s">
        <v>157</v>
      </c>
      <c r="I3" s="258" t="s">
        <v>1556</v>
      </c>
      <c r="J3" s="249" t="s">
        <v>409</v>
      </c>
      <c r="K3" s="249" t="s">
        <v>1555</v>
      </c>
    </row>
    <row r="4" spans="1:11" ht="102.75" thickBot="1" x14ac:dyDescent="0.3">
      <c r="A4" s="237">
        <v>2</v>
      </c>
      <c r="B4" s="236" t="s">
        <v>1554</v>
      </c>
      <c r="C4" s="256" t="s">
        <v>394</v>
      </c>
      <c r="D4" s="256" t="s">
        <v>1432</v>
      </c>
      <c r="E4" s="259" t="s">
        <v>1571</v>
      </c>
      <c r="F4" s="256" t="s">
        <v>1572</v>
      </c>
      <c r="G4" s="259" t="s">
        <v>1553</v>
      </c>
      <c r="H4" s="260" t="s">
        <v>157</v>
      </c>
      <c r="I4" s="261">
        <v>45192</v>
      </c>
      <c r="J4" s="235" t="s">
        <v>409</v>
      </c>
      <c r="K4" s="235" t="s">
        <v>1552</v>
      </c>
    </row>
    <row r="5" spans="1:11" ht="102.75" thickBot="1" x14ac:dyDescent="0.3">
      <c r="A5" s="240">
        <v>3</v>
      </c>
      <c r="B5" s="239" t="s">
        <v>1551</v>
      </c>
      <c r="C5" s="256" t="s">
        <v>394</v>
      </c>
      <c r="D5" s="256" t="s">
        <v>1437</v>
      </c>
      <c r="E5" s="259" t="s">
        <v>1573</v>
      </c>
      <c r="F5" s="256" t="s">
        <v>1574</v>
      </c>
      <c r="G5" s="259" t="s">
        <v>1550</v>
      </c>
      <c r="H5" s="260" t="s">
        <v>157</v>
      </c>
      <c r="I5" s="262" t="s">
        <v>1549</v>
      </c>
      <c r="J5" s="238" t="s">
        <v>409</v>
      </c>
      <c r="K5" s="245" t="s">
        <v>1548</v>
      </c>
    </row>
    <row r="6" spans="1:11" ht="64.5" thickBot="1" x14ac:dyDescent="0.3">
      <c r="A6" s="237">
        <v>4</v>
      </c>
      <c r="B6" s="236" t="s">
        <v>1547</v>
      </c>
      <c r="C6" s="256" t="s">
        <v>394</v>
      </c>
      <c r="D6" s="256" t="s">
        <v>1437</v>
      </c>
      <c r="E6" s="259" t="s">
        <v>1575</v>
      </c>
      <c r="F6" s="256" t="s">
        <v>1576</v>
      </c>
      <c r="G6" s="259" t="s">
        <v>1546</v>
      </c>
      <c r="H6" s="260" t="s">
        <v>157</v>
      </c>
      <c r="I6" s="262" t="s">
        <v>1577</v>
      </c>
      <c r="J6" s="235" t="s">
        <v>409</v>
      </c>
      <c r="K6" s="245" t="s">
        <v>1545</v>
      </c>
    </row>
    <row r="7" spans="1:11" ht="64.5" thickBot="1" x14ac:dyDescent="0.3">
      <c r="A7" s="240">
        <v>5</v>
      </c>
      <c r="B7" s="239" t="s">
        <v>1544</v>
      </c>
      <c r="C7" s="256" t="s">
        <v>394</v>
      </c>
      <c r="D7" s="256" t="s">
        <v>1432</v>
      </c>
      <c r="E7" s="259" t="s">
        <v>1543</v>
      </c>
      <c r="F7" s="263" t="s">
        <v>1476</v>
      </c>
      <c r="G7" s="259" t="s">
        <v>1542</v>
      </c>
      <c r="H7" s="260" t="s">
        <v>157</v>
      </c>
      <c r="I7" s="262" t="s">
        <v>1541</v>
      </c>
      <c r="J7" s="238" t="s">
        <v>409</v>
      </c>
      <c r="K7" s="264"/>
    </row>
    <row r="8" spans="1:11" ht="15.75" thickBot="1" x14ac:dyDescent="0.3">
      <c r="A8" s="248"/>
      <c r="B8" s="305" t="s">
        <v>1540</v>
      </c>
      <c r="C8" s="306"/>
      <c r="D8" s="306"/>
      <c r="E8" s="306"/>
      <c r="F8" s="306"/>
      <c r="G8" s="306"/>
      <c r="H8" s="306"/>
      <c r="I8" s="306"/>
      <c r="J8" s="306"/>
      <c r="K8" s="307"/>
    </row>
    <row r="9" spans="1:11" ht="64.5" thickBot="1" x14ac:dyDescent="0.3">
      <c r="A9" s="240">
        <v>6</v>
      </c>
      <c r="B9" s="239" t="s">
        <v>1539</v>
      </c>
      <c r="C9" s="256" t="s">
        <v>394</v>
      </c>
      <c r="D9" s="256" t="s">
        <v>1443</v>
      </c>
      <c r="E9" s="259" t="s">
        <v>1538</v>
      </c>
      <c r="F9" s="265" t="s">
        <v>1537</v>
      </c>
      <c r="G9" s="259" t="s">
        <v>1536</v>
      </c>
      <c r="H9" s="260" t="s">
        <v>597</v>
      </c>
      <c r="I9" s="266" t="s">
        <v>1535</v>
      </c>
      <c r="J9" s="238" t="s">
        <v>409</v>
      </c>
      <c r="K9" s="238" t="s">
        <v>1534</v>
      </c>
    </row>
    <row r="10" spans="1:11" ht="64.5" thickBot="1" x14ac:dyDescent="0.3">
      <c r="A10" s="237">
        <v>7</v>
      </c>
      <c r="B10" s="236" t="s">
        <v>1533</v>
      </c>
      <c r="C10" s="256" t="s">
        <v>394</v>
      </c>
      <c r="D10" s="256" t="s">
        <v>1443</v>
      </c>
      <c r="E10" s="259" t="s">
        <v>1532</v>
      </c>
      <c r="F10" s="259" t="s">
        <v>1578</v>
      </c>
      <c r="G10" s="267" t="s">
        <v>1447</v>
      </c>
      <c r="H10" s="260" t="s">
        <v>157</v>
      </c>
      <c r="I10" s="268">
        <v>45222</v>
      </c>
      <c r="J10" s="235" t="s">
        <v>1531</v>
      </c>
      <c r="K10" s="235" t="s">
        <v>1530</v>
      </c>
    </row>
    <row r="11" spans="1:11" ht="51.75" thickBot="1" x14ac:dyDescent="0.3">
      <c r="A11" s="240">
        <v>8</v>
      </c>
      <c r="B11" s="239" t="s">
        <v>1529</v>
      </c>
      <c r="C11" s="256" t="s">
        <v>394</v>
      </c>
      <c r="D11" s="256" t="s">
        <v>1443</v>
      </c>
      <c r="E11" s="259" t="s">
        <v>1528</v>
      </c>
      <c r="F11" s="265" t="s">
        <v>1527</v>
      </c>
      <c r="G11" s="259"/>
      <c r="H11" s="260" t="s">
        <v>597</v>
      </c>
      <c r="I11" s="269" t="s">
        <v>1579</v>
      </c>
      <c r="J11" s="238" t="s">
        <v>409</v>
      </c>
      <c r="K11" s="238" t="s">
        <v>1526</v>
      </c>
    </row>
    <row r="12" spans="1:11" ht="64.5" thickBot="1" x14ac:dyDescent="0.3">
      <c r="A12" s="237">
        <v>9</v>
      </c>
      <c r="B12" s="236" t="s">
        <v>1525</v>
      </c>
      <c r="C12" s="256" t="s">
        <v>394</v>
      </c>
      <c r="D12" s="256" t="s">
        <v>1437</v>
      </c>
      <c r="E12" s="259" t="s">
        <v>1524</v>
      </c>
      <c r="F12" s="259" t="s">
        <v>1580</v>
      </c>
      <c r="G12" s="267" t="s">
        <v>1523</v>
      </c>
      <c r="H12" s="260" t="s">
        <v>597</v>
      </c>
      <c r="I12" s="270" t="s">
        <v>1522</v>
      </c>
      <c r="J12" s="235" t="s">
        <v>409</v>
      </c>
      <c r="K12" s="235" t="s">
        <v>1521</v>
      </c>
    </row>
    <row r="13" spans="1:11" ht="90" thickBot="1" x14ac:dyDescent="0.3">
      <c r="A13" s="242">
        <v>10</v>
      </c>
      <c r="B13" s="241" t="s">
        <v>1520</v>
      </c>
      <c r="C13" s="256" t="s">
        <v>394</v>
      </c>
      <c r="D13" s="256" t="s">
        <v>1443</v>
      </c>
      <c r="E13" s="259" t="s">
        <v>1519</v>
      </c>
      <c r="F13" s="271" t="s">
        <v>1518</v>
      </c>
      <c r="G13" s="259" t="s">
        <v>1517</v>
      </c>
      <c r="H13" s="260" t="s">
        <v>597</v>
      </c>
      <c r="I13" s="272">
        <v>45323</v>
      </c>
      <c r="J13" s="247" t="s">
        <v>1516</v>
      </c>
      <c r="K13" s="238" t="s">
        <v>1515</v>
      </c>
    </row>
    <row r="14" spans="1:11" ht="102.75" thickBot="1" x14ac:dyDescent="0.3">
      <c r="A14" s="237">
        <v>11</v>
      </c>
      <c r="B14" s="236" t="s">
        <v>1514</v>
      </c>
      <c r="C14" s="256" t="s">
        <v>394</v>
      </c>
      <c r="D14" s="256" t="s">
        <v>1437</v>
      </c>
      <c r="E14" s="259" t="s">
        <v>1513</v>
      </c>
      <c r="F14" s="256" t="s">
        <v>1581</v>
      </c>
      <c r="G14" s="259" t="s">
        <v>1512</v>
      </c>
      <c r="H14" s="260" t="s">
        <v>157</v>
      </c>
      <c r="I14" s="262" t="s">
        <v>1511</v>
      </c>
      <c r="J14" s="246" t="s">
        <v>407</v>
      </c>
      <c r="K14" s="245" t="s">
        <v>1510</v>
      </c>
    </row>
    <row r="15" spans="1:11" ht="39" thickBot="1" x14ac:dyDescent="0.3">
      <c r="A15" s="242">
        <v>12</v>
      </c>
      <c r="B15" s="241" t="s">
        <v>1509</v>
      </c>
      <c r="C15" s="256" t="s">
        <v>1455</v>
      </c>
      <c r="D15" s="256" t="s">
        <v>1432</v>
      </c>
      <c r="E15" s="259" t="s">
        <v>1508</v>
      </c>
      <c r="F15" s="256" t="s">
        <v>1582</v>
      </c>
      <c r="G15" s="259" t="s">
        <v>1507</v>
      </c>
      <c r="H15" s="260" t="s">
        <v>597</v>
      </c>
      <c r="I15" s="273" t="s">
        <v>1452</v>
      </c>
      <c r="J15" s="238"/>
      <c r="K15" s="238" t="s">
        <v>1506</v>
      </c>
    </row>
    <row r="16" spans="1:11" ht="51.75" thickBot="1" x14ac:dyDescent="0.3">
      <c r="A16" s="237">
        <v>13</v>
      </c>
      <c r="B16" s="236" t="s">
        <v>1505</v>
      </c>
      <c r="C16" s="256" t="s">
        <v>394</v>
      </c>
      <c r="D16" s="256" t="s">
        <v>1437</v>
      </c>
      <c r="E16" s="259" t="s">
        <v>1504</v>
      </c>
      <c r="F16" s="267" t="s">
        <v>1583</v>
      </c>
      <c r="G16" s="267" t="s">
        <v>1503</v>
      </c>
      <c r="H16" s="260" t="s">
        <v>157</v>
      </c>
      <c r="I16" s="274">
        <v>45130</v>
      </c>
      <c r="J16" s="235" t="s">
        <v>409</v>
      </c>
      <c r="K16" s="235" t="s">
        <v>1502</v>
      </c>
    </row>
    <row r="17" spans="1:11" ht="102.75" thickBot="1" x14ac:dyDescent="0.3">
      <c r="A17" s="240">
        <v>14</v>
      </c>
      <c r="B17" s="239" t="s">
        <v>1501</v>
      </c>
      <c r="C17" s="256" t="s">
        <v>394</v>
      </c>
      <c r="D17" s="256" t="s">
        <v>1443</v>
      </c>
      <c r="E17" s="259" t="s">
        <v>1500</v>
      </c>
      <c r="F17" s="265" t="s">
        <v>1499</v>
      </c>
      <c r="G17" s="259" t="s">
        <v>1498</v>
      </c>
      <c r="H17" s="260" t="s">
        <v>157</v>
      </c>
      <c r="I17" s="262" t="s">
        <v>1584</v>
      </c>
      <c r="J17" s="238" t="s">
        <v>409</v>
      </c>
      <c r="K17" s="238" t="s">
        <v>1497</v>
      </c>
    </row>
    <row r="18" spans="1:11" ht="64.5" thickBot="1" x14ac:dyDescent="0.3">
      <c r="A18" s="237">
        <v>15</v>
      </c>
      <c r="B18" s="236" t="s">
        <v>1496</v>
      </c>
      <c r="C18" s="256" t="s">
        <v>394</v>
      </c>
      <c r="D18" s="256" t="s">
        <v>1443</v>
      </c>
      <c r="E18" s="259" t="s">
        <v>1495</v>
      </c>
      <c r="F18" s="259" t="s">
        <v>1585</v>
      </c>
      <c r="G18" s="259" t="s">
        <v>1465</v>
      </c>
      <c r="H18" s="260" t="s">
        <v>597</v>
      </c>
      <c r="I18" s="270" t="s">
        <v>1494</v>
      </c>
      <c r="J18" s="235" t="s">
        <v>409</v>
      </c>
      <c r="K18" s="235" t="s">
        <v>1493</v>
      </c>
    </row>
    <row r="19" spans="1:11" ht="102.75" thickBot="1" x14ac:dyDescent="0.3">
      <c r="A19" s="240">
        <v>16</v>
      </c>
      <c r="B19" s="239" t="s">
        <v>1492</v>
      </c>
      <c r="C19" s="256" t="s">
        <v>394</v>
      </c>
      <c r="D19" s="256" t="s">
        <v>1443</v>
      </c>
      <c r="E19" s="259" t="s">
        <v>1491</v>
      </c>
      <c r="F19" s="275" t="s">
        <v>1490</v>
      </c>
      <c r="G19" s="267" t="s">
        <v>1489</v>
      </c>
      <c r="H19" s="260" t="s">
        <v>597</v>
      </c>
      <c r="I19" s="274">
        <v>45069</v>
      </c>
      <c r="J19" s="238" t="s">
        <v>1488</v>
      </c>
      <c r="K19" s="238"/>
    </row>
    <row r="20" spans="1:11" ht="64.5" thickBot="1" x14ac:dyDescent="0.3">
      <c r="A20" s="237">
        <v>17</v>
      </c>
      <c r="B20" s="236" t="s">
        <v>1487</v>
      </c>
      <c r="C20" s="256" t="s">
        <v>394</v>
      </c>
      <c r="D20" s="256" t="s">
        <v>1443</v>
      </c>
      <c r="E20" s="259" t="s">
        <v>1466</v>
      </c>
      <c r="F20" s="275" t="s">
        <v>1486</v>
      </c>
      <c r="G20" s="267" t="s">
        <v>1485</v>
      </c>
      <c r="H20" s="260" t="s">
        <v>597</v>
      </c>
      <c r="I20" s="268">
        <v>45161</v>
      </c>
      <c r="J20" s="235" t="s">
        <v>392</v>
      </c>
      <c r="K20" s="235" t="s">
        <v>1484</v>
      </c>
    </row>
    <row r="21" spans="1:11" ht="51.75" thickBot="1" x14ac:dyDescent="0.3">
      <c r="A21" s="240">
        <v>18</v>
      </c>
      <c r="B21" s="239" t="s">
        <v>1483</v>
      </c>
      <c r="C21" s="256" t="s">
        <v>394</v>
      </c>
      <c r="D21" s="256" t="s">
        <v>1443</v>
      </c>
      <c r="E21" s="259" t="s">
        <v>1466</v>
      </c>
      <c r="F21" s="267" t="s">
        <v>1586</v>
      </c>
      <c r="G21" s="267" t="s">
        <v>1482</v>
      </c>
      <c r="H21" s="260" t="s">
        <v>597</v>
      </c>
      <c r="I21" s="262" t="s">
        <v>1481</v>
      </c>
      <c r="J21" s="238" t="s">
        <v>1480</v>
      </c>
      <c r="K21" s="238" t="s">
        <v>1479</v>
      </c>
    </row>
    <row r="22" spans="1:11" ht="64.5" thickBot="1" x14ac:dyDescent="0.3">
      <c r="A22" s="237">
        <v>19</v>
      </c>
      <c r="B22" s="236" t="s">
        <v>1478</v>
      </c>
      <c r="C22" s="256" t="s">
        <v>394</v>
      </c>
      <c r="D22" s="256" t="s">
        <v>1443</v>
      </c>
      <c r="E22" s="259" t="s">
        <v>1477</v>
      </c>
      <c r="F22" s="263" t="s">
        <v>1476</v>
      </c>
      <c r="G22" s="259" t="s">
        <v>1475</v>
      </c>
      <c r="H22" s="260" t="s">
        <v>157</v>
      </c>
      <c r="I22" s="270" t="s">
        <v>1474</v>
      </c>
      <c r="J22" s="235" t="s">
        <v>409</v>
      </c>
      <c r="K22" s="235" t="s">
        <v>1473</v>
      </c>
    </row>
    <row r="23" spans="1:11" ht="115.5" thickBot="1" x14ac:dyDescent="0.3">
      <c r="A23" s="240">
        <v>20</v>
      </c>
      <c r="B23" s="239" t="s">
        <v>1472</v>
      </c>
      <c r="C23" s="256" t="s">
        <v>394</v>
      </c>
      <c r="D23" s="256" t="s">
        <v>1443</v>
      </c>
      <c r="E23" s="259" t="s">
        <v>1471</v>
      </c>
      <c r="F23" s="259" t="s">
        <v>1587</v>
      </c>
      <c r="G23" s="259" t="s">
        <v>1470</v>
      </c>
      <c r="H23" s="260" t="s">
        <v>597</v>
      </c>
      <c r="I23" s="276">
        <v>45222</v>
      </c>
      <c r="J23" s="238" t="s">
        <v>1469</v>
      </c>
      <c r="K23" s="238" t="s">
        <v>1468</v>
      </c>
    </row>
    <row r="24" spans="1:11" ht="51.75" thickBot="1" x14ac:dyDescent="0.3">
      <c r="A24" s="237">
        <v>21</v>
      </c>
      <c r="B24" s="236" t="s">
        <v>1467</v>
      </c>
      <c r="C24" s="256" t="s">
        <v>394</v>
      </c>
      <c r="D24" s="256" t="s">
        <v>1443</v>
      </c>
      <c r="E24" s="259" t="s">
        <v>1466</v>
      </c>
      <c r="F24" s="259" t="s">
        <v>1588</v>
      </c>
      <c r="G24" s="259" t="s">
        <v>1465</v>
      </c>
      <c r="H24" s="260" t="s">
        <v>597</v>
      </c>
      <c r="I24" s="277">
        <v>45139</v>
      </c>
      <c r="J24" s="235" t="s">
        <v>408</v>
      </c>
      <c r="K24" s="235" t="s">
        <v>1464</v>
      </c>
    </row>
    <row r="25" spans="1:11" ht="39" thickBot="1" x14ac:dyDescent="0.3">
      <c r="A25" s="244">
        <v>22</v>
      </c>
      <c r="B25" s="243" t="s">
        <v>1463</v>
      </c>
      <c r="C25" s="256" t="s">
        <v>394</v>
      </c>
      <c r="D25" s="256" t="s">
        <v>1437</v>
      </c>
      <c r="E25" s="259" t="s">
        <v>1462</v>
      </c>
      <c r="F25" s="271" t="s">
        <v>1448</v>
      </c>
      <c r="G25" s="259" t="s">
        <v>1461</v>
      </c>
      <c r="H25" s="260" t="s">
        <v>597</v>
      </c>
      <c r="I25" s="278" t="s">
        <v>1589</v>
      </c>
      <c r="J25" s="238" t="s">
        <v>409</v>
      </c>
      <c r="K25" s="238"/>
    </row>
    <row r="26" spans="1:11" ht="64.5" thickBot="1" x14ac:dyDescent="0.3">
      <c r="A26" s="237">
        <v>23</v>
      </c>
      <c r="B26" s="236" t="s">
        <v>1460</v>
      </c>
      <c r="C26" s="256" t="s">
        <v>394</v>
      </c>
      <c r="D26" s="256" t="s">
        <v>1437</v>
      </c>
      <c r="E26" s="259" t="s">
        <v>1459</v>
      </c>
      <c r="F26" s="271" t="s">
        <v>1448</v>
      </c>
      <c r="G26" s="259" t="s">
        <v>1458</v>
      </c>
      <c r="H26" s="260" t="s">
        <v>597</v>
      </c>
      <c r="I26" s="270" t="s">
        <v>1457</v>
      </c>
      <c r="J26" s="235" t="s">
        <v>409</v>
      </c>
      <c r="K26" s="235"/>
    </row>
    <row r="27" spans="1:11" ht="77.25" thickBot="1" x14ac:dyDescent="0.3">
      <c r="A27" s="242">
        <v>24</v>
      </c>
      <c r="B27" s="241" t="s">
        <v>1456</v>
      </c>
      <c r="C27" s="256" t="s">
        <v>1455</v>
      </c>
      <c r="D27" s="256" t="s">
        <v>1443</v>
      </c>
      <c r="E27" s="259" t="s">
        <v>1454</v>
      </c>
      <c r="F27" s="271" t="s">
        <v>1448</v>
      </c>
      <c r="G27" s="259" t="s">
        <v>1453</v>
      </c>
      <c r="H27" s="260" t="s">
        <v>597</v>
      </c>
      <c r="I27" s="273" t="s">
        <v>1452</v>
      </c>
      <c r="J27" s="235"/>
      <c r="K27" s="235" t="s">
        <v>1451</v>
      </c>
    </row>
    <row r="28" spans="1:11" ht="26.25" thickBot="1" x14ac:dyDescent="0.3">
      <c r="A28" s="240">
        <v>25</v>
      </c>
      <c r="B28" s="239" t="s">
        <v>1450</v>
      </c>
      <c r="C28" s="256" t="s">
        <v>394</v>
      </c>
      <c r="D28" s="256" t="s">
        <v>1443</v>
      </c>
      <c r="E28" s="259" t="s">
        <v>1449</v>
      </c>
      <c r="F28" s="271" t="s">
        <v>1448</v>
      </c>
      <c r="G28" s="259" t="s">
        <v>1447</v>
      </c>
      <c r="H28" s="260" t="s">
        <v>597</v>
      </c>
      <c r="I28" s="276">
        <v>45170</v>
      </c>
      <c r="J28" s="238" t="s">
        <v>1446</v>
      </c>
      <c r="K28" s="238" t="s">
        <v>1445</v>
      </c>
    </row>
    <row r="29" spans="1:11" ht="102.75" thickBot="1" x14ac:dyDescent="0.3">
      <c r="A29" s="237">
        <v>26</v>
      </c>
      <c r="B29" s="236" t="s">
        <v>1444</v>
      </c>
      <c r="C29" s="256" t="s">
        <v>394</v>
      </c>
      <c r="D29" s="256" t="s">
        <v>1443</v>
      </c>
      <c r="E29" s="259" t="s">
        <v>1442</v>
      </c>
      <c r="F29" s="259" t="s">
        <v>1590</v>
      </c>
      <c r="G29" s="259" t="s">
        <v>1441</v>
      </c>
      <c r="H29" s="260" t="s">
        <v>597</v>
      </c>
      <c r="I29" s="270" t="s">
        <v>1440</v>
      </c>
      <c r="J29" s="235" t="s">
        <v>1439</v>
      </c>
      <c r="K29" s="235"/>
    </row>
    <row r="30" spans="1:11" ht="64.5" thickBot="1" x14ac:dyDescent="0.3">
      <c r="A30" s="240">
        <v>27</v>
      </c>
      <c r="B30" s="239" t="s">
        <v>1438</v>
      </c>
      <c r="C30" s="256" t="s">
        <v>394</v>
      </c>
      <c r="D30" s="256" t="s">
        <v>1437</v>
      </c>
      <c r="E30" s="259" t="s">
        <v>1436</v>
      </c>
      <c r="F30" s="265" t="s">
        <v>1430</v>
      </c>
      <c r="G30" s="259" t="s">
        <v>1435</v>
      </c>
      <c r="H30" s="260" t="s">
        <v>597</v>
      </c>
      <c r="I30" s="276">
        <v>45139</v>
      </c>
      <c r="J30" s="238" t="s">
        <v>409</v>
      </c>
      <c r="K30" s="238" t="s">
        <v>1434</v>
      </c>
    </row>
    <row r="31" spans="1:11" ht="90" thickBot="1" x14ac:dyDescent="0.3">
      <c r="A31" s="237">
        <v>28</v>
      </c>
      <c r="B31" s="236" t="s">
        <v>1433</v>
      </c>
      <c r="C31" s="256" t="s">
        <v>394</v>
      </c>
      <c r="D31" s="256" t="s">
        <v>1432</v>
      </c>
      <c r="E31" s="259" t="s">
        <v>1431</v>
      </c>
      <c r="F31" s="265" t="s">
        <v>1430</v>
      </c>
      <c r="G31" s="259" t="s">
        <v>1429</v>
      </c>
      <c r="H31" s="260" t="s">
        <v>597</v>
      </c>
      <c r="I31" s="279" t="s">
        <v>1428</v>
      </c>
      <c r="J31" s="235" t="s">
        <v>409</v>
      </c>
      <c r="K31" s="235" t="s">
        <v>1427</v>
      </c>
    </row>
  </sheetData>
  <mergeCells count="2">
    <mergeCell ref="B8:K8"/>
    <mergeCell ref="B2:K2"/>
  </mergeCells>
  <conditionalFormatting sqref="C1:C31">
    <cfRule type="cellIs" dxfId="5" priority="1" operator="equal">
      <formula>"In Progress"</formula>
    </cfRule>
    <cfRule type="cellIs" dxfId="4" priority="2" operator="equal">
      <formula>"Completed"</formula>
    </cfRule>
    <cfRule type="cellIs" dxfId="3" priority="3" operator="equal">
      <formula>"Complete"</formula>
    </cfRule>
  </conditionalFormatting>
  <conditionalFormatting sqref="D1:D31">
    <cfRule type="cellIs" dxfId="2" priority="5" operator="equal">
      <formula>"Mentor"</formula>
    </cfRule>
    <cfRule type="cellIs" dxfId="1" priority="6" operator="equal">
      <formula>"Mentee"</formula>
    </cfRule>
  </conditionalFormatting>
  <conditionalFormatting sqref="H1:H31">
    <cfRule type="cellIs" dxfId="0" priority="4"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Chill 2023-2025</vt:lpstr>
      <vt:lpstr>BST Skill Plan</vt:lpstr>
      <vt:lpstr>B2L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2025-03-18T13:44:27Z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