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baiz\Downloads\Zehuibai.github.io\01_ClinicalTrials\"/>
    </mc:Choice>
  </mc:AlternateContent>
  <xr:revisionPtr revIDLastSave="0" documentId="13_ncr:1_{4A5C016E-14F5-473A-8349-3CE892856BA9}" xr6:coauthVersionLast="47" xr6:coauthVersionMax="47" xr10:uidLastSave="{00000000-0000-0000-0000-000000000000}"/>
  <bookViews>
    <workbookView xWindow="-120" yWindow="-120" windowWidth="29040" windowHeight="15840" activeTab="1" xr2:uid="{616A0CF6-5BE0-4768-9F42-4BEA5A170CFF}"/>
  </bookViews>
  <sheets>
    <sheet name="Overview" sheetId="6" r:id="rId1"/>
    <sheet name="Study Plan" sheetId="1" r:id="rId2"/>
    <sheet name="Reading Plan" sheetId="2" r:id="rId3"/>
    <sheet name="Oper Plan" sheetId="3" r:id="rId4"/>
    <sheet name="Chill 2023-2025" sheetId="7" r:id="rId5"/>
    <sheet name="BST Skill Plan" sheetId="5" r:id="rId6"/>
    <sheet name="B2L" sheetId="8" r:id="rId7"/>
  </sheets>
  <definedNames>
    <definedName name="_xlnm._FilterDatabase" localSheetId="4" hidden="1">'Chill 2023-2025'!$A$1:$H$41</definedName>
    <definedName name="_xlnm._FilterDatabase" localSheetId="3" hidden="1">'Oper Plan'!$A$1:$M$392</definedName>
    <definedName name="_xlnm._FilterDatabase" localSheetId="2" hidden="1">'Reading Plan'!$A$1:$F$176</definedName>
    <definedName name="_xlnm._FilterDatabase" localSheetId="1" hidden="1">'Study Plan'!$A$1:$S$111</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6" i="6" l="1"/>
  <c r="C85" i="6"/>
  <c r="C84" i="6"/>
  <c r="E55" i="7"/>
  <c r="E339" i="3"/>
  <c r="D339" i="3"/>
  <c r="E392" i="3"/>
  <c r="D392" i="3"/>
  <c r="E391" i="3"/>
  <c r="D391" i="3"/>
  <c r="E390" i="3"/>
  <c r="D390" i="3"/>
  <c r="E389" i="3"/>
  <c r="D389" i="3"/>
  <c r="E387" i="3"/>
  <c r="D387" i="3"/>
  <c r="E388" i="3"/>
  <c r="D388" i="3"/>
  <c r="E386" i="3"/>
  <c r="D386" i="3"/>
  <c r="E385" i="3"/>
  <c r="D385" i="3"/>
  <c r="E384" i="3"/>
  <c r="D384" i="3"/>
  <c r="E383" i="3"/>
  <c r="D383" i="3"/>
  <c r="E382" i="3"/>
  <c r="D382" i="3"/>
  <c r="E381" i="3"/>
  <c r="D381" i="3"/>
  <c r="E380" i="3"/>
  <c r="D380" i="3"/>
  <c r="E379" i="3"/>
  <c r="D379" i="3"/>
  <c r="E378" i="3"/>
  <c r="D378" i="3"/>
  <c r="E377" i="3"/>
  <c r="D377" i="3"/>
  <c r="E376" i="3"/>
  <c r="D376" i="3"/>
  <c r="E375" i="3"/>
  <c r="D375" i="3"/>
  <c r="E374" i="3"/>
  <c r="D374" i="3"/>
  <c r="E373" i="3"/>
  <c r="D373" i="3"/>
  <c r="E372" i="3"/>
  <c r="D372" i="3"/>
  <c r="E371" i="3"/>
  <c r="D371" i="3"/>
  <c r="E370" i="3"/>
  <c r="D370" i="3"/>
  <c r="E369" i="3"/>
  <c r="D369" i="3"/>
  <c r="E368" i="3"/>
  <c r="D368" i="3"/>
  <c r="E367" i="3"/>
  <c r="D367" i="3"/>
  <c r="E366" i="3"/>
  <c r="D366" i="3"/>
  <c r="E365" i="3"/>
  <c r="D365" i="3"/>
  <c r="E364" i="3"/>
  <c r="D364" i="3"/>
  <c r="E363" i="3"/>
  <c r="D363" i="3"/>
  <c r="E362" i="3"/>
  <c r="D362" i="3"/>
  <c r="E361" i="3"/>
  <c r="D361" i="3"/>
  <c r="E360" i="3"/>
  <c r="D360" i="3"/>
  <c r="E359" i="3"/>
  <c r="D359" i="3"/>
  <c r="E358" i="3"/>
  <c r="D358" i="3"/>
  <c r="E357" i="3"/>
  <c r="D357" i="3"/>
  <c r="E356" i="3"/>
  <c r="D356" i="3"/>
  <c r="E355" i="3"/>
  <c r="D355" i="3"/>
  <c r="E354" i="3"/>
  <c r="D354" i="3"/>
  <c r="E347" i="3"/>
  <c r="D347" i="3"/>
  <c r="E340" i="3"/>
  <c r="D340" i="3"/>
  <c r="E338" i="3"/>
  <c r="D338" i="3"/>
  <c r="E337" i="3"/>
  <c r="D337" i="3"/>
  <c r="E334" i="3"/>
  <c r="D334" i="3"/>
  <c r="E333" i="3"/>
  <c r="D333" i="3"/>
  <c r="E332" i="3"/>
  <c r="E43" i="7"/>
  <c r="E54" i="7"/>
  <c r="E49" i="7"/>
  <c r="E52" i="7"/>
  <c r="E335" i="3"/>
  <c r="D335" i="3"/>
  <c r="D332" i="3"/>
  <c r="E331" i="3"/>
  <c r="D331" i="3"/>
  <c r="E328" i="3"/>
  <c r="D328" i="3"/>
  <c r="E322" i="3"/>
  <c r="D322" i="3"/>
  <c r="E321" i="3"/>
  <c r="D321" i="3"/>
  <c r="E315" i="3"/>
  <c r="D315" i="3"/>
  <c r="E297" i="3"/>
  <c r="D297" i="3"/>
  <c r="E301" i="3"/>
  <c r="D301" i="3"/>
  <c r="E53" i="7"/>
  <c r="E51" i="7"/>
  <c r="E293" i="3"/>
  <c r="D293" i="3"/>
  <c r="E325" i="3"/>
  <c r="D325" i="3"/>
  <c r="E324" i="3"/>
  <c r="D324" i="3"/>
  <c r="E323" i="3"/>
  <c r="D323" i="3"/>
  <c r="E316" i="3"/>
  <c r="D316" i="3"/>
  <c r="E313" i="3"/>
  <c r="D313" i="3"/>
  <c r="D314" i="3"/>
  <c r="E314" i="3"/>
  <c r="E311" i="3"/>
  <c r="E312" i="3"/>
  <c r="D312" i="3"/>
  <c r="D311" i="3"/>
  <c r="E310" i="3"/>
  <c r="D310" i="3"/>
  <c r="E305" i="3"/>
  <c r="D305" i="3"/>
  <c r="E304" i="3"/>
  <c r="D304" i="3"/>
  <c r="D330" i="3"/>
  <c r="D327" i="3"/>
  <c r="E306" i="3"/>
  <c r="D306" i="3"/>
  <c r="D318" i="3"/>
  <c r="D319" i="3"/>
  <c r="D320" i="3"/>
  <c r="E317" i="3"/>
  <c r="D317" i="3"/>
  <c r="E319" i="3"/>
  <c r="E291" i="3"/>
  <c r="D291" i="3"/>
  <c r="E288" i="3"/>
  <c r="E289" i="3"/>
  <c r="E290" i="3"/>
  <c r="D288" i="3"/>
  <c r="D289" i="3"/>
  <c r="E47" i="7"/>
  <c r="E48" i="7"/>
  <c r="E50" i="7"/>
  <c r="E307" i="3"/>
  <c r="D307" i="3"/>
  <c r="E44" i="7"/>
  <c r="E45" i="7"/>
  <c r="E46" i="7"/>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90" i="3"/>
  <c r="D292" i="3"/>
  <c r="D294" i="3"/>
  <c r="D295" i="3"/>
  <c r="D296" i="3"/>
  <c r="D298" i="3"/>
  <c r="D299" i="3"/>
  <c r="D300" i="3"/>
  <c r="D302" i="3"/>
  <c r="D303" i="3"/>
  <c r="D308" i="3"/>
  <c r="D309" i="3"/>
  <c r="D326" i="3"/>
  <c r="D329" i="3"/>
  <c r="D336" i="3"/>
  <c r="D341" i="3"/>
  <c r="D342" i="3"/>
  <c r="D343" i="3"/>
  <c r="D344" i="3"/>
  <c r="D345" i="3"/>
  <c r="D346" i="3"/>
  <c r="D348" i="3"/>
  <c r="D349" i="3"/>
  <c r="D350" i="3"/>
  <c r="D351" i="3"/>
  <c r="D352" i="3"/>
  <c r="D353" i="3"/>
  <c r="D3" i="3"/>
  <c r="D4" i="3"/>
  <c r="D5" i="3"/>
  <c r="D6" i="3"/>
  <c r="D7" i="3"/>
  <c r="D8" i="3"/>
  <c r="D9" i="3"/>
  <c r="D10" i="3"/>
  <c r="D11" i="3"/>
  <c r="D12" i="3"/>
  <c r="D2"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3" i="3"/>
  <c r="E4" i="3"/>
  <c r="E5" i="3"/>
  <c r="E6" i="3"/>
  <c r="E7" i="3"/>
  <c r="E8" i="3"/>
  <c r="E9" i="3"/>
  <c r="E10" i="3"/>
  <c r="E11" i="3"/>
  <c r="E12" i="3"/>
  <c r="E13" i="3"/>
  <c r="E14" i="3"/>
  <c r="E15" i="3"/>
  <c r="E16" i="3"/>
  <c r="E17" i="3"/>
  <c r="E2" i="3"/>
  <c r="E285" i="3"/>
  <c r="E286" i="3"/>
  <c r="E287" i="3"/>
  <c r="E292" i="3"/>
  <c r="E294" i="3"/>
  <c r="E295" i="3"/>
  <c r="E296" i="3"/>
  <c r="E298" i="3"/>
  <c r="E299" i="3"/>
  <c r="E300" i="3"/>
  <c r="E302" i="3"/>
  <c r="E303" i="3"/>
  <c r="E308" i="3"/>
  <c r="E309" i="3"/>
  <c r="E318" i="3"/>
  <c r="E320" i="3"/>
  <c r="E326" i="3"/>
  <c r="E327" i="3"/>
  <c r="E329" i="3"/>
  <c r="E330" i="3"/>
  <c r="E336" i="3"/>
  <c r="E341" i="3"/>
  <c r="E342" i="3"/>
  <c r="E343" i="3"/>
  <c r="E344" i="3"/>
  <c r="E345" i="3"/>
  <c r="E346" i="3"/>
  <c r="E348" i="3"/>
  <c r="E349" i="3"/>
  <c r="E350" i="3"/>
  <c r="E351" i="3"/>
  <c r="E352" i="3"/>
  <c r="E353" i="3"/>
  <c r="E39" i="7"/>
  <c r="E42" i="7"/>
  <c r="E41" i="7"/>
  <c r="E84" i="6"/>
  <c r="E34" i="7"/>
  <c r="E33" i="7"/>
  <c r="E4" i="7"/>
  <c r="E21" i="7"/>
  <c r="E2" i="7"/>
  <c r="E31" i="7"/>
  <c r="E27" i="7"/>
  <c r="E28" i="7"/>
  <c r="E8" i="7"/>
  <c r="E7" i="7"/>
  <c r="E6" i="7"/>
  <c r="E5" i="7"/>
  <c r="E3" i="7"/>
  <c r="E25" i="7"/>
  <c r="E26" i="7"/>
  <c r="E30" i="7"/>
  <c r="E32" i="7"/>
  <c r="E35" i="7"/>
  <c r="E36" i="7"/>
  <c r="E37" i="7"/>
  <c r="E38" i="7"/>
  <c r="E40" i="7"/>
  <c r="E10" i="7"/>
  <c r="E11" i="7"/>
  <c r="E12" i="7"/>
  <c r="E13" i="7"/>
  <c r="E14" i="7"/>
  <c r="E15" i="7"/>
  <c r="E16" i="7"/>
  <c r="E17" i="7"/>
  <c r="E18" i="7"/>
  <c r="E19" i="7"/>
  <c r="E20" i="7"/>
  <c r="E22" i="7"/>
  <c r="E23" i="7"/>
  <c r="E24" i="7"/>
  <c r="E29" i="7"/>
  <c r="E9" i="7"/>
  <c r="C14" i="6"/>
  <c r="E14" i="6" s="1"/>
  <c r="C15" i="6"/>
  <c r="E15" i="6" s="1"/>
  <c r="B8" i="6"/>
  <c r="B11" i="6"/>
  <c r="B10" i="6"/>
  <c r="B9" i="6"/>
</calcChain>
</file>

<file path=xl/sharedStrings.xml><?xml version="1.0" encoding="utf-8"?>
<sst xmlns="http://schemas.openxmlformats.org/spreadsheetml/2006/main" count="5258" uniqueCount="1666">
  <si>
    <t>Phase</t>
  </si>
  <si>
    <t>Site</t>
  </si>
  <si>
    <t>Oncology</t>
  </si>
  <si>
    <t>Phase 1</t>
  </si>
  <si>
    <t>12 Sites</t>
  </si>
  <si>
    <t>7 Sites</t>
  </si>
  <si>
    <t>Phase 1/2</t>
  </si>
  <si>
    <t>5 Sites</t>
  </si>
  <si>
    <t>4 Sites</t>
  </si>
  <si>
    <t>Phase 2</t>
  </si>
  <si>
    <t>Multiple Sites</t>
  </si>
  <si>
    <t>Phase 3</t>
  </si>
  <si>
    <t>24 Sites</t>
  </si>
  <si>
    <t>[Selected advanced/metastatic solid tumors](https://clinicaltrials.gov/ct2/show/NCT04234113)</t>
  </si>
  <si>
    <t>[Non-small Cell Lung Cancer     Prostate Cancer     Renal Cancer     Transitional Cell Carcinoma](https://clinicaltrials.gov/ct2/show/NCT03927573)</t>
  </si>
  <si>
    <t>[Locally Advanced Unresectable Pancreatic Adenocarcinoma](https://www.clinicaltrials.gov/ct2/show/NCT04098432)</t>
  </si>
  <si>
    <t>[Cutaneous melanoma](https://www.melagenix.info/about-melagenix)</t>
  </si>
  <si>
    <t>[Stage I-III melanoma](https://www.melagenix.info/for-healthcare-professionals)</t>
  </si>
  <si>
    <t>[Cervical Intraepithelial Neoplasia Grade 2/3](https://clinicaltrials.gov/ct2/show/NCT04484415)</t>
  </si>
  <si>
    <t>[Breast Cancer](https://clinicaltrials.gov/ct2/show/NCT01864746)</t>
  </si>
  <si>
    <t>[Multiple Solid Tumor](https://classic.clinicaltrials.gov/ct2/show/NCT03993873)</t>
  </si>
  <si>
    <t>Therapeutic Area</t>
  </si>
  <si>
    <t>Condition or Disease</t>
  </si>
  <si>
    <t>PMCF</t>
  </si>
  <si>
    <t>1 Site</t>
  </si>
  <si>
    <t>PMA</t>
  </si>
  <si>
    <t>Surgery</t>
  </si>
  <si>
    <t>[Primary Open-angle Glaucoma](https://clinicaltrials.gov/ct2/show/NCT03651336)</t>
  </si>
  <si>
    <t xml:space="preserve">[Cataract](https://clinicaltrials.gov/ct2/show/NCT03839420) </t>
  </si>
  <si>
    <t>[Cataract Senile](https://clinicaltrials.gov/ct2/show/NCT04998409)</t>
  </si>
  <si>
    <t>[Cataract Senile](https://www.clinicaltrials.gov/ct2/show/NCT04789538)</t>
  </si>
  <si>
    <t xml:space="preserve">[Cataract Senile](https://clinicaltrials.gov/ct2/show/NCT04793789) </t>
  </si>
  <si>
    <t xml:space="preserve">[Cataract Senile](https://clinicaltrials.gov/ct2/show/NCT04907500) </t>
  </si>
  <si>
    <t>[Cataract Senile](https://clinicaltrials.gov/ct2/show/NCT04545671)</t>
  </si>
  <si>
    <t>[Cataract Senile](https://clinicaltrials.gov/ct2/show/NCT05201027)</t>
  </si>
  <si>
    <t>[Cataract Senile](https://www.clinicaltrials.gov/ct2/show/NCT04252716)</t>
  </si>
  <si>
    <t xml:space="preserve">Cataract Senile OVD-PROMIZ </t>
  </si>
  <si>
    <t>Cataract Cataract-VirtIOL</t>
  </si>
  <si>
    <t>Survey-RT Decalin</t>
  </si>
  <si>
    <t>Ophthalmology</t>
  </si>
  <si>
    <t>[Allergic rhinoconjunctivitis](https://www.clinicaltrialsregister.eu/ctr-search/trial/2017-005079-21/DE)</t>
  </si>
  <si>
    <t>[COVID-19](https://clinicaltrials.gov/ct2/show/NCT04776044)</t>
  </si>
  <si>
    <t>[COVID-19](https://ctkbiotech.com/product/onsite-covid-19-ag-rapid-test/)</t>
  </si>
  <si>
    <t>[COVID-19](https://www.ncbi.nlm.nih.gov/pmc/articles/PMC9095852/)</t>
  </si>
  <si>
    <t>40 Sites</t>
  </si>
  <si>
    <t>Observation</t>
  </si>
  <si>
    <t>Infections and Infestations Disorders</t>
  </si>
  <si>
    <t>Immunology</t>
  </si>
  <si>
    <t>39 Sites</t>
  </si>
  <si>
    <t>Reconstitution of a severely impaired immune system</t>
  </si>
  <si>
    <t>Acute Graft Versus Host Disease in Intestine Steroid Refractory GVHD</t>
  </si>
  <si>
    <t>Phase 4</t>
  </si>
  <si>
    <t>80 Sites</t>
  </si>
  <si>
    <t>Endocrinology</t>
  </si>
  <si>
    <t>Hepatology</t>
  </si>
  <si>
    <t>Neurology</t>
  </si>
  <si>
    <t>[Epilepsy](https://clinicaltrials.gov/ct2/show/NCT02408549)</t>
  </si>
  <si>
    <t>87 Sites</t>
  </si>
  <si>
    <t>Otsuka</t>
  </si>
  <si>
    <t>Serious mental illness</t>
  </si>
  <si>
    <t>Dermatology</t>
  </si>
  <si>
    <t>Alopecia</t>
  </si>
  <si>
    <t>29 Sites</t>
  </si>
  <si>
    <t>3 Sites</t>
  </si>
  <si>
    <t>Removal of kidney stones</t>
  </si>
  <si>
    <t>10 Sites</t>
  </si>
  <si>
    <t>Comment</t>
  </si>
  <si>
    <t>mAbxience</t>
  </si>
  <si>
    <t>AMT-101-204</t>
  </si>
  <si>
    <t>76 Sites</t>
  </si>
  <si>
    <t>ICON</t>
  </si>
  <si>
    <t>Calliditas</t>
  </si>
  <si>
    <t>Progressive Supranuclear Palsy</t>
  </si>
  <si>
    <t>Ferrer</t>
  </si>
  <si>
    <t>Phase 2a</t>
  </si>
  <si>
    <t>Urology and Nephrology</t>
  </si>
  <si>
    <t>BULL PMS</t>
  </si>
  <si>
    <t>Complaints and Pain</t>
  </si>
  <si>
    <t>Stomatology</t>
  </si>
  <si>
    <t>Upwork</t>
  </si>
  <si>
    <t>[Metastatic Prostate Cancer](https://classic.clinicaltrials.gov/ct2/show/NCT04786847)</t>
  </si>
  <si>
    <t>Sotio Biotech</t>
  </si>
  <si>
    <t xml:space="preserve">GEM333 </t>
  </si>
  <si>
    <t>CA209-9KH</t>
  </si>
  <si>
    <t>Telix 177Lu-DOTA-TLX591</t>
  </si>
  <si>
    <t>GEM3PSCA</t>
  </si>
  <si>
    <t>Impress</t>
  </si>
  <si>
    <t>GeparX</t>
  </si>
  <si>
    <t>GBG</t>
  </si>
  <si>
    <t>PENELOPE-B</t>
  </si>
  <si>
    <t xml:space="preserve">Asieris </t>
  </si>
  <si>
    <t>Turning Point Therapeutics</t>
  </si>
  <si>
    <t>ARGOS</t>
  </si>
  <si>
    <t xml:space="preserve">Zeiss-PROMIZ </t>
  </si>
  <si>
    <t>Zeiss-VirtIOL</t>
  </si>
  <si>
    <t>Zeiss-RT Decalin</t>
  </si>
  <si>
    <t>LOTAB_2b</t>
  </si>
  <si>
    <t>Immunservice</t>
  </si>
  <si>
    <t>HM242</t>
  </si>
  <si>
    <t>HM242-Gel</t>
  </si>
  <si>
    <t xml:space="preserve">MediWound </t>
  </si>
  <si>
    <t>NCT04234113</t>
  </si>
  <si>
    <t>NCT03516760</t>
  </si>
  <si>
    <t>NCT03927573</t>
  </si>
  <si>
    <t>NCT04098432</t>
  </si>
  <si>
    <t>NCT05583552</t>
  </si>
  <si>
    <t>NCT04484415</t>
  </si>
  <si>
    <t>NCT01864746</t>
  </si>
  <si>
    <t>NCT03993873</t>
  </si>
  <si>
    <t>NCT04786847</t>
  </si>
  <si>
    <t>NCT03651336</t>
  </si>
  <si>
    <t>NCT03839420</t>
  </si>
  <si>
    <t>NCT04998409</t>
  </si>
  <si>
    <t>NCT04789538</t>
  </si>
  <si>
    <t>NCT04793789</t>
  </si>
  <si>
    <t>NCT04907500</t>
  </si>
  <si>
    <t>NCT04545671</t>
  </si>
  <si>
    <t>NCT05201027</t>
  </si>
  <si>
    <t>NCT04252716</t>
  </si>
  <si>
    <t>NCT04776044</t>
  </si>
  <si>
    <t>NCT02682693</t>
  </si>
  <si>
    <t>[Breast Cancer](https://clinicaltrials.gov/study/NCT02682693)</t>
  </si>
  <si>
    <t>NCT04769895</t>
  </si>
  <si>
    <t>NCT04934072</t>
  </si>
  <si>
    <t>NCT05214768</t>
  </si>
  <si>
    <t>NCT05014672</t>
  </si>
  <si>
    <t>NCT02408549</t>
  </si>
  <si>
    <t>NCT02148705</t>
  </si>
  <si>
    <t>NCT04192123</t>
  </si>
  <si>
    <t>NCT04902651</t>
  </si>
  <si>
    <t>NCT05916365</t>
  </si>
  <si>
    <t>NCT04198558</t>
  </si>
  <si>
    <t>ATR-002-202</t>
  </si>
  <si>
    <t>Rapid-test</t>
  </si>
  <si>
    <t>DB</t>
  </si>
  <si>
    <t xml:space="preserve">Medinova </t>
  </si>
  <si>
    <t>Zeiss-VENUStoric</t>
  </si>
  <si>
    <t>Zeiss-UVEA 809</t>
  </si>
  <si>
    <t>Zeiss-UVEA 839</t>
  </si>
  <si>
    <t>Zeiss-HECATE A</t>
  </si>
  <si>
    <t>Zeiss-VISPER</t>
  </si>
  <si>
    <t>Zeiss-UVEA 709</t>
  </si>
  <si>
    <t>Zeiss-UVEA 509</t>
  </si>
  <si>
    <t>Zeiss-UVEA 209</t>
  </si>
  <si>
    <t>[Bacterial vaginosis](https://clinicaltrials.gov/study/NCT05788991)</t>
  </si>
  <si>
    <t>NCT05788991</t>
  </si>
  <si>
    <t>Zeiss-Terra</t>
  </si>
  <si>
    <t xml:space="preserve">IncobotulinumtoxinA </t>
  </si>
  <si>
    <t>Hematology</t>
  </si>
  <si>
    <t>NCT05693909</t>
  </si>
  <si>
    <t xml:space="preserve">Pharmacosmos </t>
  </si>
  <si>
    <t>35 Sites</t>
  </si>
  <si>
    <t>[Recurrent or Metastatic Squamous Cell Carcinoma of Head and Neck ](https://clinicaltrials.gov/study/NCT05323656)</t>
  </si>
  <si>
    <t>NCT05323656</t>
  </si>
  <si>
    <t>Neracare-ImmunPrint</t>
  </si>
  <si>
    <t>Neracare-MG-001-III</t>
  </si>
  <si>
    <t>LST</t>
  </si>
  <si>
    <t>Y</t>
  </si>
  <si>
    <t>[Atopic Dermatitis](https://clinicaltrials.gov/study/NCT05916365)</t>
  </si>
  <si>
    <t>NCT06004050</t>
  </si>
  <si>
    <t>NCT03199053</t>
  </si>
  <si>
    <t>AZUC1375-CV1375</t>
  </si>
  <si>
    <t>[Skin perception after intradermal application of IncobotulinumtoxinA](https://www.clinicaltrialsregister.eu/ctr-search/search?query=2020-001318-39)</t>
  </si>
  <si>
    <t xml:space="preserve">[Thermal Burns](https://clinicaltrials.gov/ct2/show/NCT02148705) </t>
  </si>
  <si>
    <t>[Chronic Wounds (e.g. pressure, venous leg and diabetic foot ulcers)](https://clinicaltrials.gov/ct2/show/NCT04192123)</t>
  </si>
  <si>
    <t>[Venous Leg Ulcer](https://clinicaltrials.gov/ct2/show/NCT04902651)</t>
  </si>
  <si>
    <t>[Eosinophilic Gastroenteritis](https://classic.clinicaltrials.gov/ct2/show/NCT05214768)</t>
  </si>
  <si>
    <t>[Postmenopausal Osteoporosis](https://clinicaltrials.gov/ct2/show/NCT04934072)</t>
  </si>
  <si>
    <t xml:space="preserve">[Acute Myeloid Leukemia](https://clinicaltrials.gov/ct2/show/NCT03516760) </t>
  </si>
  <si>
    <t>[AML and MDS patients failing or being refractory to hypomethylating agent (HMA)-based treatment](https://classic.clinicaltrials.gov/ct2/show/NCT05583552)</t>
  </si>
  <si>
    <t>[Beta Thalassemia Major Anemia](https://classic.clinicaltrials.gov/ct2/show/NCT05693909)</t>
  </si>
  <si>
    <t>[Primary Biliary Cholangitis Liver Stiffness](https://classic.clinicaltrials.gov/ct2/show/NCT05014672)</t>
  </si>
  <si>
    <t>[Active Rheumatoid Arthritis](https://www.clinicaltrialsregister.eu/ctr-search/trial/2020-003955-14/DE)</t>
  </si>
  <si>
    <t>[Acute Graft Versus Host Disease in Intestine Steroid Refractory GVHD]( https://clinicaltrials.gov/ct2/show/NCT04769895)</t>
  </si>
  <si>
    <t>[Osteoporosis](https://clinicaltrials.gov/study/NCT03986203)</t>
  </si>
  <si>
    <t>NCT03986203</t>
  </si>
  <si>
    <t>CRD-09-1257</t>
  </si>
  <si>
    <t>Joe-000127</t>
  </si>
  <si>
    <t>NCT02149264</t>
  </si>
  <si>
    <t>[Testosterone Gel Hypogonadal](https://clinicaltrials.gov/study/NCT02149264)</t>
  </si>
  <si>
    <t>[Hypofibrinogenaemia](https://www.clinicaltrialsregister.eu/ctr-search/trial/2017-001163-20/GB)</t>
  </si>
  <si>
    <t>Biotest AG</t>
  </si>
  <si>
    <r>
      <t>[</t>
    </r>
    <r>
      <rPr>
        <b/>
        <sz val="10"/>
        <color theme="1"/>
        <rFont val="Calibri"/>
        <family val="2"/>
        <scheme val="minor"/>
      </rPr>
      <t>Visumax Femtosecond Laser to Perform SMILE Optimized For Presbyopia</t>
    </r>
    <r>
      <rPr>
        <sz val="10"/>
        <color theme="1"/>
        <rFont val="Calibri"/>
        <family val="2"/>
        <scheme val="minor"/>
      </rPr>
      <t>](https://www.hra.nhs.uk/planning-and-improving-research/application-summaries/research-summaries/visumax-femtosecond-laser-to-perform-smile-optimized-for-presbyopia/)</t>
    </r>
  </si>
  <si>
    <t xml:space="preserve">Study </t>
  </si>
  <si>
    <t>GCP</t>
  </si>
  <si>
    <t>Hematology-Anemia-PII-PCSSTHA1-SPTHA1</t>
  </si>
  <si>
    <t>PCSSTHA1-SPTHA1</t>
  </si>
  <si>
    <t>Hematology-Hypofibrinogenaemia-PIII-BAGBT524-BT524X</t>
  </si>
  <si>
    <t>BAGBT524-BT524X</t>
  </si>
  <si>
    <t>Hematology-Multiple Myeloma-Pfizer-Elranatamab</t>
  </si>
  <si>
    <t>Elranatab</t>
  </si>
  <si>
    <t>Sponsor</t>
  </si>
  <si>
    <t>Pfizer</t>
  </si>
  <si>
    <t>[Multiple Myeloma](https://classic.clinicaltrials.gov/ct2/show/NCT04649359)</t>
  </si>
  <si>
    <t>NCT04649359</t>
  </si>
  <si>
    <t>Learning</t>
  </si>
  <si>
    <t>Hepatology-Liver Stiffness-PIIb-CADGS350-GSN350</t>
  </si>
  <si>
    <t>CADGS350-GSN350</t>
  </si>
  <si>
    <t>VRSVS01L-VS01LF</t>
  </si>
  <si>
    <t>Versantis AG</t>
  </si>
  <si>
    <t>MYVBFJ80-0D1QBL</t>
  </si>
  <si>
    <t>Sumitomo Pharma America, Inc. (SMPA)</t>
  </si>
  <si>
    <t>NCT05900050</t>
  </si>
  <si>
    <t>[Liver Failure](https://classic.clinicaltrials.gov/ct2/show/NCT05900050)</t>
  </si>
  <si>
    <t>Alex-Inflammatory-(Immunology)</t>
  </si>
  <si>
    <t>Inflammatory</t>
  </si>
  <si>
    <t>Alex</t>
  </si>
  <si>
    <t>Immunology-Immune System-PI-Immunservice AXINIL</t>
  </si>
  <si>
    <t>Immunology-Rheumatoid Arthritis-PII-AMT-101-204</t>
  </si>
  <si>
    <t>Immunology-Rheumatoid Arthritis-PIII-CHMBGX64-0D1TD5</t>
  </si>
  <si>
    <t>CHMBGX64-0D1TD5</t>
  </si>
  <si>
    <t>Immunology-GVHD-PIII-MaaT-ARES</t>
  </si>
  <si>
    <t>MAAARES3-ARESP3</t>
  </si>
  <si>
    <t>MaaT Pharma</t>
  </si>
  <si>
    <t>Immunology-GVHD-PIII-MaaT-JANUS</t>
  </si>
  <si>
    <t>Immunology-GVHD-PIV-MaaT-CHRONOS</t>
  </si>
  <si>
    <t>MAAGHDRW-GVHDRW</t>
  </si>
  <si>
    <t>JANUS</t>
  </si>
  <si>
    <t xml:space="preserve">Acute Graft Versus Host Disease </t>
  </si>
  <si>
    <t>COVID-19-PIII-Pfizer-BNT162b1</t>
  </si>
  <si>
    <t>RNA-Based Vaccines</t>
  </si>
  <si>
    <t xml:space="preserve">Pfizer </t>
  </si>
  <si>
    <t>Infectious Disease-Chikungunya-PIII-VLAVL321-VLA321</t>
  </si>
  <si>
    <t>VLAVL321-VLA321</t>
  </si>
  <si>
    <t>Valneva Austria GmbH</t>
  </si>
  <si>
    <t>NCT04650399</t>
  </si>
  <si>
    <t>NCT04368728</t>
  </si>
  <si>
    <t>Neurology-Chronic Pain-PI-D7060</t>
  </si>
  <si>
    <t>AstraZeneca</t>
  </si>
  <si>
    <t>D7060C00002</t>
  </si>
  <si>
    <t>[Chronic Pain](https://clinicaltrials.gov/ct2/show/NCT04198558 )</t>
  </si>
  <si>
    <t>Neurology-Progressive Supranuclear Palsy-PIIa-Ferrer</t>
  </si>
  <si>
    <t>Neurology-Epilepsy-PIII-UCB-EP012X</t>
  </si>
  <si>
    <t>UCB</t>
  </si>
  <si>
    <t>Neurology-AGS-PIIa-TSNTP101-TPN101</t>
  </si>
  <si>
    <t>TSNTP101-TPN101</t>
  </si>
  <si>
    <t>Transposon Therapeutics</t>
  </si>
  <si>
    <t>Neurology-Alzheimer-PIII-AVA78635-786305</t>
  </si>
  <si>
    <t>AVA78635-786305</t>
  </si>
  <si>
    <t>Neurology-Otsuka-Patch-PMCF</t>
  </si>
  <si>
    <t>Neurology-Parkinson Vaccine-AMUP2103-PD2103</t>
  </si>
  <si>
    <t>[Aicardi-Goutières Syndrome](https://classic.clinicaltrials.gov/ct2/show/NCT05613868)</t>
  </si>
  <si>
    <t>NCT05613868</t>
  </si>
  <si>
    <t>[Alzheimer](https://classic.clinicaltrials.gov/ct2/show/NCT03393520)</t>
  </si>
  <si>
    <t>NCT03393520</t>
  </si>
  <si>
    <t>[Parkinson Disease](https://classic.clinicaltrials.gov/ct2/show/NCT06015841)</t>
  </si>
  <si>
    <t>NCT06015841</t>
  </si>
  <si>
    <t>AMUP2103-PD2103</t>
  </si>
  <si>
    <t>AC Immune SA</t>
  </si>
  <si>
    <t xml:space="preserve">Otsuka </t>
  </si>
  <si>
    <t>OTABEV04-0D1P6W</t>
  </si>
  <si>
    <t>FEEBGX84-0D1TDP</t>
  </si>
  <si>
    <t>Adi-Telix-(Oncology)</t>
  </si>
  <si>
    <t xml:space="preserve">Telix Pharmaceuticals </t>
  </si>
  <si>
    <t>Oncology-Cell Carcinoma-PII-CADSCCSX-SCCSXB</t>
  </si>
  <si>
    <t>CADSCCSX-SCCSXB</t>
  </si>
  <si>
    <t>Oncology-Solid Tumor-PI-II-TUPTPX22-TPX022</t>
  </si>
  <si>
    <t>TUPTPX22-TPX022</t>
  </si>
  <si>
    <t>Oncology-Non-Small Cell Lung Cancer-PIII-Durvalumab</t>
  </si>
  <si>
    <t xml:space="preserve">MEDI4736 </t>
  </si>
  <si>
    <t>[Non-Small Cell Lung Cancer](https://www.clinicaltrials.gov/study/NCT02125461)</t>
  </si>
  <si>
    <t>Oncology-GBG88-PIIb-GeparX</t>
  </si>
  <si>
    <t>Oncology-GBG78-PIII-PENELOPE-B</t>
  </si>
  <si>
    <t>Oncology-GBG75-NA-Insema</t>
  </si>
  <si>
    <t>Breast Cancer</t>
  </si>
  <si>
    <t>Insema</t>
  </si>
  <si>
    <t>Oncology-Cervical Intraepithelial Neoplasia-PIII-ASIERIS</t>
  </si>
  <si>
    <t>Zeiss-KEA</t>
  </si>
  <si>
    <t xml:space="preserve">Cataract Senile OVD-KEA </t>
  </si>
  <si>
    <t>Stomatology-Caries AI Detection</t>
  </si>
  <si>
    <t>Stomatology-Bone Landmarks Detection</t>
  </si>
  <si>
    <t>Ultrasonography</t>
  </si>
  <si>
    <t>Obstetric Ultrasonography</t>
  </si>
  <si>
    <t>Urology-Female Sexual Arousal-PII-DRE6006X-ST6006</t>
  </si>
  <si>
    <t>DRE6006X-ST6006</t>
  </si>
  <si>
    <t>Strategic Science &amp; Technologies, LLC</t>
  </si>
  <si>
    <t>Urology-Kidney Stones-PMCF-MEDINIK-02</t>
  </si>
  <si>
    <t>NCT04948151</t>
  </si>
  <si>
    <t>Obstetric Ultrasonography AI Detection (FDA 510k)</t>
  </si>
  <si>
    <t>Bone Landmarks Detection AI Detection (FDA 510k)</t>
  </si>
  <si>
    <t>Caries AI Detection (FDA 510k)</t>
  </si>
  <si>
    <t>Category</t>
  </si>
  <si>
    <t>Name</t>
  </si>
  <si>
    <t>Citation</t>
  </si>
  <si>
    <t>Clinical Trial</t>
  </si>
  <si>
    <t>Project Optimus: Dose Escalation and Stratification Designs in Early Oncology Development</t>
  </si>
  <si>
    <t>Cytle Webinars: https://www.cytel.com/asset-type/webinars/</t>
  </si>
  <si>
    <t>Design and Monitoring of Adaptive Clinical Trials</t>
  </si>
  <si>
    <t>Advancing Innovation in Clinical Trial Design</t>
  </si>
  <si>
    <t>Exploring Basket Trials in Oncology Drug Development: Enhancing Precision with Bayesian Methods</t>
  </si>
  <si>
    <t>Visualization</t>
  </si>
  <si>
    <t>Adverse Event</t>
  </si>
  <si>
    <t>Online</t>
  </si>
  <si>
    <t>Graphics Principles</t>
  </si>
  <si>
    <t>Intro: https://www.psiweb.org/sigs-special-interest-groups/visualisation/welcome-to-wonderful-wednesdays
https://vis-sig.github.io/blog/
https://graphicsprinciples.github.io/tutorial-case-studies/</t>
  </si>
  <si>
    <t>R Package stargazer</t>
  </si>
  <si>
    <t>Diagnostic Accuracy Studies: Basic and Advanced Statistical Methods</t>
  </si>
  <si>
    <t>70th Biometric Colloquium: Statistics in Practice
Diagnostic Accuracy Studies: Basic and Advanced Statistical Methods</t>
  </si>
  <si>
    <t>Modeling ROC data</t>
  </si>
  <si>
    <t>https://dpc10ster.github.io/RJafrocRocBook/</t>
  </si>
  <si>
    <t>MRMC Study - The RJafroc Book</t>
  </si>
  <si>
    <t>Dev P. Chakraborty, PhD
https://dpc10ster.github.io/RJafrocBook/</t>
  </si>
  <si>
    <t>Analyzing Receiver Operating Characteristic Curves With SAS</t>
  </si>
  <si>
    <t>Mithat Gonen. 2007. Analyzing Receiver Operating Characteristic Curves With SAS (1st. ed.). SAS Publishing.</t>
  </si>
  <si>
    <t>Conferences</t>
  </si>
  <si>
    <t>70th Biometric Colloquium</t>
  </si>
  <si>
    <t>Factor Analysis Project</t>
  </si>
  <si>
    <t>Introduction to Structural Equation Modeling (SEM) in R using LAVAAN</t>
  </si>
  <si>
    <t>https://stats.oarc.ucla.edu/r/seminars/rsem/</t>
  </si>
  <si>
    <t>Structural Equation Modeling Using R/SAS</t>
  </si>
  <si>
    <t>Chen, D.-G., &amp; Yung, Y.-F. (2023). Structural Equation Modeling Using R/SAS: A Step-by-Step Approach with Real Data Analysis (1st ed.). Chapman and Hall/CRC. https://doi.org/10.1201/9781003365860</t>
  </si>
  <si>
    <t>Simulating Data with SAS</t>
  </si>
  <si>
    <t>Wicklin, R. (2013). Simulating data with SAS. SAS Institute Inc..</t>
  </si>
  <si>
    <t>Modern Approaches to Clinical trials using SAS</t>
  </si>
  <si>
    <t>Menon, S. M., &amp; Zink, R. C. (2015). Modern approaches to clinical trials using SAS: Classical, adaptive, and Bayesian methods. SAS Institute Inc..</t>
  </si>
  <si>
    <t>Adaptive design theory and implementation using SAS and R</t>
  </si>
  <si>
    <t>Chang, Mark. (2012). Adaptive design theory and implementation using SAS and R.</t>
  </si>
  <si>
    <t>Statistics in clinical vaccine trials</t>
  </si>
  <si>
    <t>Nauta, J. (2011). Statistics in clinical vaccine trials. Springer-Verlag.</t>
  </si>
  <si>
    <t xml:space="preserve">Estimands </t>
  </si>
  <si>
    <t>Estimands, Estimators and Sensitivity Analysis in Clinical Trials</t>
  </si>
  <si>
    <t>Mallinckrodt, Craig &amp; Molenberghs, Geert &amp; Lipkovich, Ilya &amp; Ratitch, Bohdana. (2019). Estimands, Estimators and Sensitivity Analysis in Clinical Trials. 10.1201/9780429488825. Part IV</t>
  </si>
  <si>
    <t>Estimands in Real-World Evidence Studies</t>
  </si>
  <si>
    <t>Chen, Jie &amp; Scharfstein, Daniel &amp; Wang, Hongwei &amp; Yu, Binbing &amp; Song, Yang &amp; He, Weili &amp; Scott, John &amp; Lin, Xiwu &amp; Lee, Hana. (2023). Estimands in Real-World Evidence Studies.
https://arxiv.org/ftp/arxiv/papers/2307/2307.00190.pdf</t>
  </si>
  <si>
    <t>Mix Model</t>
  </si>
  <si>
    <t>SAS for Mixed Models, Second Edition</t>
  </si>
  <si>
    <r>
      <t xml:space="preserve">Jason Roy (2007) </t>
    </r>
    <r>
      <rPr>
        <b/>
        <sz val="11"/>
        <color theme="1"/>
        <rFont val="Calibri"/>
        <family val="2"/>
      </rPr>
      <t>SAS for Mixed Models, Second Edition</t>
    </r>
    <r>
      <rPr>
        <sz val="11"/>
        <color theme="1"/>
        <rFont val="Calibri"/>
        <family val="2"/>
      </rPr>
      <t>. R. C.Littell, G. A. Milliken, W. W. Stroup, R. D. Wolfinger, and O. Schabenberger, Journal of Biopharmaceutical Statistics, 17:2, 363-365, DOI: 10.1080/10543400601001600</t>
    </r>
  </si>
  <si>
    <t>mmrm Package</t>
  </si>
  <si>
    <t>Sabanes Bove D, Dedic J, Kelkhoff D, Kunzmann K, Lang B, Li L, Stock C, Wang Y, James D, Sidi J, Leibovitz D, Sjoberg D  (2023). _mmrm: Mixed Models for Repeated Measures_. R package version 0.3.7.9005, &lt;https://openpharma.github.io/mmrm/&gt;.
https://cran.r-project.org/web/packages/mmrm/index.html</t>
  </si>
  <si>
    <t>Mixed Model Representation of Spline</t>
  </si>
  <si>
    <t>Upwork Project</t>
  </si>
  <si>
    <t>Multiple imputation of missing data using SAS</t>
  </si>
  <si>
    <t>Heeringa, S. G., &amp; Berglund, P. A. (2014). Multiple imputation of missing data using SAS. SAS Institute.</t>
  </si>
  <si>
    <t>Meta-Analysis</t>
  </si>
  <si>
    <t>Doing Meta-Analysis in R</t>
  </si>
  <si>
    <t>https://bookdown.org/MathiasHarrer/Doing_Meta_Analysis_in_R/</t>
  </si>
  <si>
    <t>Subgroup</t>
  </si>
  <si>
    <t>STEPP</t>
  </si>
  <si>
    <t>Endocrinology-Cannabidiol-TINY-CBD</t>
  </si>
  <si>
    <t>Endocrinology-Osteoporosis-PIII-FRE50182-501802</t>
  </si>
  <si>
    <t>FRE50182-501802</t>
  </si>
  <si>
    <t>Endocrinology-Diabetes-PIII-AZUC1375-CV1375</t>
  </si>
  <si>
    <t xml:space="preserve">Testosterone Gel Hypogonadal </t>
  </si>
  <si>
    <t>Richard-Osteoporosis-CSR</t>
  </si>
  <si>
    <t>Eosinophilic Gastroenteritis</t>
  </si>
  <si>
    <t>Dermatology-Atopic Dermatitis-PIII-AMRLBZLT-LBZLTE</t>
  </si>
  <si>
    <t>AMRLBZLT-LBZLTE</t>
  </si>
  <si>
    <t>LEOLP133-LP1383</t>
  </si>
  <si>
    <t>LEO Pharma</t>
  </si>
  <si>
    <t>LEOL1396-LP1396</t>
  </si>
  <si>
    <t>[Psoriasis](https://clinicaltrials.gov/study/NCT04305327)</t>
  </si>
  <si>
    <t>NCT04305327</t>
  </si>
  <si>
    <t>[Chronic Hand Eczema](https://clinicaltrials.gov/study/NCT06004050)</t>
  </si>
  <si>
    <t>Cannabidiol</t>
  </si>
  <si>
    <t>[Chikungunya](https://classic.clinicaltrials.gov/ct2/show/study/NCT04650399)</t>
  </si>
  <si>
    <t>[Female Sexual Arousal](https://classic.clinicaltrials.gov/ct2/show/NCT04948151)</t>
  </si>
  <si>
    <t>[COVID-19](https://classic.clinicaltrials.gov/ct2/show/NCT04368728)</t>
  </si>
  <si>
    <t>Carl Zeiss AG</t>
  </si>
  <si>
    <t>Implandata Ophthalmic Products GmbH</t>
  </si>
  <si>
    <t>2020-001318-39</t>
  </si>
  <si>
    <t>University of Hamburg
Prof. Dr. Martina Kerscher</t>
  </si>
  <si>
    <t>MediWound Ltd</t>
  </si>
  <si>
    <t>B. Braun Medical Ltd</t>
  </si>
  <si>
    <t>Almirall, S.A.</t>
  </si>
  <si>
    <t>Celgene</t>
  </si>
  <si>
    <t>Theranova, L.L.C.</t>
  </si>
  <si>
    <t>Ferring Pharmaceuticals</t>
  </si>
  <si>
    <t>TINY-CBD</t>
  </si>
  <si>
    <t>TINY Technologies GmbH</t>
  </si>
  <si>
    <t>Fresenius Kabi SwissBioSim GmbH</t>
  </si>
  <si>
    <t>AvenCell Europe GmbH</t>
  </si>
  <si>
    <t>GCP-Service International West GmbH</t>
  </si>
  <si>
    <t>Surf Therapeutics</t>
  </si>
  <si>
    <t>Immunservice GmbH</t>
  </si>
  <si>
    <t>2017-005079-21</t>
  </si>
  <si>
    <t>2020-003955-14</t>
  </si>
  <si>
    <t>Lofarma S.p.A.</t>
  </si>
  <si>
    <t>Applied Molecular Transport Inc.</t>
  </si>
  <si>
    <t>Deutsche Bahn</t>
  </si>
  <si>
    <t>Atriva Therapeutics GmbH</t>
  </si>
  <si>
    <t>CTK Biotech</t>
  </si>
  <si>
    <t>Medinova AG</t>
  </si>
  <si>
    <t>delta pronatura Dr. Krauss &amp; Dr. Beckmann KG</t>
  </si>
  <si>
    <t>University Hospital Hradec Kralove</t>
  </si>
  <si>
    <t>Neracare</t>
  </si>
  <si>
    <t>Asieris MediTech (Hong Kong) Co., Ltd.</t>
  </si>
  <si>
    <t>German Breast Group</t>
  </si>
  <si>
    <t>Purenum GmbH</t>
  </si>
  <si>
    <t>Ongoing</t>
  </si>
  <si>
    <t>MRT84912-849012</t>
  </si>
  <si>
    <t>BMS11075-011075</t>
  </si>
  <si>
    <t>Inventiva Pharma</t>
  </si>
  <si>
    <t>N/A</t>
  </si>
  <si>
    <t>Diamyd Medical AB</t>
  </si>
  <si>
    <t>Completed</t>
  </si>
  <si>
    <t>PAMAAPL1-AVAPL1</t>
  </si>
  <si>
    <t>PharmaMar</t>
  </si>
  <si>
    <t>HVXNV212-NRV212</t>
  </si>
  <si>
    <t>HilleVax</t>
  </si>
  <si>
    <t>IVP37016-337016</t>
  </si>
  <si>
    <t>NKG52202-215202</t>
  </si>
  <si>
    <t>HRM10105-CL1005</t>
  </si>
  <si>
    <t>SOTMCART-MTCART</t>
  </si>
  <si>
    <t>AVI110AB-110ABR</t>
  </si>
  <si>
    <t>ZOGCDKL5-ECDKL5</t>
  </si>
  <si>
    <t>TBD</t>
  </si>
  <si>
    <t>PAM18310-183010</t>
  </si>
  <si>
    <t>Ikhlaaq Ahmed</t>
  </si>
  <si>
    <t>Anett Theuerkauf</t>
  </si>
  <si>
    <t>Pablo Hernández</t>
  </si>
  <si>
    <t>Area</t>
  </si>
  <si>
    <t>Skill</t>
  </si>
  <si>
    <t xml:space="preserve">Guidance </t>
  </si>
  <si>
    <t>PM</t>
  </si>
  <si>
    <t>Study Leadership</t>
  </si>
  <si>
    <t>Lead or manage a study including resourcing, timelines, finances and risks. 
SME reviews as required.
Clear communication with all stakeholders, including the customer if applicable, regarding the status of the study and possible risks.</t>
  </si>
  <si>
    <t>Protocol Risk Evaluation &amp; Planning (PREP)</t>
  </si>
  <si>
    <t xml:space="preserve">Understanding/knowledge of the Protocol Risk Evaluation &amp; Planning (PREP) process; able to identify potential project risks, and determine possible mitigations as they relate to the protocol, the data, and the analyses. </t>
  </si>
  <si>
    <t xml:space="preserve">Resource Management </t>
  </si>
  <si>
    <t xml:space="preserve">Understanding of timelines, scope, budgets and expectations from the sponsor and how that translates to ST&amp;P resource need to perform all tasks towards delivery of a project. Delegating specific tasks within a study team. Tracking progress to determine status and possible additional resource need or surplus. Clear communication with LP and support biostatisticians regarding upcoming tasks and with FM regarding resource needs. Understanding of the systems used to track resources. </t>
  </si>
  <si>
    <t xml:space="preserve">Financial Management </t>
  </si>
  <si>
    <t xml:space="preserve">Understanding of scope and budget for ST&amp;P activities. Ability to assess sponsor  requests and budget to determine OOS activities and associated details in terms of hours required. Understanding the relationship between financial status and resourcing.  Includes clear communication with FM, PM and PZ when required and monthly input into FP updates, Unit tool or other relevant financial systems. Active participation and input into COs, CNFs and ISAs as required. </t>
  </si>
  <si>
    <t xml:space="preserve">Scope Management </t>
  </si>
  <si>
    <t xml:space="preserve">Understanding of the timelines, budget, scope and expectations from the sponsor regarding a contracted. Control of scope through assessment of sponsor requests and active communication with FM and PMs regarding the impact (whether positive or negative) of requests on resourcing, budget and timelines.  </t>
  </si>
  <si>
    <t xml:space="preserve">Timeline Management </t>
  </si>
  <si>
    <t xml:space="preserve">Understanding of the chronological order of tasks within a project to successfully deliver output to customers on a specified, negotiated date. Ability to estimate hours needed to produce outputs based on scope and the identified timeline and to manage resources accordingly to ensure timely delivery. Ability to identify risks to the timelines and communicate to stakeholders in a way that risk is clearly understood and feasible delivery date can be negotiated. </t>
  </si>
  <si>
    <t>Portfolio Leadership</t>
  </si>
  <si>
    <t>Lead or manage a group of studies within a portfolio including resourcing, timelines, finances and risks. Understanding of interdependencies of studies within the same compound and ensure consistency in the SAP and TFL shells, and outputs delivered to customers.
Identify opportunities for the implementation of efficiencies between/across studies to ensure effective resource and time management.
Understanding of skillset of assigned team members and leveraging expertise to the benefit of the individual studies and portfolio.
Clear communication with FMs regarding performance and development.
SME reviews as required.
Clear communication with all stakeholders, including the customer if applicable,  regarding the status of the portfolio and possible risks.</t>
  </si>
  <si>
    <t>Core</t>
  </si>
  <si>
    <t>Sample Size Calculations</t>
  </si>
  <si>
    <t>Randomization Specifications</t>
  </si>
  <si>
    <t>Randomization Generation</t>
  </si>
  <si>
    <t xml:space="preserve">Creation of randomisation schedule according to applicable processes and related guidances, and following the randomization specifications. </t>
  </si>
  <si>
    <t>Protocol Authoring</t>
  </si>
  <si>
    <t xml:space="preserve">Be able to appropriately and comprehensively describe the analyses needed based on the study design and objectives, including method of subject allocation, hypothesis testing strategies, measurement methods for response variables, analytical approaches for missing data and protocol deviations, adjustments for multiplicity, estimand strategy (as applicable).  </t>
  </si>
  <si>
    <t>CRF Development</t>
  </si>
  <si>
    <t xml:space="preserve">Apply knowledge and understanding of the protocol to be able to fully review the CRF to ensure they capture all necessary data and variables needed for the study and intended analyses. The data and variables are captured in a clear format, structure and frequency needed, and are not ambiguous, repetitive or inconsistent.     </t>
  </si>
  <si>
    <t>SAP Authoring</t>
  </si>
  <si>
    <t xml:space="preserve">Appropriately, correctly and comprehensively describe all required/necessary variable derivations, summaries, inferential analyses, and modeling needed for a study based on the study protocol, study design, endpoints, including such particulars as estimand strategy (as applicable), missing data, multiplicity, covariate adjustments, etc, so that proper statistical, medical and clinical interpretation can be made from the results. </t>
  </si>
  <si>
    <t>TFL Shell Design</t>
  </si>
  <si>
    <t>Succinctly and accurately create table, figure and listing shells that fully reflect all intended analyses and summaries that are depicted in the statistical analysis plan, developing shells that promote ease of use, with titles, headers and footnotes that allow for understanding of content.</t>
  </si>
  <si>
    <t>Perform Inferential Analysis</t>
  </si>
  <si>
    <t>Possesses the necessary statistical methodology knowledge and experience, and appropriate programming knowledge to be able to generate the required inferential analyses planned per the statistical analysis plan.</t>
  </si>
  <si>
    <t>Interpret Statistical Results</t>
  </si>
  <si>
    <t xml:space="preserve">Comprehensively evaluating the results of the analyses by looking across the summary outputs and inferential analyses statistical appendices for a study, interpret the results, check the model assumptions and draw accurate statistical conclusions from the results. </t>
  </si>
  <si>
    <t>Author CSR Sections</t>
  </si>
  <si>
    <t xml:space="preserve">Appropriately understand, and statistically interpret the individual and overall efficacy and safety results of the study and work with the medical writers and clinicians to assist in developing the written results sections of the CSR.  Along with the protocol, SAP and final analysis results, provide a comprehensive Statistical Methods section for the CSR as well as the Changes to Conduct of the Study or Planned Analyses section.    </t>
  </si>
  <si>
    <t>SDTM Spec and Dataset Review</t>
  </si>
  <si>
    <t>Perform task accurately and thoroughly according to applicable processes and related guidance.</t>
  </si>
  <si>
    <t>ADaM Spec and Dataset Review</t>
  </si>
  <si>
    <t>Perform task accurately and thoroughly according to applicable processes and related guidances, while also ensuring consistency and accuracy with the statistical analysis plan.</t>
  </si>
  <si>
    <t>TFL Review</t>
  </si>
  <si>
    <t>Perform task accurately and thoroughly according to applicable processes and related guidances, while also ensuring consistency and accuracy with the statistical analysis plan and TFL shells.</t>
  </si>
  <si>
    <t xml:space="preserve">Statistical Techniques 
&amp; Planning 
</t>
  </si>
  <si>
    <t xml:space="preserve">Bioequivalence </t>
  </si>
  <si>
    <t>Understanding/ knowledge of the technique/method enabling you to describe the implementation in the protocol and/or SAP and program the corresponding analysis.</t>
  </si>
  <si>
    <t>Biosimilarity</t>
  </si>
  <si>
    <t>Non-Inferiority</t>
  </si>
  <si>
    <t>Model Validation / Calibration</t>
  </si>
  <si>
    <t>Bayesian Statistics</t>
  </si>
  <si>
    <t>Bootstrapping</t>
  </si>
  <si>
    <t>Categorical Analysis</t>
  </si>
  <si>
    <t>Logistic Regression</t>
  </si>
  <si>
    <t>Mixed Models</t>
  </si>
  <si>
    <t>Multiple Imputation</t>
  </si>
  <si>
    <t>Non-Linear Modelling</t>
  </si>
  <si>
    <t>Non-Parametric Analyses</t>
  </si>
  <si>
    <t>Pattern Mixture Models</t>
  </si>
  <si>
    <t>Frailty Models</t>
  </si>
  <si>
    <t>Propensity Scores</t>
  </si>
  <si>
    <t>Signal Detection</t>
  </si>
  <si>
    <t>Simulation</t>
  </si>
  <si>
    <t>Survival Analysis</t>
  </si>
  <si>
    <t>Tipping Point Analysis</t>
  </si>
  <si>
    <t>Clinical Development Plan</t>
  </si>
  <si>
    <t>Knowledge about clinical development plans enabling you to cover all statistical aspects of the plan.</t>
  </si>
  <si>
    <t>Multiple Testing / Gatekeeping Strategies</t>
  </si>
  <si>
    <t>Patient Reporting Outcomes</t>
  </si>
  <si>
    <t>Awareness of the difficulties associated with PROs and knowledge how to overcome these. Understanding/ knowledge of the typical methods used enabling you to describe the implementation in the protocol and/or SAP and program the corresponding analysis.</t>
  </si>
  <si>
    <t>Health Technology Assessments (QUALY)</t>
  </si>
  <si>
    <t>Understanding/ knowledge of the typical methods used enabling you to describe the implementation in the protocol and/or SAP and program the corresponding analysis.</t>
  </si>
  <si>
    <t>Estimands</t>
  </si>
  <si>
    <t>Understanding of the concept and ability to implement in the protocol and/or SAP with all details associated to the Estimands framework.</t>
  </si>
  <si>
    <t>Software</t>
  </si>
  <si>
    <t>SAS -- Macros</t>
  </si>
  <si>
    <t xml:space="preserve">For each of the SAS skills in this area, the biostatistician has an understanding/knowledge of and can apply, as applicable, the procedures in SAS while working on studies. </t>
  </si>
  <si>
    <t>SAS -- FREQ</t>
  </si>
  <si>
    <t>SAS -- GENMOD</t>
  </si>
  <si>
    <t>SAS -- LIFETEST</t>
  </si>
  <si>
    <t>SAS -- LOGISTIC</t>
  </si>
  <si>
    <t>SAS -- MI / MIANALYZE</t>
  </si>
  <si>
    <t>SAS -- MIXED</t>
  </si>
  <si>
    <t>SAS -- NLIN / NLINMIXED</t>
  </si>
  <si>
    <t>SAS -- NPAR1WAY</t>
  </si>
  <si>
    <t>SAS -- PHREG</t>
  </si>
  <si>
    <t>EAST</t>
  </si>
  <si>
    <t>Biostatistician has used this software.</t>
  </si>
  <si>
    <t>nQuery</t>
  </si>
  <si>
    <t>PASS</t>
  </si>
  <si>
    <t>R</t>
  </si>
  <si>
    <t>Design</t>
  </si>
  <si>
    <t>Adaptive -- Adjustment of Randomisation Ratio</t>
  </si>
  <si>
    <t>Knowledge to describe the implementation of the method in the protocol and/or SAP and program the corresponding analysis in a suitable software.</t>
  </si>
  <si>
    <t>Adaptive -- Bayesian Dose Finding</t>
  </si>
  <si>
    <t>Adaptive -- Combining Phase II/III</t>
  </si>
  <si>
    <t>Knowledge to describe the implementation of the method in the protocol and/or SAP.</t>
  </si>
  <si>
    <t>Adaptive -- Discontinuation of Treatment Arms</t>
  </si>
  <si>
    <t>Adaptive -- Fleming/Simon 2/K Stage Designs</t>
  </si>
  <si>
    <t>Adaptive -- Futility: Stopping in Late Phase II &amp; III</t>
  </si>
  <si>
    <t>Adaptive -- Group Sequential (step up, step down)</t>
  </si>
  <si>
    <t>Adaptive -- Sample Size Reassessment</t>
  </si>
  <si>
    <t>Adaptive -- Substantial Changes in Trial Design</t>
  </si>
  <si>
    <t>Traditional Trials (eg parallel group, single arm)</t>
  </si>
  <si>
    <t>Knowledge of the standard methods used in these trials and be able to implement these in the SAP and write corresponding programs for the inferential statistics</t>
  </si>
  <si>
    <t>Crossover Trials</t>
  </si>
  <si>
    <t>Definitive QTC Study</t>
  </si>
  <si>
    <t>Non-Inferiority Studies</t>
  </si>
  <si>
    <t>Observational Studies (Phase IV)</t>
  </si>
  <si>
    <t>Knowledge of the observational nature and challenges of these kind of studies and know how to overcome the challenges.</t>
  </si>
  <si>
    <t>Pharmacoeconomic</t>
  </si>
  <si>
    <t>Knowledge of the standard methods used in these (sub)trials and be able to implement these in the SAP and write corresponding programs for the inferential statistics</t>
  </si>
  <si>
    <t>Pharmacogenomic</t>
  </si>
  <si>
    <t>Pharmacokinetic / Pharmacodynamic</t>
  </si>
  <si>
    <t>Knowledge of the variables and standard methods used in these (sub)trials and be able to implement these in the SAP and write corresponding programs for the inferential statistics</t>
  </si>
  <si>
    <t>Soft Skills</t>
  </si>
  <si>
    <t>Written Communication (English)</t>
  </si>
  <si>
    <t>Ability to clearly communicate to stakeholders with written communication (including emails and teams messages), i.e ability to clearly communicate a concept to a person or group of people in such a way that the message is understood.</t>
  </si>
  <si>
    <t>Spoken Communication (English)</t>
  </si>
  <si>
    <t>Ability to clearly understand and communicate to stakeholders with verbal communication (including meetings), i.e ability to clearly communicate a concept to a person or group of people in such a way that the message is understood.</t>
  </si>
  <si>
    <t>Communication Etiquette</t>
  </si>
  <si>
    <t>Communication etiquette entails the accepted manner of communicating with colleagues and sponsors. Good communication etiquette includes behaviour and strategies that can help you relay information clearly while maintaining professional and positive work relationships</t>
  </si>
  <si>
    <t>Presentation Skills</t>
  </si>
  <si>
    <t xml:space="preserve">Presentation of information to stakeholders ensuring a consistent understanding of the intended message. This includes statistical analysis results, study status, training, audits and other meetings. </t>
  </si>
  <si>
    <t xml:space="preserve">Cultural Awareness </t>
  </si>
  <si>
    <t xml:space="preserve">Understanding and respecting the differences between a person's own and other people's attitudes, values, communication style, backgrounds etc. considering different global locations and cultures. Consideration of different timezones. </t>
  </si>
  <si>
    <t>Negotiation Skills</t>
  </si>
  <si>
    <t xml:space="preserve">Ability to discuss current status, risks, issues etc. and effectively suggest alternatives to reduce risk or eliminate issues in such a way that an agreement is reached. This also requires the ability to actively listen and to be flexible to reach a consensus. </t>
  </si>
  <si>
    <t>Customer Management</t>
  </si>
  <si>
    <t>Manage the company relationship  with the customer team (study contacts). This includes:
1. Understanding the customer expectations/ goals and manage the customer and internal team to ensure alignment on these goals and ICON's ability to deliver.
2. Clear communication on status, risks and issues in a timely and professional manner.
3. Scope management and timeline management.
4. Identifying risks and escalate as needed to reduce the impact on study delivery.</t>
  </si>
  <si>
    <t>Internal Customer Management</t>
  </si>
  <si>
    <t>Manage internal relationships with colleagues and team members. This includes but is not limited to timely response to requests and questions, supporting team members in joint tasks, and professional behavior.</t>
  </si>
  <si>
    <t>Mentoring and Coaching Skills</t>
  </si>
  <si>
    <t xml:space="preserve">Serve as mentor or coach to more junior staff. </t>
  </si>
  <si>
    <t>Business Acumen</t>
  </si>
  <si>
    <t>Planning, operations, finance and strategy. Portfolio of attributes and skills that every business person needs to understand so that they can effectively contribute to the goals of the company.</t>
  </si>
  <si>
    <t>Ownership and Accountability</t>
  </si>
  <si>
    <t>Takes initiative and responsibility for the quality and success of the outcome of a job or task.</t>
  </si>
  <si>
    <t>Problem Solving Skill</t>
  </si>
  <si>
    <t>Find solutions to difficult or complex issues - defines a problem, determines root cause, identifies a solution, and implements the solution.</t>
  </si>
  <si>
    <t>Decision/Judgment Skills</t>
  </si>
  <si>
    <t>Objectively assess situations or circumstances using all the relevant information and apply past experience in order to come to a conclusion and make appropriate decision.</t>
  </si>
  <si>
    <t>Special Skills</t>
  </si>
  <si>
    <t>Conference Presentation</t>
  </si>
  <si>
    <t>Plan, summarize, and communicate key statistical points of the presentation topic; able to emphasize important issues and summarize the significance of the work being discussed; able to effectively answer questions regarding the work being presented.</t>
  </si>
  <si>
    <t>Conference Poster</t>
  </si>
  <si>
    <t xml:space="preserve">Create simple and logical visuals that will effectively demonstrate knowledge of the statistical topic;  able to verbally give background information necessary so that as people read the poster, the work can easily be put into context. </t>
  </si>
  <si>
    <t>BID Defense Presentations</t>
  </si>
  <si>
    <t>Relevant experience in "selling" biostatistcians and statistical programmers work and related ICON processes to a sponsor. Ability to adapt to sponsor needs identifying special considerations related to the protocol. Includes ability to clearly communicate methodology to both statisticians and non-statisticians.</t>
  </si>
  <si>
    <t>Submissions</t>
  </si>
  <si>
    <t>Knowledge and relevant experience with submission-level statistical analysis plans (ISS, ISE), data integration planning, integrated TFLs, and statistical sections of submission summary documentation; able to participate as a member of a regulatory response team; has knowledge and relevant experience with different regulatory agency submission requirements.</t>
  </si>
  <si>
    <t>Agency Meetings</t>
  </si>
  <si>
    <t xml:space="preserve">Appropriately trained and have experience with attending such meetings representing the sponsor.  </t>
  </si>
  <si>
    <t xml:space="preserve">Audit Participation </t>
  </si>
  <si>
    <t>Appropriately, correctly and comprehensively describe processes related to ICON SOPs, trial-related activities, study documentation, and training.</t>
  </si>
  <si>
    <t>DMC Support/Participation</t>
  </si>
  <si>
    <t xml:space="preserve">Knowledge of the role and responsibilities of the Independent Reporting Statistician, preparing documentation/outputs for DMC member review, and ability to lead the DMC members through the outputs. </t>
  </si>
  <si>
    <t>Training</t>
  </si>
  <si>
    <t>Work Experience</t>
  </si>
  <si>
    <t>Work efficiently</t>
  </si>
  <si>
    <t>Work independently</t>
  </si>
  <si>
    <t>Can guide and/or train others</t>
  </si>
  <si>
    <t>0 - None</t>
  </si>
  <si>
    <t>None</t>
  </si>
  <si>
    <t>Not applicable</t>
  </si>
  <si>
    <t>1 - Beginner</t>
  </si>
  <si>
    <t>Trained</t>
  </si>
  <si>
    <t>None to Little</t>
  </si>
  <si>
    <t>Will take longer than budgeted</t>
  </si>
  <si>
    <t>Need for guidance expected;
independent problem-solving not expected</t>
  </si>
  <si>
    <t>No</t>
  </si>
  <si>
    <t>2 - Basic</t>
  </si>
  <si>
    <t>Some</t>
  </si>
  <si>
    <t>May still take longer than budgeted time for routine tasks</t>
  </si>
  <si>
    <t>Limited support needed for routine tasks, more for non-routine tasks; 
some degree of independent problem-solving expected</t>
  </si>
  <si>
    <t>Can provide limited  guidance to others</t>
  </si>
  <si>
    <t>3 - Competant</t>
  </si>
  <si>
    <t>Significant</t>
  </si>
  <si>
    <t>Completes routine tasks within or faster than budgeted hours</t>
  </si>
  <si>
    <t>No support needed for routine tasks, little to none for non-routine; independent problem-solving ability expected</t>
  </si>
  <si>
    <t>Can guide, perhaps even  train, others</t>
  </si>
  <si>
    <t>4 - Expert</t>
  </si>
  <si>
    <t>Profound</t>
  </si>
  <si>
    <t>Routine tasks on average and in sum are completed faster than budgeted</t>
  </si>
  <si>
    <t>Can work entirely independently, including resolution of non-routine issues;
experience and skill level empowers decision-making for self and team</t>
  </si>
  <si>
    <t>Can guide and train others; can contribute to development of training</t>
  </si>
  <si>
    <t>Monthly Global Programming Forum 2023 01-12</t>
  </si>
  <si>
    <t>Factor Analysis &amp; SEM</t>
  </si>
  <si>
    <t>N</t>
  </si>
  <si>
    <t xml:space="preserve">Last updated: </t>
  </si>
  <si>
    <t>Difference</t>
  </si>
  <si>
    <t>Study Engagement</t>
  </si>
  <si>
    <t>Year</t>
  </si>
  <si>
    <t>Number</t>
  </si>
  <si>
    <t>Cornerstone</t>
  </si>
  <si>
    <t>Title: Development Plan
Autor: Zehui Bai, Senior Biostatistician</t>
  </si>
  <si>
    <t>Total</t>
  </si>
  <si>
    <t>Overview</t>
  </si>
  <si>
    <t>Actual Completed</t>
  </si>
  <si>
    <t>2 Sites</t>
  </si>
  <si>
    <t>Status</t>
  </si>
  <si>
    <t>Keep Learning, Keep Developing, Keep Young</t>
  </si>
  <si>
    <t xml:space="preserve">Propensity Score </t>
  </si>
  <si>
    <t>Date</t>
  </si>
  <si>
    <t>Considerations for the Design and Conduct of Externally Controlled Trials</t>
  </si>
  <si>
    <t>FDA, Reference</t>
  </si>
  <si>
    <t>Reference</t>
  </si>
  <si>
    <t>EFSPI 9th RegStat Workshop</t>
  </si>
  <si>
    <t xml:space="preserve">Better Diagnostics AI Corp </t>
  </si>
  <si>
    <t xml:space="preserve">510k K241725 </t>
  </si>
  <si>
    <t>Considerations for the Design and Interpretation of Noninferiority Trials</t>
  </si>
  <si>
    <t>https://www.nejm.org/doi/10.1056/NEJMra1510063?url_ver=Z39.88-2003&amp;rfr_id=ori:rid:crossref.org&amp;rfr_dat=cr_pub%20%200www.ncbi.nlm.nih.gov</t>
  </si>
  <si>
    <t>Season</t>
  </si>
  <si>
    <t>Theater</t>
  </si>
  <si>
    <t>Program</t>
  </si>
  <si>
    <t>Inszenierung</t>
  </si>
  <si>
    <t>Hightlight 2</t>
  </si>
  <si>
    <t>Link</t>
  </si>
  <si>
    <t>2024-2025</t>
  </si>
  <si>
    <t>Deutsche Oper Berlin</t>
  </si>
  <si>
    <t>Bitzt</t>
  </si>
  <si>
    <t>Carmen</t>
  </si>
  <si>
    <t>Ole Anders Tandberg</t>
  </si>
  <si>
    <t>Ariane Matiakh</t>
  </si>
  <si>
    <t>Staatsoper Unter Den Linden</t>
  </si>
  <si>
    <t>Ballet</t>
  </si>
  <si>
    <t>Giselle</t>
  </si>
  <si>
    <t>Ottorino Respighi</t>
  </si>
  <si>
    <t>La fiamma</t>
  </si>
  <si>
    <t>Christof Loy</t>
  </si>
  <si>
    <t>Carlo Rizzi</t>
  </si>
  <si>
    <t>Rossini</t>
  </si>
  <si>
    <t>Il Barbiere Di Siviglia</t>
  </si>
  <si>
    <t>Verdi</t>
  </si>
  <si>
    <t>Nabucco</t>
  </si>
  <si>
    <t xml:space="preserve">Beethoven </t>
  </si>
  <si>
    <t>Fidelio</t>
  </si>
  <si>
    <t>David Hermann</t>
  </si>
  <si>
    <t>Stephan Zilias</t>
  </si>
  <si>
    <t>Komische Oper Berlin</t>
  </si>
  <si>
    <t>Musical</t>
  </si>
  <si>
    <t>Chicago</t>
  </si>
  <si>
    <t>Strauss</t>
  </si>
  <si>
    <t>Die Frau ohne Schatten</t>
  </si>
  <si>
    <t>Bayerishe Staatsoper</t>
  </si>
  <si>
    <t>Donizetti</t>
  </si>
  <si>
    <t>Lucia Di Lammermoor</t>
  </si>
  <si>
    <t>Wagner</t>
  </si>
  <si>
    <t>Gounod</t>
  </si>
  <si>
    <t>ROMÉO ET JULIETTE</t>
  </si>
  <si>
    <t>Other</t>
  </si>
  <si>
    <t>Oper Frankfurt</t>
  </si>
  <si>
    <t>Macbeth</t>
  </si>
  <si>
    <t>Aida</t>
  </si>
  <si>
    <t>Puccini</t>
  </si>
  <si>
    <t>La Bohème</t>
  </si>
  <si>
    <t>Die Meistersinger Von Nürnberg</t>
  </si>
  <si>
    <t>Janáček</t>
  </si>
  <si>
    <t>Das schlaue Füchslein</t>
  </si>
  <si>
    <t>Sweeney Todd</t>
  </si>
  <si>
    <t>Der Rosenkavalier</t>
  </si>
  <si>
    <t>Elektra</t>
  </si>
  <si>
    <t>Fin-de Partie</t>
  </si>
  <si>
    <t>Mozart</t>
  </si>
  <si>
    <t>Le Nozze di Figaro</t>
  </si>
  <si>
    <t>3:25 h</t>
  </si>
  <si>
    <t>Die Zauberflöte</t>
  </si>
  <si>
    <t>Die Ausflüge des Herrn Broucek</t>
  </si>
  <si>
    <t>Simon Boccanegra</t>
  </si>
  <si>
    <t>La Cenerentola</t>
  </si>
  <si>
    <t>Madama Butterfly</t>
  </si>
  <si>
    <t>Parsifal</t>
  </si>
  <si>
    <t>5:35 h</t>
  </si>
  <si>
    <t>Norma</t>
  </si>
  <si>
    <t>L'Invisible</t>
  </si>
  <si>
    <t>Don Carlo</t>
  </si>
  <si>
    <t>Der fliegende Holländer</t>
  </si>
  <si>
    <t>Don Giovanni</t>
  </si>
  <si>
    <t>Il trovatore</t>
  </si>
  <si>
    <t>Les Vêpres Siciliennes</t>
  </si>
  <si>
    <t>Tchaikovsky</t>
  </si>
  <si>
    <t>Pikowaja Dama - Pique Dame</t>
  </si>
  <si>
    <t>Cassandra</t>
  </si>
  <si>
    <t>My Friend Bunbury</t>
  </si>
  <si>
    <t>Die schweigsame Frau</t>
  </si>
  <si>
    <t xml:space="preserve">Massenet </t>
  </si>
  <si>
    <t>Werther</t>
  </si>
  <si>
    <t>2018-2019</t>
  </si>
  <si>
    <t>Hamburg Staatsoper</t>
  </si>
  <si>
    <t>Don Quixote</t>
  </si>
  <si>
    <t>Illusionen - wie Schwanensee</t>
  </si>
  <si>
    <t>2019-2020</t>
  </si>
  <si>
    <t>Der Nusskracker</t>
  </si>
  <si>
    <t>Vincent Boussard</t>
  </si>
  <si>
    <t>Der Fliegende Holländer</t>
  </si>
  <si>
    <t>2020-2021</t>
  </si>
  <si>
    <t>Molto Agitato</t>
  </si>
  <si>
    <t>Staatsoper Hannover</t>
  </si>
  <si>
    <t xml:space="preserve">Don Giovanni  </t>
  </si>
  <si>
    <t>Così fan tutte</t>
  </si>
  <si>
    <t>Le Nozze Di Figaro</t>
  </si>
  <si>
    <t>L'elisir D'amore</t>
  </si>
  <si>
    <t>Tosca</t>
  </si>
  <si>
    <t>Les Pêcheurs De Perles</t>
  </si>
  <si>
    <t>Wim Wenders</t>
  </si>
  <si>
    <t>2021-2022</t>
  </si>
  <si>
    <t>Offenbach</t>
  </si>
  <si>
    <t>Les Contes D’hoffmann</t>
  </si>
  <si>
    <t>Manon Lescaut</t>
  </si>
  <si>
    <t>Francesco Ivan Ciampa</t>
  </si>
  <si>
    <t>Falstaff</t>
  </si>
  <si>
    <t>Robert Carsen</t>
  </si>
  <si>
    <t>Alexander Joel</t>
  </si>
  <si>
    <t>Jeweis</t>
  </si>
  <si>
    <t xml:space="preserve">Nabucco </t>
  </si>
  <si>
    <t>Die Entführung Aus Dem Serail</t>
  </si>
  <si>
    <t>Otello (Verdi)</t>
  </si>
  <si>
    <t>Ballet-Die Glasmenagerie</t>
  </si>
  <si>
    <t>Concert</t>
  </si>
  <si>
    <t>THE ART OF Roberto Alagna</t>
  </si>
  <si>
    <t>THE ART OF Lise Davidson</t>
  </si>
  <si>
    <t>Nussknacker</t>
  </si>
  <si>
    <t>La Traviata</t>
  </si>
  <si>
    <t>Staatsballet Berlin</t>
  </si>
  <si>
    <t xml:space="preserve">Hänsel Und Gretel </t>
  </si>
  <si>
    <t>Samson and Delilah</t>
  </si>
  <si>
    <t>Damián Szifron</t>
  </si>
  <si>
    <t>Thomas Guggeis</t>
  </si>
  <si>
    <t>Un Ballo In Maschera</t>
  </si>
  <si>
    <t>Lindy Hume</t>
  </si>
  <si>
    <t>Domingo Hindoyan</t>
  </si>
  <si>
    <t>Fledermaus</t>
  </si>
  <si>
    <t>Weihnachtsoratorium I - Vi</t>
  </si>
  <si>
    <t>Dornröschen</t>
  </si>
  <si>
    <t>Ruth Berghaus</t>
  </si>
  <si>
    <t>Diego Matheuz</t>
  </si>
  <si>
    <t>Lohengrin</t>
  </si>
  <si>
    <t>Tod In Venedig</t>
  </si>
  <si>
    <t>Manon</t>
  </si>
  <si>
    <t>Beethoven-Projekt Ii</t>
  </si>
  <si>
    <t>Alvis Hermanis</t>
  </si>
  <si>
    <t>Andrés Orozco-Estrada</t>
  </si>
  <si>
    <t>Rigoletto</t>
  </si>
  <si>
    <t>Bartlett Sher</t>
  </si>
  <si>
    <t>Ivan Repusié</t>
  </si>
  <si>
    <t>Tannhäuser</t>
  </si>
  <si>
    <t>Luisa Miller</t>
  </si>
  <si>
    <t>Liliom</t>
  </si>
  <si>
    <t>Y (N)</t>
  </si>
  <si>
    <t>Percy Adlon</t>
  </si>
  <si>
    <t>Speranza Scappucci</t>
  </si>
  <si>
    <t>Matteo Beltrami</t>
  </si>
  <si>
    <t>Turandot</t>
  </si>
  <si>
    <t>Il Viaggio A Reims</t>
  </si>
  <si>
    <t>Vincent Huguet</t>
  </si>
  <si>
    <t>Daniel Barenboim</t>
  </si>
  <si>
    <t>Matthäus-Passion</t>
  </si>
  <si>
    <t>Coppélia</t>
  </si>
  <si>
    <t>Anna Karenina</t>
  </si>
  <si>
    <t>Sylvia</t>
  </si>
  <si>
    <t xml:space="preserve">Don Pasquale </t>
  </si>
  <si>
    <t>Erste Schritte</t>
  </si>
  <si>
    <t>The Winter’s Tale</t>
  </si>
  <si>
    <t xml:space="preserve">La Fanciulla Del West </t>
  </si>
  <si>
    <t>Lydia Steier</t>
  </si>
  <si>
    <t>Massimo Zanetti</t>
  </si>
  <si>
    <t>The Tempest</t>
  </si>
  <si>
    <t>Ghost Light</t>
  </si>
  <si>
    <t>Nijinsky Gala Xlvii</t>
  </si>
  <si>
    <t xml:space="preserve">Carmen </t>
  </si>
  <si>
    <t>Victorien Vanoosten</t>
  </si>
  <si>
    <t xml:space="preserve">Turandot </t>
  </si>
  <si>
    <t>Philipp Stölzl</t>
  </si>
  <si>
    <t>Zubin Mehta</t>
  </si>
  <si>
    <t>2022-2023</t>
  </si>
  <si>
    <t>Dritte Sinfonie Von Gustav Mahler</t>
  </si>
  <si>
    <t>Axel Kober</t>
  </si>
  <si>
    <t>Rostock</t>
  </si>
  <si>
    <t>Faust</t>
  </si>
  <si>
    <t>Hänsel Und Gretel</t>
  </si>
  <si>
    <t>Dona Nobis Pacem</t>
  </si>
  <si>
    <t>Don Quichotte</t>
  </si>
  <si>
    <t>Die Zauberin</t>
  </si>
  <si>
    <t xml:space="preserve">Liederabend </t>
  </si>
  <si>
    <t>Schwanensee</t>
  </si>
  <si>
    <t xml:space="preserve">Die Zauberflöte (Everding) </t>
  </si>
  <si>
    <t>August Everding</t>
  </si>
  <si>
    <t>Giedre Slekvte</t>
  </si>
  <si>
    <t>Eugen Onegin</t>
  </si>
  <si>
    <t>Eike Gramss</t>
  </si>
  <si>
    <t>Salome</t>
  </si>
  <si>
    <t>Die Sache Makropulos</t>
  </si>
  <si>
    <t>Claus Guth</t>
  </si>
  <si>
    <t>Finnegan Downie Dear</t>
  </si>
  <si>
    <t>Handel</t>
  </si>
  <si>
    <t xml:space="preserve">Orlando </t>
  </si>
  <si>
    <t xml:space="preserve">Der Ferne Klang </t>
  </si>
  <si>
    <t>Il Turco In Italia</t>
  </si>
  <si>
    <t>Antikrist</t>
  </si>
  <si>
    <t>Ek | Ekman</t>
  </si>
  <si>
    <t xml:space="preserve">Daphne </t>
  </si>
  <si>
    <t>Romeo Castellucci</t>
  </si>
  <si>
    <t>Francesca Da Rimin</t>
  </si>
  <si>
    <t>Idomineo</t>
  </si>
  <si>
    <t>David McVicar</t>
  </si>
  <si>
    <t>Simon Rattle</t>
  </si>
  <si>
    <t xml:space="preserve">Aida </t>
  </si>
  <si>
    <t>Arabella</t>
  </si>
  <si>
    <t>Die Walküre</t>
  </si>
  <si>
    <t>Dmitri Tcherniakov</t>
  </si>
  <si>
    <t xml:space="preserve">La Forza Del Destino </t>
  </si>
  <si>
    <t xml:space="preserve">Ekman | Eyal </t>
  </si>
  <si>
    <t xml:space="preserve">Tosca </t>
  </si>
  <si>
    <t>Messa Da Requiem</t>
  </si>
  <si>
    <t>Ein Sommernachtstraum</t>
  </si>
  <si>
    <t>André Heller</t>
  </si>
  <si>
    <t>Der Zar Lässt Sich Fotografieren /</t>
  </si>
  <si>
    <t>Die Kluge</t>
  </si>
  <si>
    <t>Onegin</t>
  </si>
  <si>
    <t>Hercules</t>
  </si>
  <si>
    <t>Xerxes</t>
  </si>
  <si>
    <t xml:space="preserve">Lucia Di Lammermoor </t>
  </si>
  <si>
    <t>Die Schöne Müllerin</t>
  </si>
  <si>
    <t>Francesca Da Rimini</t>
  </si>
  <si>
    <t>Die Glasmenagerie</t>
  </si>
  <si>
    <t>Venere E Adone</t>
  </si>
  <si>
    <t>Bernstein Dances</t>
  </si>
  <si>
    <t xml:space="preserve">Sleepless </t>
  </si>
  <si>
    <t>Bundesjugendballett</t>
  </si>
  <si>
    <t>Hamlet 21</t>
  </si>
  <si>
    <t>Medea</t>
  </si>
  <si>
    <t>2023-2024</t>
  </si>
  <si>
    <t>Half Life</t>
  </si>
  <si>
    <t>Cavalleria Rusticana / Pagliacci</t>
  </si>
  <si>
    <t>Paolo Arrivabeni</t>
  </si>
  <si>
    <t>Boris Godunow</t>
  </si>
  <si>
    <t>Kent Nagano</t>
  </si>
  <si>
    <t>Endstation Sehnsucht</t>
  </si>
  <si>
    <t>Il Trittico</t>
  </si>
  <si>
    <t>John Fiore</t>
  </si>
  <si>
    <t>Don Pasquale</t>
  </si>
  <si>
    <t>Nijinsky</t>
  </si>
  <si>
    <t>Constantin Trinks</t>
  </si>
  <si>
    <t>Harry Kupfer</t>
  </si>
  <si>
    <t>Markus Poschner</t>
  </si>
  <si>
    <t>Calixto Bieito</t>
  </si>
  <si>
    <t>Nicola Luisotti</t>
  </si>
  <si>
    <t>Ivan Repušić</t>
  </si>
  <si>
    <t>Paolo Carignani</t>
  </si>
  <si>
    <t>Romeo Und Julia</t>
  </si>
  <si>
    <t>Simon Hewett</t>
  </si>
  <si>
    <t>Leo Hussain</t>
  </si>
  <si>
    <t>Médée</t>
  </si>
  <si>
    <t>Peter Sellars</t>
  </si>
  <si>
    <t>Jane Eyre</t>
  </si>
  <si>
    <t>Nathan Brock</t>
  </si>
  <si>
    <t>Giampaolo Bisanti</t>
  </si>
  <si>
    <t>Die Zauberflöte (Sharon)</t>
  </si>
  <si>
    <t>Yuval Sharon</t>
  </si>
  <si>
    <t>Kristina Poska</t>
  </si>
  <si>
    <t>Hänsel und Gretel</t>
  </si>
  <si>
    <t>THE ART OF Sonya Yoncheva</t>
  </si>
  <si>
    <t>Die Fledermaus</t>
  </si>
  <si>
    <t>Anna Bolena</t>
  </si>
  <si>
    <t>NDR</t>
  </si>
  <si>
    <t>Orpheus In Der Unterwelt</t>
  </si>
  <si>
    <t>Jenůfa</t>
  </si>
  <si>
    <t>Damian Michieletto</t>
  </si>
  <si>
    <t>Die Kameliendame</t>
  </si>
  <si>
    <t>Bovary</t>
  </si>
  <si>
    <t>Jewgeni Onegin</t>
  </si>
  <si>
    <t>Il trittico</t>
  </si>
  <si>
    <t>Lucia di Lammermoor</t>
  </si>
  <si>
    <t>Rusalka</t>
  </si>
  <si>
    <t>Kornél Mundruczó</t>
  </si>
  <si>
    <t>Peter Grimes</t>
  </si>
  <si>
    <t>La Gioconda</t>
  </si>
  <si>
    <t>Fiddler on the Roof (Anatevka)</t>
  </si>
  <si>
    <t>Odyssee</t>
  </si>
  <si>
    <t>Yoel Gamzou</t>
  </si>
  <si>
    <t>Mahler 8</t>
  </si>
  <si>
    <t>Alexander Soddy</t>
  </si>
  <si>
    <t>THE ART OF Jakub</t>
  </si>
  <si>
    <t>Préludes CV</t>
  </si>
  <si>
    <t>La clemenza di Tito</t>
  </si>
  <si>
    <t>Overture</t>
  </si>
  <si>
    <t>Intermezzo</t>
  </si>
  <si>
    <t>Sextet</t>
  </si>
  <si>
    <t>Schostakowitsch</t>
  </si>
  <si>
    <t>Lady Macbeth von Mzensk</t>
  </si>
  <si>
    <t>Otello (Rossini)</t>
  </si>
  <si>
    <t>L'Elisir d'Amore</t>
  </si>
  <si>
    <t>Die tote Stadt</t>
  </si>
  <si>
    <t>Saint François d'Assise</t>
  </si>
  <si>
    <t>Staatsoper unter den Linden</t>
  </si>
  <si>
    <t>Chowanscht­schina</t>
  </si>
  <si>
    <t>Simone Young</t>
  </si>
  <si>
    <t>Dritte Sinfonie von Gustav Mahler</t>
  </si>
  <si>
    <t>Black Sabbath – The Ballet</t>
  </si>
  <si>
    <t>Royal Ballet Sinfonia</t>
  </si>
  <si>
    <t>Nixon in China</t>
  </si>
  <si>
    <t>Hauen und Stechen</t>
  </si>
  <si>
    <t>Daniel Carter</t>
  </si>
  <si>
    <t>Melancholie des Widerstands</t>
  </si>
  <si>
    <t>David Marton</t>
  </si>
  <si>
    <t>Marie Jacquot</t>
  </si>
  <si>
    <t>Tristan Und Isolde</t>
  </si>
  <si>
    <t>Sir Graham Vick</t>
  </si>
  <si>
    <t>Juraj Valčuha</t>
  </si>
  <si>
    <t>The Times Are Racing</t>
  </si>
  <si>
    <t>Epilog</t>
  </si>
  <si>
    <t>Demian</t>
  </si>
  <si>
    <t>Nijinsky-Gala L</t>
  </si>
  <si>
    <t>Hightlight 1</t>
  </si>
  <si>
    <t>Missing Data</t>
  </si>
  <si>
    <t>Clinical Trials with Missing Data (A Guide for Practitioners)</t>
  </si>
  <si>
    <t>2021-004627-33</t>
  </si>
  <si>
    <t>2021-001810-13</t>
  </si>
  <si>
    <t>EudraCT Identifier</t>
  </si>
  <si>
    <t>NCT Identifier</t>
  </si>
  <si>
    <t>Application of Tipping Point Analysis in Clinical Trials using SAS</t>
  </si>
  <si>
    <t xml:space="preserve">Christy Chuang-Stein; PhD (1998). Laboratory Data in Clinical Trials: A Statistician's Perspective. , 19(2), 167–177. doi:10.1016/s0197-2456(97)00123-2 </t>
  </si>
  <si>
    <t>Laboratory Data</t>
  </si>
  <si>
    <t>GEE</t>
  </si>
  <si>
    <t>Sullivan Pepe, M., &amp; Anderson, G. L. (1994). A cautionary note on inference for marginal regression models with longitudinal data and general correlated response data. Communications in statistics-simulation and computation, 23(4), 939-951.
Smith, T., &amp; Smith, B. (2006). PROC GENMOD with GEE to analyze correlated outcomes data using SAS. San Diego (CA): Department of Defense Center for Deployment Health Research, Naval Health Research Center. [Link](https://www.lexjansen.com/wuss/2006/tutorials/TUT-Smith.pdf)</t>
  </si>
  <si>
    <t>Göttingen</t>
  </si>
  <si>
    <t>Minus 16</t>
  </si>
  <si>
    <t>Month</t>
  </si>
  <si>
    <t>Oper</t>
  </si>
  <si>
    <t>Vacation</t>
  </si>
  <si>
    <t>Start Date</t>
  </si>
  <si>
    <t>End Date</t>
  </si>
  <si>
    <t>Location</t>
  </si>
  <si>
    <t>US</t>
  </si>
  <si>
    <t>DC, New York, Chicago</t>
  </si>
  <si>
    <t>China</t>
  </si>
  <si>
    <t>Yunan, Shanghai</t>
  </si>
  <si>
    <t>Berlin</t>
  </si>
  <si>
    <t>Sep</t>
  </si>
  <si>
    <t>Jul</t>
  </si>
  <si>
    <t>Jun</t>
  </si>
  <si>
    <t>Mar</t>
  </si>
  <si>
    <t>Duoduo</t>
  </si>
  <si>
    <t>Oct</t>
  </si>
  <si>
    <t>Frankfurt</t>
  </si>
  <si>
    <t>Duoduo/Oper</t>
  </si>
  <si>
    <t>Nov</t>
  </si>
  <si>
    <t>Dec</t>
  </si>
  <si>
    <t>Jan</t>
  </si>
  <si>
    <t>Feb</t>
  </si>
  <si>
    <t>Apr</t>
  </si>
  <si>
    <t xml:space="preserve">Hightlight </t>
  </si>
  <si>
    <t>Duration</t>
  </si>
  <si>
    <t>May</t>
  </si>
  <si>
    <t>Conference</t>
  </si>
  <si>
    <t>Hamburg</t>
  </si>
  <si>
    <t>IBS 70th Biometric Colloquium</t>
  </si>
  <si>
    <t>8th EFSPI Regulatory Statistics Workshop</t>
  </si>
  <si>
    <t>9th EFSPI Regulatory Statistics Workshop</t>
  </si>
  <si>
    <t>https://www-komische-oper-berlin-de/en/what/a-z/the-magic-flute/</t>
  </si>
  <si>
    <t>https://oper-frankfurt-de/de/spielplan/linvisible/?id_datum=4100</t>
  </si>
  <si>
    <t>https://oper-frankfurt-de/de/spielplan/norma_4/?id_datum=4110#date</t>
  </si>
  <si>
    <t>https://www-komische-oper-berlin-de/en/what/a-z/my-friend-bunbury/</t>
  </si>
  <si>
    <t>EFSPI 8th RegStat Workshop Note</t>
  </si>
  <si>
    <t>Oncology-Head and Neck Cancer-PIII-AZU41932-419302</t>
  </si>
  <si>
    <t>AZU41932-419302</t>
  </si>
  <si>
    <t>[Head and Neck Cancer](https://clinicaltrials.gov/study/NCT02369874)</t>
  </si>
  <si>
    <t>NCT02369874</t>
  </si>
  <si>
    <t>NCT02125461</t>
  </si>
  <si>
    <t>Endocrinology-Diabetes-PIII-AZUM2138-MB2138</t>
  </si>
  <si>
    <t>AZUM2138-MB2138</t>
  </si>
  <si>
    <t>NCT02725593</t>
  </si>
  <si>
    <t>2015-005041-31</t>
  </si>
  <si>
    <t>30 Sites</t>
  </si>
  <si>
    <t>GMDS SUMMER ACADEMY 2024</t>
  </si>
  <si>
    <t>nQuery Webinar - Sample Size Calculation</t>
  </si>
  <si>
    <t>Diagnostic Study</t>
  </si>
  <si>
    <t>Giuseppe Mentuccia</t>
  </si>
  <si>
    <t>Hendrik Müller</t>
  </si>
  <si>
    <t>Roxie Hart</t>
  </si>
  <si>
    <t>Velma Kelly</t>
  </si>
  <si>
    <t>Patrice Bart</t>
  </si>
  <si>
    <t>Musikalische Leitung</t>
  </si>
  <si>
    <t>Munich</t>
  </si>
  <si>
    <t>GMDS Summer Academy 2024</t>
  </si>
  <si>
    <t>Macbeth, Ballet</t>
  </si>
  <si>
    <t>Yes</t>
  </si>
  <si>
    <t>Sample Size Calculation</t>
  </si>
  <si>
    <t>Orthopedics</t>
  </si>
  <si>
    <t>Tendinopathy CTS</t>
  </si>
  <si>
    <t xml:space="preserve">Decentralized clinical trials (DCTs) </t>
  </si>
  <si>
    <t>Khan Sciences, Inc.</t>
  </si>
  <si>
    <t>Tendinopathy &amp; CTS</t>
  </si>
  <si>
    <t>Sham</t>
  </si>
  <si>
    <t>Saad</t>
  </si>
  <si>
    <t>Rajeev BCDA-Bone Landmarks Detection</t>
  </si>
  <si>
    <t>Endocrinology-Diabetes I-PIII-DIYDDMP3-IDDMP3</t>
  </si>
  <si>
    <t>DIYDDMP3-IDDMP3</t>
  </si>
  <si>
    <t>[Type 2 diabetes mellitus](https://classic.clinicaltrials.gov/ct2/show/NCT03199053)</t>
  </si>
  <si>
    <t>[Type 2 diabetes mellitus](https://clinicaltrials.gov/study/NCT02725593)</t>
  </si>
  <si>
    <t>[Type 1 diabetes mellitus](https://clinicaltrials.gov/study/NCT05018585)</t>
  </si>
  <si>
    <t>NCT05018585</t>
  </si>
  <si>
    <t>2021-002731-32</t>
  </si>
  <si>
    <t>60 Sites</t>
  </si>
  <si>
    <t>Infectious Disease-COVID-19-PII-PAMAAPL1-AVAPL1</t>
  </si>
  <si>
    <t xml:space="preserve">PharmaMar </t>
  </si>
  <si>
    <t xml:space="preserve">[COVID-19](https://clinicaltrials.gov/study/NCT05705167) </t>
  </si>
  <si>
    <t>NCT05705167</t>
  </si>
  <si>
    <t>2022-002489-34</t>
  </si>
  <si>
    <t>44 Sites</t>
  </si>
  <si>
    <t>Der Freischütz</t>
  </si>
  <si>
    <t>Jan Bosse</t>
  </si>
  <si>
    <t>Andreas Kriegenburg</t>
  </si>
  <si>
    <t>Carl Orff-Trionfi</t>
  </si>
  <si>
    <t>Herbert Fritsch</t>
  </si>
  <si>
    <t>Sesto Quatrini</t>
  </si>
  <si>
    <t>Choreography</t>
  </si>
  <si>
    <t>Pina Bausch, Hans van Manen, Demis Volpi, Justin Peck</t>
  </si>
  <si>
    <t>Andreas Homoki</t>
  </si>
  <si>
    <t>Lorenzo Passerini</t>
  </si>
  <si>
    <t>Guy Joosten</t>
  </si>
  <si>
    <t>Ramón Tebar</t>
  </si>
  <si>
    <t>Slow Burn</t>
  </si>
  <si>
    <t>Peter Beauvais</t>
  </si>
  <si>
    <t>Adam Hickox</t>
  </si>
  <si>
    <t>The Nutcracker</t>
  </si>
  <si>
    <t>Michael Thalheimer</t>
  </si>
  <si>
    <t>Ariadne auf Naxos</t>
  </si>
  <si>
    <t>PSI Webinar</t>
  </si>
  <si>
    <t>Hierarchical composite endpoints in clinical trials: challenges &amp; opportunities</t>
  </si>
  <si>
    <t>Estimands, Estimators, and Estimates: Aligning target of estimation, method of estimation, and sensitivity analysis, with application to the COVID-19 pandemic</t>
  </si>
  <si>
    <t>Monthly Global Programming Forum 2024 01-06</t>
  </si>
  <si>
    <t>ICON Forum</t>
  </si>
  <si>
    <t>PSI/EFSPI Visualisation SIG 'Wonderful Wednesday' Webinars</t>
  </si>
  <si>
    <t>ST Forum Estimand Case Study 1</t>
  </si>
  <si>
    <t>Quarto</t>
  </si>
  <si>
    <t>R Pharma Conference</t>
  </si>
  <si>
    <t>Cathy Marston</t>
  </si>
  <si>
    <t>John Neumeier</t>
  </si>
  <si>
    <t>Vitali Alekseenok</t>
  </si>
  <si>
    <t>Bertrand de Billy</t>
  </si>
  <si>
    <t>Emma Dante</t>
  </si>
  <si>
    <t>Mariame Clément</t>
  </si>
  <si>
    <t>Andrea Moses</t>
  </si>
  <si>
    <t>R WORKSHOP: Shiny Application Development and Validation with Rhino</t>
  </si>
  <si>
    <t>Shiny</t>
  </si>
  <si>
    <t>Jakop Ahlbom</t>
  </si>
  <si>
    <t>David Alden</t>
  </si>
  <si>
    <t>Enrique Mazzola</t>
  </si>
  <si>
    <t>Carlo Montanaro</t>
  </si>
  <si>
    <t>Filippo Sanjust</t>
  </si>
  <si>
    <t>Dominic Limburg</t>
  </si>
  <si>
    <t>Laurent Pelly</t>
  </si>
  <si>
    <t>Markus Stenz</t>
  </si>
  <si>
    <t>Günter Krämer</t>
  </si>
  <si>
    <t>Newsletter for Statistical Programmers and Biostatisticians #64</t>
  </si>
  <si>
    <t>Newsletter for Statistical Programmers and Biostatisticians #63</t>
  </si>
  <si>
    <t>Newsletter for Statistical Programmers and Biostatisticians #62</t>
  </si>
  <si>
    <t>Newsletter for Statistical Programmers and Biostatisticians #61</t>
  </si>
  <si>
    <t>Newsletter for Statistical Programmers and Biostatisticians #60</t>
  </si>
  <si>
    <t>Newsletter for Statistical Programmers and Biostatisticians #59</t>
  </si>
  <si>
    <t>Newsletter for Statistical Programmers and Biostatisticians #58</t>
  </si>
  <si>
    <t>Newsletter for Statistical Programmers and Biostatisticians #57</t>
  </si>
  <si>
    <t>Newsletter for Statistical Programmers and Biostatisticians #56</t>
  </si>
  <si>
    <t>Newsletter for Statistical Programmers and Biostatisticians #53</t>
  </si>
  <si>
    <t>Newsletter for Statistical Programmers and Biostatisticians #52</t>
  </si>
  <si>
    <t>Newsletter for Statistical Programmers and Biostatisticians #51</t>
  </si>
  <si>
    <t>ST&amp;P</t>
  </si>
  <si>
    <t>Newsletter for Statistical Programmers and Biostatisticians #50</t>
  </si>
  <si>
    <t>Newsletter for Statistical Programmers and Biostatisticians #49</t>
  </si>
  <si>
    <t>Newsletter for Statistical Programmers and Biostatisticians #48</t>
  </si>
  <si>
    <t>Newsletter for Statistical Programmers and Biostatisticians #47</t>
  </si>
  <si>
    <t>Newsletter for Statistical Programmers and Biostatisticians #46</t>
  </si>
  <si>
    <t>Week</t>
  </si>
  <si>
    <t>Wonderful Wednesdays 2024.05 -  Flow Chart</t>
  </si>
  <si>
    <t>Wonderful Wednesdays 2024.04 - Power and sample size calculations</t>
  </si>
  <si>
    <t>2024.01_2024 Trends in Clinical Trials</t>
  </si>
  <si>
    <t>2024.02_Projecting How Long Your Trial Will Take</t>
  </si>
  <si>
    <t>2024.03_Everything to Know About Sample Size Determination</t>
  </si>
  <si>
    <t>2024.04_Sample Size and Power for Non-Parametric Analysis</t>
  </si>
  <si>
    <t>2024.05_Exploring SurvivalAnalysis Designs</t>
  </si>
  <si>
    <t>2024.06_Design and Evaluation of Complex Sequential Analysis Trials</t>
  </si>
  <si>
    <t>2024.07_Powering Phase IV Clinical Trials</t>
  </si>
  <si>
    <t>2024.08_Choosing the Effect Size for Sample Size Calculations</t>
  </si>
  <si>
    <t>2024.09_Sample Size for Pilot Studies</t>
  </si>
  <si>
    <t>2024.10_Power for Complex Hypotheses</t>
  </si>
  <si>
    <t>2024.11_Alternative for Power</t>
  </si>
  <si>
    <t>Week21</t>
  </si>
  <si>
    <t>Week01</t>
  </si>
  <si>
    <t>Week05</t>
  </si>
  <si>
    <t>Week09</t>
  </si>
  <si>
    <t>Week13</t>
  </si>
  <si>
    <t>Week17</t>
  </si>
  <si>
    <t>Week25</t>
  </si>
  <si>
    <t>Week29</t>
  </si>
  <si>
    <t>Week33</t>
  </si>
  <si>
    <t>Week37</t>
  </si>
  <si>
    <t>Week45</t>
  </si>
  <si>
    <t>Work Meeting</t>
  </si>
  <si>
    <t>Mannheim</t>
  </si>
  <si>
    <t>R Pharma 2024</t>
  </si>
  <si>
    <t>Wonderful Wednesdays 2024.03, Wonderful Wednesdays 2024.02 AE, Bar</t>
  </si>
  <si>
    <t>Wonderful Wednesdays 2024.01 2023 Best</t>
  </si>
  <si>
    <t>Wonderful Wednesdays 2023.12 - Plot the ADSL Data</t>
  </si>
  <si>
    <t>Wonderful Wednesdays 2023.11 - SSC/Gatekeeping Procedure</t>
  </si>
  <si>
    <t>Wonderful Wednesdays 2023.10 - Dirty Data</t>
  </si>
  <si>
    <t>Wonderful Wednesdays 2023.07 - Disease Incidence</t>
  </si>
  <si>
    <t>Wonderful Wednesdays 2023.06 - Showcase</t>
  </si>
  <si>
    <t>Wonderful Wednesdays 2023.04 - visualise diary data</t>
  </si>
  <si>
    <t>Wonderful Wednesdays 2023.03 - Forest 12 studies on alopecia areata</t>
  </si>
  <si>
    <t>Wonderful Wednesdays 2022.11 - Quality of life outcomes in a cancer trial: dealing with missing data</t>
  </si>
  <si>
    <t>Week15</t>
  </si>
  <si>
    <t>Week42</t>
  </si>
  <si>
    <t>Week43</t>
  </si>
  <si>
    <t>Week32</t>
  </si>
  <si>
    <t>Week44</t>
  </si>
  <si>
    <t>Week46</t>
  </si>
  <si>
    <t>Week35</t>
  </si>
  <si>
    <t>Week20</t>
  </si>
  <si>
    <t>Week02</t>
  </si>
  <si>
    <t>Week06</t>
  </si>
  <si>
    <t>Week11</t>
  </si>
  <si>
    <t xml:space="preserve">Wonderful Wednesdays 2023.09 - Treatment Effect  </t>
  </si>
  <si>
    <t xml:space="preserve">Wonderful Wednesdays 2023.05 - CGI-S </t>
  </si>
  <si>
    <t>Wonderful Wednesdays 2022.12 - AEs</t>
  </si>
  <si>
    <t>Week14</t>
  </si>
  <si>
    <t>Week04</t>
  </si>
  <si>
    <t>Week36</t>
  </si>
  <si>
    <t>Week27</t>
  </si>
  <si>
    <t>https://www.linkedin.com/newsletters/network-update-6872092026620448768/</t>
  </si>
  <si>
    <t>135 min</t>
  </si>
  <si>
    <t>https://deutscheoperberlin.de/de_DE/calendar/ein-sommernachtstraum.17752737</t>
  </si>
  <si>
    <t>Neurology-Epilepsy-PIII-UCB-EP0151</t>
  </si>
  <si>
    <t>UCBEP151-EP0151</t>
  </si>
  <si>
    <t>Phase 3b</t>
  </si>
  <si>
    <t>NCT04627285</t>
  </si>
  <si>
    <t>2022-502639-21-00</t>
  </si>
  <si>
    <t>[Epilepsy](https://clinicaltrials.gov/study/NCT04627285)</t>
  </si>
  <si>
    <t>2012-001770-29</t>
  </si>
  <si>
    <t>UCUEP12X-EP0012</t>
  </si>
  <si>
    <t>Wonderful Wednesdays 2022.10 - EORTC QLQ-C30, Dashboard</t>
  </si>
  <si>
    <t>Wonderful Wednesdays 2022.09 - Regression</t>
  </si>
  <si>
    <t>Wonderful Wednesdays 2022.08 - Ranking</t>
  </si>
  <si>
    <t>Automation of reporting statistical results with R (mocktables, summary tables, result narrations)</t>
  </si>
  <si>
    <t>Creating and Utilizing ARDs for Clinical Reporting - gtsummary cards</t>
  </si>
  <si>
    <t>No code data analysis with blockr</t>
  </si>
  <si>
    <t>Shiny-carver Clinical Analysis Report and Visualization</t>
  </si>
  <si>
    <t>Regression</t>
  </si>
  <si>
    <t>Linear Regression Project</t>
  </si>
  <si>
    <t>Week48</t>
  </si>
  <si>
    <t>Linear Regression Note</t>
  </si>
  <si>
    <t>PCA</t>
  </si>
  <si>
    <t>Ridge Regression</t>
  </si>
  <si>
    <t>Wonderful Wednesdays 2024.08</t>
  </si>
  <si>
    <t>Wonderful Wednesdays 2024.12</t>
  </si>
  <si>
    <t>Wonderful Wednesdays 2021.08</t>
  </si>
  <si>
    <t>Wonderful Wednesdays 2021.07</t>
  </si>
  <si>
    <t>Wonderful Wednesdays 2021.06</t>
  </si>
  <si>
    <t>Wonderful Wednesdays 2021.05</t>
  </si>
  <si>
    <t>Wonderful Wednesdays 2021.04</t>
  </si>
  <si>
    <t>Week47</t>
  </si>
  <si>
    <t>Newsletter for Statistical Programmers and Biostatisticians #55, #54</t>
  </si>
  <si>
    <t>Wonderful Wednesdays 2022.07 - Patient Profile</t>
  </si>
  <si>
    <t>Wonderful Wednesdays 2022.06 - BoxDashboard</t>
  </si>
  <si>
    <t>Bayesian Data Analysis: Implementation in R and Python</t>
  </si>
  <si>
    <t>贝叶斯数据分析: 基于R与Python的实现</t>
  </si>
  <si>
    <t>Bayesian</t>
  </si>
  <si>
    <t>Week07</t>
  </si>
  <si>
    <t>Week40</t>
  </si>
  <si>
    <t>Week39</t>
  </si>
  <si>
    <t>Week38</t>
  </si>
  <si>
    <t>Week34</t>
  </si>
  <si>
    <t>Week50</t>
  </si>
  <si>
    <t>Bayesian Essentials with R</t>
  </si>
  <si>
    <t>Marin, J., Robert, C. P. (2013). Bayesian Essentials with R. United States: Springer New York.</t>
  </si>
  <si>
    <t>Bayesian Approaches to Clinical Trials and Health-Care Evaluation</t>
  </si>
  <si>
    <t>Spiegelhalter, D. J., Abrams, K. R., Myles, J. P. (2004). Bayesian Approaches to Clinical Trials and Health-Care Evaluation. United Kingdom: Wiley.</t>
  </si>
  <si>
    <t>Newsletter for Statistical Programmers and Biostatisticians #65</t>
  </si>
  <si>
    <t>Week49</t>
  </si>
  <si>
    <t>LP0133-2393</t>
  </si>
  <si>
    <t>Dermatology-Chronic Hand Eczema-PIII-LEO2283</t>
  </si>
  <si>
    <t>Dermatology-Palmoplantar Pustulosis-PIIa-LEO2393</t>
  </si>
  <si>
    <t>Palmoplantar Pustulosis</t>
  </si>
  <si>
    <t>50 Sites</t>
  </si>
  <si>
    <t>Bayesian Linear Regression</t>
  </si>
  <si>
    <t>Online Web</t>
  </si>
  <si>
    <t>Introductory Adaptive Trial Designs: A Practical Guide with R</t>
  </si>
  <si>
    <t>Chang, M. (2015). Introductory adaptive trial designs: a practical guide with R (Vol. 75). CRC Press.</t>
  </si>
  <si>
    <t>Regulatory </t>
  </si>
  <si>
    <t>Presenting Clinical Data for Regulatory Submission: A Stats Perspective
https://cytel.com/perspectives/presenting-clinical-data-for-regulatory-submission-a-stats-perspective/?utm_medium=social&amp;utm_source=linkedin</t>
  </si>
  <si>
    <t>Regulatory Submission, UCB</t>
  </si>
  <si>
    <t>The Good Data Doctor on Data Submission and Data Integration</t>
  </si>
  <si>
    <t>Wonderful Wednesdays 2022.04 - Clinical Improvement</t>
  </si>
  <si>
    <t>Wonderful Wednesdays 2022.05 - Responder</t>
  </si>
  <si>
    <t>Newsletter for Statistical Programmers and Biostatisticians #40 - #43</t>
  </si>
  <si>
    <t>Newsletter for Statistical Programmers and Biostatisticians #44 - #45</t>
  </si>
  <si>
    <t>Week51</t>
  </si>
  <si>
    <t>Wonderful Wednesdays 2021.12 - shiny</t>
  </si>
  <si>
    <t>Wonderful Wednesdays 2022.02 - SSC</t>
  </si>
  <si>
    <t>Weekday</t>
  </si>
  <si>
    <t>2024.12_Clinical Trial Design | 2024's most popular topics</t>
  </si>
  <si>
    <t>Wonderful Wednesdays 2021.11 - CGI-I</t>
  </si>
  <si>
    <t>Wonderful Wednesdays 2021.10 - Competing Risk Dashboard</t>
  </si>
  <si>
    <t>应用回归分析，第五版</t>
  </si>
  <si>
    <t>Machine Learning</t>
  </si>
  <si>
    <t>Keep</t>
  </si>
  <si>
    <t>Immunology-CAD-RealWorld-SAVAKD98-0D0K5Z</t>
  </si>
  <si>
    <t>SAVAKD98-0D0K5Z</t>
  </si>
  <si>
    <t>Sanofi</t>
  </si>
  <si>
    <t>[Cold Agglutinin Disease](https://clinicaltrials.gov/study/NCT05791708)</t>
  </si>
  <si>
    <t>NCT05791708</t>
  </si>
  <si>
    <t>68 Sites</t>
  </si>
  <si>
    <t>SDTM</t>
  </si>
  <si>
    <t>ADaM</t>
  </si>
  <si>
    <t>Dermatology-Psoriasis-PIII-LEOL1396</t>
  </si>
  <si>
    <t>SAP</t>
  </si>
  <si>
    <t>Bioavailability_Food_Effect_PI_SBI20162-20162X</t>
  </si>
  <si>
    <t>SBI20162-20162X</t>
  </si>
  <si>
    <t>SK Life Science, Inc.</t>
  </si>
  <si>
    <t>Bioavailability</t>
  </si>
  <si>
    <t>NCT04520360</t>
  </si>
  <si>
    <t>[Carisbamate](https://clinicaltrials.gov/study/NCT04520360)</t>
  </si>
  <si>
    <t>Joe-000023</t>
  </si>
  <si>
    <t>NCT01665599</t>
  </si>
  <si>
    <t>[Testosterone Gel Hypogonadal](https://clinicaltrials.gov/study/NCT01665599)</t>
  </si>
  <si>
    <t>Blinding Plan</t>
  </si>
  <si>
    <t>Monthly Global Programming Forum 2024 07 +</t>
  </si>
  <si>
    <t>Wonderful Wednesdays 2021.03</t>
  </si>
  <si>
    <t>Wonderful Wednesdays 2021.02</t>
  </si>
  <si>
    <t>Wonderful Wednesdays 2021.01</t>
  </si>
  <si>
    <t>Wonderful Wednesdays 2020.12</t>
  </si>
  <si>
    <t>Wonderful Wednesdays 2020.11</t>
  </si>
  <si>
    <t>Wonderful Wednesdays 2020.10</t>
  </si>
  <si>
    <t>Wonderful Wednesdays 2020.08</t>
  </si>
  <si>
    <t>Wonderful Wednesdays 2020.07</t>
  </si>
  <si>
    <t>Wonderful Wednesdays 2020.06</t>
  </si>
  <si>
    <t>Wonderful Wednesdays 2020.05</t>
  </si>
  <si>
    <t>Wonderful Wednesdays 2020.04</t>
  </si>
  <si>
    <t>Wonderful Wednesdays 2020.03</t>
  </si>
  <si>
    <t>Wonderful Wednesdays 2020.09 - Aes</t>
  </si>
  <si>
    <t>Week52</t>
  </si>
  <si>
    <t>Dermatology-Psoriasis-PIII-BMS11075-011075</t>
  </si>
  <si>
    <t>Dermatology-Gynecology-Alopecia-PIV-MYVBFJ80-0D1QBL</t>
  </si>
  <si>
    <t>[Psoriasis](https://clinicaltrials.gov/study/NCT04036435)</t>
  </si>
  <si>
    <t>NCT04036435</t>
  </si>
  <si>
    <t>2019-000612-29</t>
  </si>
  <si>
    <t>Oncology-Metastatic Leiomyosarcoma-PIIb-PIII-PAM18310-183010</t>
  </si>
  <si>
    <t>[Metastatic Leiomyosarcoma](https://clinicaltrials.gov/study/NCT06088290)</t>
  </si>
  <si>
    <t>NCT06088290</t>
  </si>
  <si>
    <t>2022-502975-45-00</t>
  </si>
  <si>
    <t>Anupam</t>
  </si>
  <si>
    <t>Oncology-Cancer Prognosis-RWS-VILPA</t>
  </si>
  <si>
    <t>RWS</t>
  </si>
  <si>
    <t>Cancer Prognosis</t>
  </si>
  <si>
    <t>Talal</t>
  </si>
  <si>
    <t>Deep SDTM</t>
  </si>
  <si>
    <t>Nasogastric feeding tube</t>
  </si>
  <si>
    <t>Phase 2b/3</t>
  </si>
  <si>
    <t>Endocrinology-Diabetes II-PII-IVP37016-337016</t>
  </si>
  <si>
    <t>[Type 2 diabetes mellitus](https://clinicaltrials.gov/study/NCT05232071)</t>
  </si>
  <si>
    <t>NCT05232071</t>
  </si>
  <si>
    <t>2021-005057-87</t>
  </si>
  <si>
    <t>42 Sites</t>
  </si>
  <si>
    <t>Deutsche Symphonie Orchester</t>
  </si>
  <si>
    <t>Komponistengipfel in Wien</t>
  </si>
  <si>
    <t>Hepatology-Liver Failure-PIIa-VRSVS01L-VS01LF</t>
  </si>
  <si>
    <t>Inferential  Macro</t>
  </si>
  <si>
    <t>Interim Analysis</t>
  </si>
  <si>
    <t>https://steve-mallett.shinyapps.io/WW_Jun24/</t>
  </si>
  <si>
    <t>Wonderful Wednesdays 2024.07 - Platform Trial Design II</t>
  </si>
  <si>
    <t>Wonderful Wednesdays 2024.06 - Platform Trial Design I</t>
  </si>
  <si>
    <t>CC-93538 Adi</t>
  </si>
  <si>
    <t>Oncology-Prostate Cancer</t>
  </si>
  <si>
    <t>Dare22</t>
  </si>
  <si>
    <t>Rajeev BCDA-Caries09</t>
  </si>
  <si>
    <t>Dare</t>
  </si>
  <si>
    <t xml:space="preserve"> Scoped 2025</t>
  </si>
  <si>
    <t>200 Reading Plan 2025</t>
  </si>
  <si>
    <t>Die kleine Hexe</t>
  </si>
  <si>
    <t>14;30</t>
  </si>
  <si>
    <t>Case Study Depression Clinical Trials</t>
  </si>
  <si>
    <t>Case Study ACTG 175 HIV Trial</t>
  </si>
  <si>
    <t>Wonderful Wednesdays 2024.09 PFS</t>
  </si>
  <si>
    <t>Wonderful Wednesdays 2024.11 Line Plots</t>
  </si>
  <si>
    <t>Wonderful Wednesdays 2024.10 Dose Response</t>
  </si>
  <si>
    <t>Oncology-NSCLC-PI-PII-R93BKV02-0H1ZTA</t>
  </si>
  <si>
    <t>R93BKV02-0H1ZTA</t>
  </si>
  <si>
    <t>BlossomHill Therapeutics</t>
  </si>
  <si>
    <t>NCT06706076</t>
  </si>
  <si>
    <t>[Non-Small Cell Lung Cancer (NSCLC)](https://clinicaltrials.gov/study/NCT06706076)</t>
  </si>
  <si>
    <t>Oncology-NSCLC-PIII-MRT84912-849012</t>
  </si>
  <si>
    <t>Mirati Therapeutics Inc. (BMS)</t>
  </si>
  <si>
    <t>Bristol-Myers Squibb (BMS)</t>
  </si>
  <si>
    <t>[Non-Small Cell Lung Cancer (NSCLC)](https://clinicaltrials.gov/study/NCT04685135)</t>
  </si>
  <si>
    <t>NCT04685135</t>
  </si>
  <si>
    <t>263 Sites</t>
  </si>
  <si>
    <t xml:space="preserve">	2020-003645-11</t>
  </si>
  <si>
    <t>Gastroenterology</t>
  </si>
  <si>
    <t>Gastroenterology-Celiac Disease-PI-VCCBHE95-0D1TX9</t>
  </si>
  <si>
    <t>VCCBHE95-0D1TX9</t>
  </si>
  <si>
    <t>Barinthus Biotherapeutics</t>
  </si>
  <si>
    <t>[Celiac Disease](https://clinicaltrials.gov/study/NCT06310291)</t>
  </si>
  <si>
    <t>NCT06310291</t>
  </si>
  <si>
    <t>Dermatology-Acromegaly-PI-AOT22082-22082X</t>
  </si>
  <si>
    <t>AOT22082-22082X</t>
  </si>
  <si>
    <t>Acromegaly</t>
  </si>
  <si>
    <t>Amolyt Pharma</t>
  </si>
  <si>
    <t>Oncology-Prostate Cancer-PIb-PII-AVI110AB-110ABR</t>
  </si>
  <si>
    <t>NCT03888612</t>
  </si>
  <si>
    <t>[Metastatic Castration Resistant Prostate Cancer (mCRPC)](https://clinicaltrials.gov/study/NCT03888612)</t>
  </si>
  <si>
    <t>54 Sites</t>
  </si>
  <si>
    <t>Oncology-Kidney Neoplasms-PII-NKG52202-215202</t>
  </si>
  <si>
    <t>[Kidney Neoplasms](https://clinicaltrials.gov/study/NCT05935748)</t>
  </si>
  <si>
    <t>NCT05935748</t>
  </si>
  <si>
    <t>NiKang Therapeutics, Inc.</t>
  </si>
  <si>
    <t>Neurology-Seizures-PIII-ZOGCDKL5-ECDKL5</t>
  </si>
  <si>
    <t>[Epilepsy/Seizures](https://clinicaltrials.gov/study/NCT05064878)</t>
  </si>
  <si>
    <t>NCT05064878</t>
  </si>
  <si>
    <t>2021-003222-76</t>
  </si>
  <si>
    <t>63 Sites</t>
  </si>
  <si>
    <t>UCB/Zogenix, Inc</t>
  </si>
  <si>
    <t>Gastroenterology-Irritable Bowel Syndrome-PI-GSK3352589</t>
  </si>
  <si>
    <t>PI-GSK3352589</t>
  </si>
  <si>
    <t>NCT03154086</t>
  </si>
  <si>
    <t>GlaxoSmithKline</t>
  </si>
  <si>
    <t>[Irritable Bowel Syndrome](https://clinicaltrials.gov/study/NCT03154086)</t>
  </si>
  <si>
    <t>Dermatology-Aesthetic Medicine-PII-InBuToxinA</t>
  </si>
  <si>
    <t>Dermatology-WoundCare-PIII-MEDIWOUND1</t>
  </si>
  <si>
    <t>Dermatology-Venous Leg Ulcer-PMA-HM242_Solution</t>
  </si>
  <si>
    <t>Dermatology-Venous Leg Ulcer-PMA-HM242 Gel</t>
  </si>
  <si>
    <t>Hematology-Leukemia-PI-GEM333</t>
  </si>
  <si>
    <t>Hematology-Leukemia-PII-IMpress</t>
  </si>
  <si>
    <t>Immunology-Allergic Rhinoconjunctivitis-PIIb-Lotab</t>
  </si>
  <si>
    <t>Oncology-Multiple Cancers-PI-SC103</t>
  </si>
  <si>
    <t>Oncology-Pancreatic Cancer-PI-CA209-9KH</t>
  </si>
  <si>
    <t>Oncology-Melanoma-PIII-Immunoprint</t>
  </si>
  <si>
    <t>Oncology-Melanoma-PIII-MG-III-001</t>
  </si>
  <si>
    <t>Ophthalmology-PMA-Surgery-Terra</t>
  </si>
  <si>
    <t>Ophthalmology-PMA-Cataract-VirtIOL</t>
  </si>
  <si>
    <t>Ophthalmology-Glaucoma-ARGOS</t>
  </si>
  <si>
    <t>Ophthalmology-Cataract-VENUStoric</t>
  </si>
  <si>
    <t>Ophthalmology-Cataract Senile-UVEA 209</t>
  </si>
  <si>
    <t>Ophthalmology-Cataract Senile-UVEA 509</t>
  </si>
  <si>
    <t>Ophthalmology-Cataract Senile-UVEA 709</t>
  </si>
  <si>
    <t>Ophthalmology-Cataract Senile-UVEA 809</t>
  </si>
  <si>
    <t>Ophthalmology-Cataract Senile-UVEA 839</t>
  </si>
  <si>
    <t>Ophthalmology-Cataract Senile-HECATE A</t>
  </si>
  <si>
    <t>Ophthalmology-Cataract Senile OVD-VISPER</t>
  </si>
  <si>
    <t>Ophthalmology-Cataract Senile OVD-PROMIZ</t>
  </si>
  <si>
    <t>Ophthalmology-OVD-KEA</t>
  </si>
  <si>
    <t>Ophthalmology-OVD-Survey-RT Decalin</t>
  </si>
  <si>
    <t>Gastroenterology-Complaints-PMCF-BULL-PMS</t>
  </si>
  <si>
    <t>Infectious Disease-Bacterial vaginosis-PIV-Medinova</t>
  </si>
  <si>
    <t>Infectious Disease-COVID-19-NIS-DB</t>
  </si>
  <si>
    <t>Infectious Disease-COVID-19-PII-ATR-002-202</t>
  </si>
  <si>
    <t>Infectious Disease-COVID-19-IVD_CTK Biotech</t>
  </si>
  <si>
    <t>Oncology-Multiple-PI-GEM3PSCA-01</t>
  </si>
  <si>
    <t>Grand Total</t>
  </si>
  <si>
    <t>Count</t>
  </si>
  <si>
    <t>Guercœur</t>
  </si>
  <si>
    <t>3 h</t>
  </si>
  <si>
    <t>2:40 h Anna Netrebko</t>
  </si>
  <si>
    <t>David Bösch</t>
  </si>
  <si>
    <t>Tod in Venedig</t>
  </si>
  <si>
    <t>Les Contes d'Hoffmann</t>
  </si>
  <si>
    <t>Mitridate, re di Ponto</t>
  </si>
  <si>
    <t>Maria Stuarda</t>
  </si>
  <si>
    <t>La Fanciulla del West</t>
  </si>
  <si>
    <t>[Severe Rheumatoid Arthritis](https://clinicaltrials.gov/study/NCT06596772)</t>
  </si>
  <si>
    <t>NCT06596772</t>
  </si>
  <si>
    <t>Oncology-Lymphoma-PI-BV9BGH90-0D1S5V</t>
  </si>
  <si>
    <t>BV9BGH90-0D1S5V</t>
  </si>
  <si>
    <t>PeproMene Bio, Inc.</t>
  </si>
  <si>
    <t>[B-cell Non-Hodgkin's Lymphoma](https://clinicaltrials.gov/study/NCT05370430)</t>
  </si>
  <si>
    <t>NCT05370430</t>
  </si>
  <si>
    <t>Wonderful Wednesdays 2021.09 - Continuous Glucose Monitoring (CGM) data</t>
  </si>
  <si>
    <t>Week03</t>
  </si>
  <si>
    <t>Medical Surgery</t>
  </si>
  <si>
    <t>Medical Surgery-Nasogastric Tube-Talal18</t>
  </si>
  <si>
    <t>Week19</t>
  </si>
  <si>
    <t>Week23</t>
  </si>
  <si>
    <t>Week31</t>
  </si>
  <si>
    <t>2025.10_</t>
  </si>
  <si>
    <t>Wonderful Wednesdays 2025.12</t>
  </si>
  <si>
    <t>Wonderful Wednesdays 2025.11</t>
  </si>
  <si>
    <t>Wonderful Wednesdays 2025.10</t>
  </si>
  <si>
    <t>Wonderful Wednesdays 2025.09</t>
  </si>
  <si>
    <t>Wonderful Wednesdays 2025.08</t>
  </si>
  <si>
    <t>Wonderful Wednesdays 2025.07</t>
  </si>
  <si>
    <t>Wonderful Wednesdays 2025.06</t>
  </si>
  <si>
    <t>Wonderful Wednesdays 2025.05</t>
  </si>
  <si>
    <t>Wonderful Wednesdays 2025.04</t>
  </si>
  <si>
    <t>Wonderful Wednesdays 2025.03</t>
  </si>
  <si>
    <t>Wonderful Wednesdays 2025.02</t>
  </si>
  <si>
    <t>Wonderful Wednesdays 2025.01</t>
  </si>
  <si>
    <t>2025.01_2025 Trends in Clinical Trial Design</t>
  </si>
  <si>
    <t>Advancing the Use of Complex Innovative Designs in Clinical Trials: From Pilot to Practice</t>
  </si>
  <si>
    <t>https://www.fda.gov/news-events/advancing-use-complex-innovative-designs-clinical-trials-pilot-practice-03052024</t>
  </si>
  <si>
    <t>Newsletter for Statistical Programmers and Biostatisticians #66</t>
  </si>
  <si>
    <t>PHUSE January Webinar Wednesday</t>
  </si>
  <si>
    <t>Bridging the Gap – Enhancing TFL Generation with CDISC ARS Model and Community TFL Library
Bhavin Busa, Clymb Clinical
Comparative Analysis of Sankey Diagram Generation Using Different R Packages {networkD3, plotly, ggalluvial} for TEAE Data Visualisation
Jagadish Katam, Princeps Technologies</t>
  </si>
  <si>
    <t>Pique Dame</t>
  </si>
  <si>
    <t>Cardiology-Heart Failure-PIIa-ASZCHFP2-ACHFP2</t>
  </si>
  <si>
    <t>Cardiology</t>
  </si>
  <si>
    <t>ASZCHFP2-ACHFP2</t>
  </si>
  <si>
    <t>Akros Pharma Inc.</t>
  </si>
  <si>
    <t>[Cardiovascular Diseases-Heart Failure](https://clinicaltrials.gov/study/NCT06017609)</t>
  </si>
  <si>
    <t>NCT06017609</t>
  </si>
  <si>
    <t>Infectious Disease-Influenza A-PI-VYABJH95-0H1X20</t>
  </si>
  <si>
    <t>VYABJH95-0H1X20</t>
  </si>
  <si>
    <t>Vaxxas Pty Ltd</t>
  </si>
  <si>
    <t>[Influenza A](https://clinicaltrials.gov/study/NCT06417853)</t>
  </si>
  <si>
    <t>NCT06417853</t>
  </si>
  <si>
    <t>6 Sites</t>
  </si>
  <si>
    <t xml:space="preserve">Demonstrates the ability to perform the task as described in the corresponding SOP/WI and related guidance.
</t>
  </si>
  <si>
    <t xml:space="preserve">Review or creation of randomisation specifications according to applicable processes and related guidances, keeping in mind the randomization schedule described in the protocol.
</t>
  </si>
  <si>
    <t xml:space="preserve">Knowledge to describe the implementation of the method in the protocol and/or SAP and program the corresponding analysis in a suitable software.
</t>
  </si>
  <si>
    <t xml:space="preserve">Knowledge to describe the implementation of the method in the protocol and/or SAP.
</t>
  </si>
  <si>
    <t>Mentor: Deviations are now part of PSO; however PPDs are no longer applicable.</t>
  </si>
  <si>
    <t>PPD are no longer applicable so Zehui is informed about the NTF regarding the change</t>
  </si>
  <si>
    <t>Planned Process Deviations are no longer applicable. We can discuss about UPDs once you complete training</t>
  </si>
  <si>
    <t>Agree</t>
  </si>
  <si>
    <t>Mentee: Review the Quality Event Reference Guides:
•	Quality Events – Deviations in Vault Quality (PRA-QMS-10642)
•	Quality Events – Planned Process Deviations in Vault Quality Reference Guide (PRA-QMS-10503)
•	Quality Events - CAPA Projects in Vault Quality (PRA-QMS-11345</t>
  </si>
  <si>
    <t>Both</t>
  </si>
  <si>
    <t>Planned / Unplanned Process Deviations</t>
  </si>
  <si>
    <t>Mentor: Swift study has some ad-hoc client requests regarding Dry runs in Aug-23</t>
  </si>
  <si>
    <t>Will be based on ad-hoc requests received</t>
  </si>
  <si>
    <t>Mentor: On receipt of ad-hoc requests, schedule a meeting with the Mentee.
Mentee: Review ad-hoc request prior to the meeting and prepare any questions for the Mentor.</t>
  </si>
  <si>
    <t>Mentor</t>
  </si>
  <si>
    <t>Ad-hoc Client Requests</t>
  </si>
  <si>
    <t>Ursula TilpFernengel</t>
  </si>
  <si>
    <t xml:space="preserve">
Ursula provided training on 14-Apr-23
Swift does not have an ICON-TMF plan, it is performed by the sponsor.
Awaiting MYVBFJ80-0D1QBL study to discuss on TMF topics</t>
  </si>
  <si>
    <t>To be discussed. I guess you are familiar with TMF, correct?</t>
  </si>
  <si>
    <t>Mentee: Review section 18.1 and appendix I of the Biometrics Biostatistics Programming User Guide (v2.0).
For each delivery, provide the BPA with links to delivery documents ready for filing in eTMF.</t>
  </si>
  <si>
    <t>Mentee</t>
  </si>
  <si>
    <t>Archiving / eTMF</t>
  </si>
  <si>
    <t>Pablo: Kamara transitioned to Zehui CADGS350-GSN350 study.</t>
  </si>
  <si>
    <t>Kamara</t>
  </si>
  <si>
    <t>To be discussed</t>
  </si>
  <si>
    <t>Need To Do</t>
  </si>
  <si>
    <t>Mentee: Review Study transition guidance on BKP and Project Team Member Transitions SOP (PRA-QMS-00732).</t>
  </si>
  <si>
    <t>Study Transition</t>
  </si>
  <si>
    <t>Pablo: Will be done for Calliditis for the DR in May-2024</t>
  </si>
  <si>
    <t>No randomization with blinding included in any study yet</t>
  </si>
  <si>
    <t>We can discuss this. Same as #12: As I do not have any blinded study, we will need to discuss it</t>
  </si>
  <si>
    <t>Mentee: Review section 7 of the Biometrics Biostatistics Programming User Guide (v2.0)
Mentor: Invite Mentee to a  Final Data Review Meeting (DRM) scheduled on one of their own (Mentor’s) studies or another LST’s dependent upon study schedules.</t>
  </si>
  <si>
    <t>Not Started</t>
  </si>
  <si>
    <t>Blinded Data Review Meeting</t>
  </si>
  <si>
    <t>Zehui is aligned with Rosie in this matter</t>
  </si>
  <si>
    <t>We will discuss this</t>
  </si>
  <si>
    <t>Mentor: Explain process for tracking deliveries within relevant AGH (e.g. by FM or LST).
Mentee: Following meeting with Mentor should be aware of process for tracking upcoming and actual deliveries.</t>
  </si>
  <si>
    <t>Delivery Tracker</t>
  </si>
  <si>
    <t>Important, I will set this up</t>
  </si>
  <si>
    <t>Mentor: Explain use of delivery approval forms, including where to find the template, how to complete, and filing of signed forms.</t>
  </si>
  <si>
    <t>Delivery Approval Forms</t>
  </si>
  <si>
    <t>Mentor: DR and final for Otsuka study; for CADGS350-GSN350 (DSUR and DMC)</t>
  </si>
  <si>
    <t>You have previous experience on that, correct?</t>
  </si>
  <si>
    <t>Mentee: Arrange a meeting with Mentor prior to task start date specified in the LSTDP.</t>
  </si>
  <si>
    <t>TFL Deliverable</t>
  </si>
  <si>
    <t>Pablo: It was for Calliditas DMC delivery</t>
  </si>
  <si>
    <t>Meg Akylbekova</t>
  </si>
  <si>
    <t>Really important; we can discuss with Beth Rice - DMC specialist</t>
  </si>
  <si>
    <t>Mentee: Review the DMC training on the BKP, section 8 of the Biometrics Biostatistics Programming User Guide (v2.0), and relevant SOP/WIs and Cornerstone trainings:
•	Data Monitoring Committees Set-up and Management (PRA-QMS-007748)
•	Data Monitoring Committee Support (PRA-QMS-09062)
•	BIO350: DMC History, Guidance, Roles and Responsibilities
•	BIO351: DMC Setup Activities, Documentation, and Filing
•	BIO355: DMC Outputs</t>
  </si>
  <si>
    <t>Interaction with DMC Team</t>
  </si>
  <si>
    <t>Mentor: Zehui communicates in a clear and effective way</t>
  </si>
  <si>
    <t>Zehui already contacted ST SME, and performed ST&amp;P KOM with SPs</t>
  </si>
  <si>
    <t>We can discuss this on based on our know how</t>
  </si>
  <si>
    <t>Email a Carbon copy to know the process</t>
  </si>
  <si>
    <t xml:space="preserve">Mentee: Arrange a meeting with Mentor prior to task start date specified in the LSTDP.
</t>
  </si>
  <si>
    <t>Send Introductory Email to Support Statistician(s) and/or Study Programming Team</t>
  </si>
  <si>
    <t>Pablo: Lizzy provided training.
Zehui programmed IM for Swift study (95% CI of median) and ARES study (QC of IM)</t>
  </si>
  <si>
    <t>Lizzy Canner</t>
  </si>
  <si>
    <t>Lizzy already provided training (4-Apr-23) but not study-specific.
Zehui will probably support on Transposon study</t>
  </si>
  <si>
    <t>I am not a SAS experienced LST and I also need this training</t>
  </si>
  <si>
    <t>Inferential Macro Programming</t>
  </si>
  <si>
    <t>Mentor: Zehui was already trained in that task; the only discussion was about the checklist.</t>
  </si>
  <si>
    <t>I know you have experience on that; we should check our checklists</t>
  </si>
  <si>
    <t>Just Small Practice</t>
  </si>
  <si>
    <t>Review Analysis Dataset (ADaM) Specifications, Annotated TFL Shells, and Datasets</t>
  </si>
  <si>
    <t>CDSL &amp; LP of Switft study</t>
  </si>
  <si>
    <t>Have you previously been involved in mock/test data? LST are accountable for that task but CDSL and LP are responsibles</t>
  </si>
  <si>
    <t>Mock Data According to eCRF is new, just expericen for Dummy Data for PE Analysis, need to know better.</t>
  </si>
  <si>
    <t>Mentee: Complete training for BIO271: Protocol Compliant Data – Entering Mock Data on Cornerstone and review section 14.3.2 in the Biometrics Biostatistics Programming User Guide (v2.0).
Review protocol and CRF and identify custom scenarios referring to the Biometrics Biostatistics Programming User Guide (v2.0) section 14.3.2.</t>
  </si>
  <si>
    <t>Mock Data</t>
  </si>
  <si>
    <t>Mentor: we discussed about ICON's processes regarding SDTM work and which is the contribution from LST. Also linked to our checklists and ST&amp;P QC plan.</t>
  </si>
  <si>
    <t>May-2023
Zehui reviewed SDTM datasets in Swift study</t>
  </si>
  <si>
    <t>Mentee: Arrange a meeting with Mentor prior to task start date specified in the LSTDP. 
Review the documents as per mentor guidance.</t>
  </si>
  <si>
    <t>Review Tabulation Dataset (SDTM) Specifications, Annotated CRF (aCRF), and Datasets</t>
  </si>
  <si>
    <t>Mentor: Zehui made questions regarding the process and we discussed about different scenarios.</t>
  </si>
  <si>
    <t>Once you start a SAP development; I may provide previous knowledge about ICON's specifics</t>
  </si>
  <si>
    <t>Better to see the previous SAPs as pre knowledge, participate SAP KOM</t>
  </si>
  <si>
    <t>Mentee: Complete training materials for SAP development:
•	Creating the Statistical Analysis Plan (PRA-QMS-08099)
Arrange a meeting with the Mentor prior to SAP and TFL shells development commencing.</t>
  </si>
  <si>
    <t>SAP and TFL Shells Development / Updates</t>
  </si>
  <si>
    <t>Mentor: We discussed about MS Project with examples</t>
  </si>
  <si>
    <t>Linked with #2</t>
  </si>
  <si>
    <t>Mentee: Request MS Project software installation (if not already installed).
Mentor: Meet with the Mentee to provide a demo of how to use MS Project.</t>
  </si>
  <si>
    <t>Create ST&amp;P Timelines</t>
  </si>
  <si>
    <t>Pablo: Zehui will do that for Ferrer study in the future; and he amended unblinding plan of Calliditis study.</t>
  </si>
  <si>
    <t>As I do not have any blinded study, we will need to discuss it</t>
  </si>
  <si>
    <t>Template in development – will be used once made available in Vault Quality</t>
  </si>
  <si>
    <t>Prepare Unblinding Plan</t>
  </si>
  <si>
    <r>
      <t xml:space="preserve">Pablo: We will discuss PREP once it is assigned to once of Zehui's studies as he has only done the formal training.
PREP was done for Chronos study (7-Feb-24)
</t>
    </r>
    <r>
      <rPr>
        <sz val="10"/>
        <color rgb="FFFF0000"/>
        <rFont val="Arial"/>
        <family val="2"/>
      </rPr>
      <t>Zehui contributed to Ferrer's PREP</t>
    </r>
  </si>
  <si>
    <t>Training on 14-Apr-23</t>
  </si>
  <si>
    <t>I will provide it :)</t>
  </si>
  <si>
    <t xml:space="preserve">Mentee: Review Protocol extraction information on the BKP and Risk based Approach for Biometrics - CD2.0 Model.
Additional training slides CD 2.0 PREP Process ICON Slide_Nov2021.pptx  and DM B2L slides
Mentor: Guide Mentee through completing the PREP form, to identify protocol specific risks which may impact on data integrity.  </t>
  </si>
  <si>
    <t xml:space="preserve">Protocol Risk Evaluation and Planning (PREP) </t>
  </si>
  <si>
    <t>Pablo (21-Feb-24): For Ferrer study, Zehui is involved in Randomization Plan, however, as per our process, he does not need to review it.</t>
  </si>
  <si>
    <t>Pablo Hernández / Maia Arge</t>
  </si>
  <si>
    <t>To be discussed - once assigned to RCT</t>
  </si>
  <si>
    <t>Need To Do
Better practice in the study, because of the new Randomization Team.</t>
  </si>
  <si>
    <t xml:space="preserve">Mentee: Review Randomisation material on BKP, section 4 in the Biometrics Biostatistics Programming User Guide (v2.0), and complete training on Randomisation System Set-up and Approval SOP (PRA-QMS-08189).
Arrange a meeting with the Mentor prior to date specified in LSTDP. </t>
  </si>
  <si>
    <t>Randomisation Plan and Set-up</t>
  </si>
  <si>
    <t>Mentor: Already provided input for CRF and DMP for Otsuka study</t>
  </si>
  <si>
    <t>Jun.23</t>
  </si>
  <si>
    <t>I assume you have previously contributed to CRF design, right?</t>
  </si>
  <si>
    <t>Mentor: Guide Mentee through steps required for CRF review.</t>
  </si>
  <si>
    <t>Review of Data Management Documents</t>
  </si>
  <si>
    <t>Mentor: We discussed about QC checklists and ST&amp;P QC Plan: expectations and his input to related documents</t>
  </si>
  <si>
    <t>Share Programming QC Plan / Create QC Checklists as the templates, communicate with Mentor when encountering suspenseful issues</t>
  </si>
  <si>
    <t>Mentee: Prior to programming commencing, plan a meeting with the Mentor to discuss the Programming QC Plan and Biostatistics QC checklists.</t>
  </si>
  <si>
    <t>Review Programming QC Plan / Create QC Checklists</t>
  </si>
  <si>
    <t>Pablo: Zehui interacted with Wilmar in the Janus (MaaT Pharma) study</t>
  </si>
  <si>
    <t>Wilmar Igl</t>
  </si>
  <si>
    <t xml:space="preserve">Mentee: Arrange a meeting with the Mentor prior to date specified in LSTDP. </t>
  </si>
  <si>
    <t>Input and Review of the Protocol (including Amendments)</t>
  </si>
  <si>
    <t>Mentor: I shared some KOM files with Zehui so he understands the structure of the KOM and what is expected from him during those meetings. I attended Ferrer KOM together with Zehui and he did an AMAZING job.</t>
  </si>
  <si>
    <t>Discussed before KOM
SWIFT has no KOM scheduled (pending SUA)</t>
  </si>
  <si>
    <t>I assume that you have previously done an internal/external KOM, right? We may discuss ICON's specifics</t>
  </si>
  <si>
    <t>True, better to share KOM Document as a template
Can be a participant if there is a suitable KOM</t>
  </si>
  <si>
    <t>Mentee: Review KOM training material (including in Biometrics Biostatistics Programming User Guide [v2.0] p. 6&amp;7).
Arrange a meeting with the Mentor prior to date specified in the LSTDP.</t>
  </si>
  <si>
    <t>Internal and Client Kick-off Meetings</t>
  </si>
  <si>
    <t>One-time / Scheduled Tasks</t>
  </si>
  <si>
    <t>Completed in Swift study (input to SP team)</t>
  </si>
  <si>
    <t>We can discuss about this task</t>
  </si>
  <si>
    <t>Mentor and Mentee to discuss on actions</t>
  </si>
  <si>
    <t>Provide Ongoing Support to Programming Team and Support Statisticians</t>
  </si>
  <si>
    <t>Mentor: Training performed. Already available for SMPA and Calliditas studies.</t>
  </si>
  <si>
    <t>I will provide training on that after you complete training. You should have access to Tableau</t>
  </si>
  <si>
    <t>STEG Review</t>
  </si>
  <si>
    <r>
      <t xml:space="preserve">Mentor: We have discussed finance topics in his studies from Fusion document to OOS items.
</t>
    </r>
    <r>
      <rPr>
        <sz val="10"/>
        <color rgb="FFFF0000"/>
        <rFont val="Arial"/>
        <family val="2"/>
      </rPr>
      <t>We will cover Finance KOM Part 2 (ST&amp;P) on a separate call.</t>
    </r>
    <r>
      <rPr>
        <sz val="10"/>
        <color theme="1"/>
        <rFont val="Arial"/>
        <family val="2"/>
      </rPr>
      <t xml:space="preserve"> 
</t>
    </r>
    <r>
      <rPr>
        <sz val="10"/>
        <color rgb="FFFF0000"/>
        <rFont val="Arial"/>
        <family val="2"/>
      </rPr>
      <t>Discussion about historical ISA.</t>
    </r>
  </si>
  <si>
    <t>We already discussed budget for SWIFT
Pending other topics for the new MYVBFJ80-0D1QBL study</t>
  </si>
  <si>
    <t>I think it would be great if you could attend one monthly ST&amp;P call and one finance call in one of my studies so you know the dynamics</t>
  </si>
  <si>
    <t>Finance Tasks</t>
  </si>
  <si>
    <t>Mentor: Zehui is aligned with our processes.</t>
  </si>
  <si>
    <t>Linked with #13</t>
  </si>
  <si>
    <t>Project Management and Planning</t>
  </si>
  <si>
    <t>Mentor: Zehui was used to have frequent internal and external calls in the past. He joined our ST&amp;P meetings to check the structure and after the call he made great questions about the meeting conduct.</t>
  </si>
  <si>
    <t>Zehui joined ST&amp;P meeting for Pablo's study (Fri 5-May-2023)</t>
  </si>
  <si>
    <t>I can provide know how as in ICON</t>
  </si>
  <si>
    <t>Project Communication</t>
  </si>
  <si>
    <t>Ongoing Tasks</t>
  </si>
  <si>
    <t>Mentor / Mentee Comments / Feedback</t>
  </si>
  <si>
    <t>Mentor Name</t>
  </si>
  <si>
    <t>Expected Start / End Date</t>
  </si>
  <si>
    <t>Priority (TBD)</t>
  </si>
  <si>
    <t>Pablo's comments</t>
  </si>
  <si>
    <t>Trigger to Start</t>
  </si>
  <si>
    <t>Initiation Responsibility</t>
  </si>
  <si>
    <t>Task</t>
  </si>
  <si>
    <r>
      <t xml:space="preserve">Zehui's comments
</t>
    </r>
    <r>
      <rPr>
        <b/>
        <sz val="10"/>
        <color rgb="FFFF0000"/>
        <rFont val="Arial"/>
        <family val="2"/>
      </rPr>
      <t>Red</t>
    </r>
    <r>
      <rPr>
        <b/>
        <sz val="10"/>
        <color rgb="FFFFFFFF"/>
        <rFont val="Arial"/>
        <family val="2"/>
      </rPr>
      <t xml:space="preserve">: </t>
    </r>
    <r>
      <rPr>
        <sz val="10"/>
        <color rgb="FFFFFFFF"/>
        <rFont val="Arial"/>
        <family val="2"/>
      </rPr>
      <t>Need to do in projects, important or unfamiliar process</t>
    </r>
    <r>
      <rPr>
        <b/>
        <sz val="10"/>
        <color rgb="FFFFFFFF"/>
        <rFont val="Arial"/>
        <family val="2"/>
      </rPr>
      <t xml:space="preserve"> 
</t>
    </r>
    <r>
      <rPr>
        <b/>
        <sz val="10"/>
        <color rgb="FFED7D31"/>
        <rFont val="Arial"/>
        <family val="2"/>
      </rPr>
      <t>Orange</t>
    </r>
    <r>
      <rPr>
        <b/>
        <sz val="10"/>
        <color rgb="FFFFFFFF"/>
        <rFont val="Arial"/>
        <family val="2"/>
      </rPr>
      <t xml:space="preserve">: </t>
    </r>
    <r>
      <rPr>
        <sz val="10"/>
        <color rgb="FFFFFFFF"/>
        <rFont val="Arial"/>
        <family val="2"/>
      </rPr>
      <t xml:space="preserve">Action to take for better understanding 
</t>
    </r>
    <r>
      <rPr>
        <b/>
        <sz val="10"/>
        <color rgb="FF92D050"/>
        <rFont val="Arial"/>
        <family val="2"/>
      </rPr>
      <t>Green</t>
    </r>
    <r>
      <rPr>
        <b/>
        <sz val="10"/>
        <color rgb="FFFFFFFF"/>
        <rFont val="Arial"/>
        <family val="2"/>
      </rPr>
      <t xml:space="preserve">: </t>
    </r>
    <r>
      <rPr>
        <sz val="10"/>
        <color rgb="FFFFFFFF"/>
        <rFont val="Arial"/>
        <family val="2"/>
      </rPr>
      <t>Familiar process, not need to do as Newbie, if have task can participate</t>
    </r>
  </si>
  <si>
    <r>
      <rPr>
        <b/>
        <sz val="10"/>
        <color rgb="FF808080"/>
        <rFont val="Arial"/>
        <family val="2"/>
      </rPr>
      <t>Mentee</t>
    </r>
    <r>
      <rPr>
        <sz val="10"/>
        <color rgb="FF808080"/>
        <rFont val="Arial"/>
        <family val="2"/>
      </rPr>
      <t>: Complete project communication training on the Biometrics Knowledge Point (BKP).
Arrange a meeting with Mentor prior to lead involvement commencing.</t>
    </r>
  </si>
  <si>
    <r>
      <rPr>
        <b/>
        <sz val="10"/>
        <color rgb="FFFF0000"/>
        <rFont val="Arial"/>
        <family val="2"/>
      </rPr>
      <t xml:space="preserve">Need To Do
</t>
    </r>
    <r>
      <rPr>
        <sz val="10"/>
        <color rgb="FF808080"/>
        <rFont val="Arial"/>
        <family val="2"/>
      </rPr>
      <t xml:space="preserve">
Communication is required to attend the following meetings:
• Cross-functional meetings
• ST/SP project review meeting
• Sponsor meeting (if applicable)
</t>
    </r>
    <r>
      <rPr>
        <b/>
        <sz val="10"/>
        <color rgb="FFED7D31"/>
        <rFont val="Arial"/>
        <family val="2"/>
      </rPr>
      <t>Others to communicate with Mentor when encountering suspenseful issues</t>
    </r>
  </si>
  <si>
    <r>
      <rPr>
        <b/>
        <sz val="10"/>
        <color rgb="FF808080"/>
        <rFont val="Arial"/>
        <family val="2"/>
      </rPr>
      <t xml:space="preserve">Mentor: </t>
    </r>
    <r>
      <rPr>
        <sz val="10"/>
        <color rgb="FF808080"/>
        <rFont val="Arial"/>
        <family val="2"/>
      </rPr>
      <t>Explain process for building out deliverable timelines 
Explain Microsoft Project</t>
    </r>
  </si>
  <si>
    <r>
      <rPr>
        <b/>
        <sz val="10"/>
        <color rgb="FFED7D31"/>
        <rFont val="Arial"/>
        <family val="2"/>
      </rPr>
      <t xml:space="preserve">Attend the meeting as a participant
</t>
    </r>
    <r>
      <rPr>
        <sz val="10"/>
        <color rgb="FF808080"/>
        <rFont val="Arial"/>
        <family val="2"/>
      </rPr>
      <t xml:space="preserve">
To be familiar with the process in the project to explain the process for building out deliverable timelines including: 
•	Resourcing capacity and timing
•	Handoffs (e.g. vendor data, inferential macros)
•	Establishing internal target dates for incremental milestones (e.g. completion of SDTM, ADaM, TFL)
•	SME / LST review buffer (10-day ST review guidance)
•	Remediating potential bottlenecks (i.e., parallel vs. sequential activities)</t>
    </r>
  </si>
  <si>
    <r>
      <rPr>
        <b/>
        <sz val="10"/>
        <color rgb="FF808080"/>
        <rFont val="Arial"/>
        <family val="2"/>
      </rPr>
      <t>Mentee</t>
    </r>
    <r>
      <rPr>
        <sz val="10"/>
        <color rgb="FF808080"/>
        <rFont val="Arial"/>
        <family val="2"/>
      </rPr>
      <t xml:space="preserve">: Complete Finance training modules on BKP and BIO356: Introduction to Biometrics Out of Scope Database.
</t>
    </r>
    <r>
      <rPr>
        <b/>
        <sz val="10"/>
        <color rgb="FF808080"/>
        <rFont val="Arial"/>
        <family val="2"/>
      </rPr>
      <t>Mentor</t>
    </r>
    <r>
      <rPr>
        <sz val="10"/>
        <color rgb="FF808080"/>
        <rFont val="Arial"/>
        <family val="2"/>
      </rPr>
      <t>: Involve mentee in ST&amp;P monthly calls and finance calls</t>
    </r>
  </si>
  <si>
    <r>
      <rPr>
        <b/>
        <sz val="10"/>
        <color rgb="FFFF0000"/>
        <rFont val="Arial"/>
        <family val="2"/>
      </rPr>
      <t xml:space="preserve">Need To Do
</t>
    </r>
    <r>
      <rPr>
        <sz val="10"/>
        <color rgb="FF808080"/>
        <rFont val="Arial"/>
        <family val="2"/>
      </rPr>
      <t xml:space="preserve">
Agree, It is a New Process, schedule periodic review of ST&amp;P budget for project with Mentee (recommended monthly) including:
•	Bid vs. Burned hours from prior month(s) using available reporting tools
•	Forecast Units (P&amp;F)
•	Resource Forecast (RDS)
•	Out of Scope (OOS) items</t>
    </r>
  </si>
  <si>
    <r>
      <rPr>
        <b/>
        <sz val="10"/>
        <color rgb="FF808080"/>
        <rFont val="Arial"/>
        <family val="2"/>
      </rPr>
      <t>Mentee</t>
    </r>
    <r>
      <rPr>
        <sz val="10"/>
        <color rgb="FF808080"/>
        <rFont val="Arial"/>
        <family val="2"/>
      </rPr>
      <t xml:space="preserve">: Review Scope and Time Entry Guidelines (STEG) training on Cornerstone: 
•	UGC093: Finance – STEGs Units &amp; By Function Tabs
•	UGC094: Finance – STEGs – LTD Worked Hours Detail
</t>
    </r>
    <r>
      <rPr>
        <b/>
        <sz val="10"/>
        <color rgb="FF808080"/>
        <rFont val="Arial"/>
        <family val="2"/>
      </rPr>
      <t>Mentor</t>
    </r>
    <r>
      <rPr>
        <sz val="10"/>
        <color rgb="FF808080"/>
        <rFont val="Arial"/>
        <family val="2"/>
      </rPr>
      <t>: provide STEG training</t>
    </r>
  </si>
  <si>
    <r>
      <rPr>
        <b/>
        <sz val="10"/>
        <color rgb="FFFF0000"/>
        <rFont val="Arial"/>
        <family val="2"/>
      </rPr>
      <t xml:space="preserve">Need To Do
</t>
    </r>
    <r>
      <rPr>
        <sz val="10"/>
        <color rgb="FF808080"/>
        <rFont val="Arial"/>
        <family val="2"/>
      </rPr>
      <t xml:space="preserve">
Need to be familiar with the STEG (Scope and Time Entry Guidance) process in the project.</t>
    </r>
  </si>
  <si>
    <r>
      <t xml:space="preserve">Pablo to set up a training session
</t>
    </r>
    <r>
      <rPr>
        <b/>
        <sz val="10"/>
        <color rgb="FF808080"/>
        <rFont val="Arial"/>
        <family val="2"/>
      </rPr>
      <t>Tue 28-Mar-2023 (Done, will be repeated once study assigned and STEGs released)</t>
    </r>
    <r>
      <rPr>
        <sz val="10"/>
        <color rgb="FF808080"/>
        <rFont val="Arial"/>
        <family val="2"/>
      </rPr>
      <t xml:space="preserve"> 
Will updated based on new MYVBFJ80-0D1QBL study</t>
    </r>
  </si>
  <si>
    <r>
      <rPr>
        <b/>
        <sz val="10"/>
        <color rgb="FFFF0000"/>
        <rFont val="Arial"/>
        <family val="2"/>
      </rPr>
      <t xml:space="preserve">Need To Do
</t>
    </r>
    <r>
      <rPr>
        <sz val="10"/>
        <color rgb="FF808080"/>
        <rFont val="Arial"/>
        <family val="2"/>
      </rPr>
      <t xml:space="preserve">
Need to be familiar with the CheckList in the project.
</t>
    </r>
    <r>
      <rPr>
        <b/>
        <sz val="10"/>
        <color rgb="FFED7D31"/>
        <rFont val="Arial"/>
        <family val="2"/>
      </rPr>
      <t>Others to communicate with Mentor when encountering suspenseful issues</t>
    </r>
  </si>
  <si>
    <r>
      <rPr>
        <b/>
        <sz val="10"/>
        <color rgb="FF808080"/>
        <rFont val="Arial"/>
        <family val="2"/>
      </rPr>
      <t>4/20/2023:</t>
    </r>
    <r>
      <rPr>
        <sz val="10"/>
        <color rgb="FF808080"/>
        <rFont val="Arial"/>
        <family val="2"/>
      </rPr>
      <t xml:space="preserve"> We covered QC Plan and Checklists</t>
    </r>
  </si>
  <si>
    <r>
      <rPr>
        <b/>
        <sz val="10"/>
        <color rgb="FFFF0000"/>
        <rFont val="Arial"/>
        <family val="2"/>
      </rPr>
      <t xml:space="preserve">Need To Do
</t>
    </r>
    <r>
      <rPr>
        <sz val="10"/>
        <color rgb="FF808080"/>
        <rFont val="Arial"/>
        <family val="2"/>
      </rPr>
      <t xml:space="preserve">
Review of Third-Party Data Transfer Specifications/Agreements (DTS / DTA)
</t>
    </r>
    <r>
      <rPr>
        <b/>
        <sz val="10"/>
        <color rgb="FFED7D31"/>
        <rFont val="Arial"/>
        <family val="2"/>
      </rPr>
      <t>Others to communicate with Mentor when encountering suspenseful issues</t>
    </r>
  </si>
  <si>
    <r>
      <rPr>
        <b/>
        <sz val="10"/>
        <color rgb="FFFF0000"/>
        <rFont val="Arial"/>
        <family val="2"/>
      </rPr>
      <t xml:space="preserve">Need To Do
</t>
    </r>
    <r>
      <rPr>
        <sz val="10"/>
        <color rgb="FF808080"/>
        <rFont val="Arial"/>
        <family val="2"/>
      </rPr>
      <t xml:space="preserve">
New Process, need to be familiar with the PREP in the project.</t>
    </r>
  </si>
  <si>
    <r>
      <rPr>
        <b/>
        <sz val="10"/>
        <color rgb="FFFF0000"/>
        <rFont val="Arial"/>
        <family val="2"/>
      </rPr>
      <t xml:space="preserve">Need To Do
</t>
    </r>
    <r>
      <rPr>
        <sz val="10"/>
        <color rgb="FF808080"/>
        <rFont val="Arial"/>
        <family val="2"/>
      </rPr>
      <t>Practice in study, according to upcoming plan</t>
    </r>
  </si>
  <si>
    <r>
      <rPr>
        <b/>
        <sz val="10"/>
        <color rgb="FFFF0000"/>
        <rFont val="Arial"/>
        <family val="2"/>
      </rPr>
      <t xml:space="preserve">Need To Do
</t>
    </r>
    <r>
      <rPr>
        <sz val="10"/>
        <color rgb="FF808080"/>
        <rFont val="Arial"/>
        <family val="2"/>
      </rPr>
      <t xml:space="preserve">
For large interdepartmental collaborations, response speed and submission efficiency of various departments are needed</t>
    </r>
  </si>
  <si>
    <r>
      <rPr>
        <b/>
        <u/>
        <sz val="10"/>
        <color rgb="FF808080"/>
        <rFont val="Arial"/>
        <family val="2"/>
      </rPr>
      <t>05-Apr-23</t>
    </r>
    <r>
      <rPr>
        <sz val="10"/>
        <color rgb="FF808080"/>
        <rFont val="Arial"/>
        <family val="2"/>
      </rPr>
      <t xml:space="preserve">: Discussion about SAP KOM and SAP development; to be followed.
SAP KOM prep meeting with Pablo before SAP KOM with the sponsor
</t>
    </r>
    <r>
      <rPr>
        <b/>
        <sz val="10"/>
        <color rgb="FF808080"/>
        <rFont val="Arial"/>
        <family val="2"/>
      </rPr>
      <t>20-Apr-23:</t>
    </r>
    <r>
      <rPr>
        <sz val="10"/>
        <color rgb="FF808080"/>
        <rFont val="Arial"/>
        <family val="2"/>
      </rPr>
      <t xml:space="preserve"> we discussed about versions for the SAP, email communications and Delivery Approval Forms</t>
    </r>
  </si>
  <si>
    <r>
      <t xml:space="preserve">The SDTM and ADaM datasets that I previously reviewed and contributed to the conversion from SDTM to ADaM, </t>
    </r>
    <r>
      <rPr>
        <b/>
        <sz val="10"/>
        <color rgb="FFED7D31"/>
        <rFont val="Arial"/>
        <family val="2"/>
      </rPr>
      <t>it is better to get explained the process for reviewing the Tabulation Dataset Specifications and define.xml</t>
    </r>
  </si>
  <si>
    <r>
      <rPr>
        <b/>
        <sz val="10"/>
        <color rgb="FFFF0000"/>
        <rFont val="Arial"/>
        <family val="2"/>
      </rPr>
      <t xml:space="preserve">Need To Do
</t>
    </r>
    <r>
      <rPr>
        <sz val="10"/>
        <color rgb="FF808080"/>
        <rFont val="Arial"/>
        <family val="2"/>
      </rPr>
      <t xml:space="preserve">
I have a myriad of experience in SAS Macro, but ICON's programming system is very different, I need to know how it works</t>
    </r>
  </si>
  <si>
    <r>
      <rPr>
        <b/>
        <sz val="10"/>
        <color rgb="FFFF0000"/>
        <rFont val="Arial"/>
        <family val="2"/>
      </rPr>
      <t xml:space="preserve">Need To Do
</t>
    </r>
    <r>
      <rPr>
        <sz val="10"/>
        <color rgb="FF808080"/>
        <rFont val="Arial"/>
        <family val="2"/>
      </rPr>
      <t xml:space="preserve">
I have participated in IDMC, as a statistician to show IDMC Study information, such as SAEs, etc., I need to know more about how to cooperate with the DMC team and how to advance</t>
    </r>
  </si>
  <si>
    <r>
      <rPr>
        <b/>
        <sz val="10"/>
        <color rgb="FFFF0000"/>
        <rFont val="Arial"/>
        <family val="2"/>
      </rPr>
      <t xml:space="preserve">Need To Do
</t>
    </r>
    <r>
      <rPr>
        <sz val="10"/>
        <color rgb="FF808080"/>
        <rFont val="Arial"/>
        <family val="2"/>
      </rPr>
      <t xml:space="preserve">
Yes, I have delivered TFLs for many study, but each company's delivery standards and methods are very different, and it is important to practice to familiarize yourself with ICON's process</t>
    </r>
  </si>
  <si>
    <r>
      <rPr>
        <b/>
        <sz val="10"/>
        <color rgb="FF808080"/>
        <rFont val="Arial"/>
        <family val="2"/>
      </rPr>
      <t>4/20/2023:</t>
    </r>
    <r>
      <rPr>
        <sz val="10"/>
        <color rgb="FF808080"/>
        <rFont val="Arial"/>
        <family val="2"/>
      </rPr>
      <t xml:space="preserve"> We covered SAP-related delivery approval forms</t>
    </r>
  </si>
  <si>
    <r>
      <t xml:space="preserve">In the previous studies, PM and TMF departments will discuss with me the checklist that needs to be archived and provide the final version of the document. I need to know the special process of ICON, best to </t>
    </r>
    <r>
      <rPr>
        <b/>
        <sz val="10"/>
        <color rgb="FFED7D31"/>
        <rFont val="Arial"/>
        <family val="2"/>
      </rPr>
      <t>practice</t>
    </r>
  </si>
  <si>
    <t>Gastroenterology-Norovirus Vaccine-PIIa-HVXNV212-NRV212</t>
  </si>
  <si>
    <t>Genetic and Rare Disease</t>
  </si>
  <si>
    <t>Genetic and Rare Disease-Myotonic Dystrophy-PII-HRM10105-CL1005</t>
  </si>
  <si>
    <t>NCT04886518</t>
  </si>
  <si>
    <t>[Myotonic Dystrophy](https://clinicaltrials.gov/study/NCT04886518)</t>
  </si>
  <si>
    <t>Harmony Biosciences, LLC</t>
  </si>
  <si>
    <t>13 Sites</t>
  </si>
  <si>
    <t>[Norovirus Vaccine](https://clinicaltrials.gov/study/NCT05281094)</t>
  </si>
  <si>
    <t>NCT05281094</t>
  </si>
  <si>
    <t>17 Sites</t>
  </si>
  <si>
    <t>Oper, Duoduo</t>
  </si>
  <si>
    <t>Rigoletto, Duoduo</t>
  </si>
  <si>
    <t>Adolf Dresen</t>
  </si>
  <si>
    <t>Daniele Finzi Pasca</t>
  </si>
  <si>
    <t>Birgit Kajtna-Wönig</t>
  </si>
  <si>
    <t>Jette Steckel</t>
  </si>
  <si>
    <t xml:space="preserve">2025.03_Sample Size Determination for Counts &amp; Rates </t>
  </si>
  <si>
    <t>Romeo und Julia</t>
  </si>
  <si>
    <t>Die dunkle Seite des Mondes</t>
  </si>
  <si>
    <t>Tristan und Isolde</t>
  </si>
  <si>
    <t>2025-2026</t>
  </si>
  <si>
    <t>Die Möwe</t>
  </si>
  <si>
    <t>Das Paradies und die Peri</t>
  </si>
  <si>
    <t>Ruslan und Ljudmila</t>
  </si>
  <si>
    <t>Surrogate Cities</t>
  </si>
  <si>
    <t>L'elisir d'amore</t>
  </si>
  <si>
    <t>Der Nussknacker</t>
  </si>
  <si>
    <t>Monster´s Paradise</t>
  </si>
  <si>
    <t>KEIN ZURÜCK</t>
  </si>
  <si>
    <t>Die große Stille</t>
  </si>
  <si>
    <t>Frauenliebe und -sterben</t>
  </si>
  <si>
    <t>THE TIMES ARE RACING</t>
  </si>
  <si>
    <t>Il barbiere di Siviglia</t>
  </si>
  <si>
    <t>Wunderland</t>
  </si>
  <si>
    <t>La Cage Aux Folles</t>
  </si>
  <si>
    <t>G4HBFZ69-0D1RJA</t>
  </si>
  <si>
    <t>GSCN0334-004624</t>
  </si>
  <si>
    <t>Oncology-Melanoma-PII-MELARISK-002-Younes</t>
  </si>
  <si>
    <t>MELARISK-002-Younes</t>
  </si>
  <si>
    <t>Younes</t>
  </si>
  <si>
    <t>Melanoma</t>
  </si>
  <si>
    <t>NCT05120271</t>
  </si>
  <si>
    <t>[GPC3+ solid tumors](https://clinicaltrials.gov/study/NCT05120271)</t>
  </si>
  <si>
    <t>Sotio Biotech Inc.</t>
  </si>
  <si>
    <t>NCT06592586</t>
  </si>
  <si>
    <t>2024-516364-28</t>
  </si>
  <si>
    <t>Minervax ApS</t>
  </si>
  <si>
    <t>Immunology-Group B Streptococcus Vaccine-G4HBFZ69-0D1RJA</t>
  </si>
  <si>
    <t>[Group B Streptococcus Vaccine](https://clinicaltrials.gov/study/NCT06592586)</t>
  </si>
  <si>
    <t>Hepatology-Chronic Hepatitis C Virus-PIV-GSCN0334-004624</t>
  </si>
  <si>
    <t>Gilead Sciences Shanghai Pharmaceutical Technology.,Ltd</t>
  </si>
  <si>
    <t>KRATP007-TIP007</t>
  </si>
  <si>
    <t>Kura Oncology, Inc.</t>
  </si>
  <si>
    <t>[Head and Neck Neoplasms](https://clinicaltrials.gov/study/NCT03719690)</t>
  </si>
  <si>
    <t>NCT03719690</t>
  </si>
  <si>
    <t>102 Sites</t>
  </si>
  <si>
    <t>Oncology-Head and Neck Neoplasms-PII-KRATP007-TIP007</t>
  </si>
  <si>
    <t>Oncology-Advanced Solid Tumor-PI-II-SOTMCART-MTCART</t>
  </si>
  <si>
    <t>NCT01946867</t>
  </si>
  <si>
    <t>Oncology-Oral Cavity Cancer-PI-NBXR3102-NR3102</t>
  </si>
  <si>
    <t>NBXR3102-NR3102</t>
  </si>
  <si>
    <t>Nanobiotix SA</t>
  </si>
  <si>
    <t>20 Sites</t>
  </si>
  <si>
    <t>[Oral Cavity Cancer](https://clinicaltrials.gov/study/NCT01946867)</t>
  </si>
  <si>
    <t>PBB1681X-PB601X</t>
  </si>
  <si>
    <t>Panion &amp; BF Biotech Inc.</t>
  </si>
  <si>
    <t>Urology and Nephrology-Chronic Kidney Disease-PIII-PBB1681X-PB601X</t>
  </si>
  <si>
    <t>[Chronic Kidney Disease](https://clinicaltrials.gov/study/NCT04543812)</t>
  </si>
  <si>
    <t>NCT04543812</t>
  </si>
  <si>
    <t>8 Sites</t>
  </si>
  <si>
    <t>Oncology-Advanced Solid Tumor-PI-SNDPS205-PSB205</t>
  </si>
  <si>
    <t>SNDPS205-PSB205</t>
  </si>
  <si>
    <t>Qilu Puget Sound Biotherapeutics (dba Sound Biologics)</t>
  </si>
  <si>
    <t>[Advanced Solid Tumor](https://clinicaltrials.gov/study/NCT03986606)</t>
  </si>
  <si>
    <t>NCT03986606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</si>
</sst>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809]dd\ mmmm\ yyyy;@"/>
    <numFmt numFmtId="166" formatCode="0.0"/>
  </numFmts>
  <fonts count="38"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font>
    <font>
      <u/>
      <sz val="11"/>
      <color theme="10"/>
      <name val="Calibri"/>
      <family val="2"/>
      <scheme val="minor"/>
    </font>
    <font>
      <b/>
      <sz val="14"/>
      <color theme="1"/>
      <name val="Calibri"/>
      <family val="2"/>
    </font>
    <font>
      <b/>
      <sz val="11"/>
      <color theme="1"/>
      <name val="Calibri"/>
      <family val="2"/>
    </font>
    <font>
      <b/>
      <sz val="10"/>
      <color theme="1"/>
      <name val="Calibri"/>
      <family val="2"/>
      <scheme val="minor"/>
    </font>
    <font>
      <sz val="10"/>
      <color theme="1"/>
      <name val="Calibri"/>
      <family val="2"/>
      <scheme val="minor"/>
    </font>
    <font>
      <sz val="11"/>
      <color theme="1"/>
      <name val="Calibri"/>
      <family val="2"/>
      <scheme val="minor"/>
    </font>
    <font>
      <b/>
      <sz val="11"/>
      <color theme="0"/>
      <name val="Calibri"/>
      <family val="2"/>
      <scheme val="minor"/>
    </font>
    <font>
      <b/>
      <sz val="11"/>
      <color rgb="FFFFFFFF"/>
      <name val="Calibri"/>
      <family val="2"/>
      <scheme val="minor"/>
    </font>
    <font>
      <b/>
      <i/>
      <sz val="10"/>
      <color theme="1"/>
      <name val="Calibri"/>
      <family val="2"/>
      <scheme val="minor"/>
    </font>
    <font>
      <b/>
      <sz val="10"/>
      <name val="Calibri"/>
      <family val="2"/>
      <scheme val="minor"/>
    </font>
    <font>
      <b/>
      <sz val="10"/>
      <color rgb="FF000000"/>
      <name val="Calibri"/>
      <family val="2"/>
      <scheme val="minor"/>
    </font>
    <font>
      <b/>
      <sz val="12"/>
      <color theme="0"/>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sz val="11"/>
      <color rgb="FF0070C0"/>
      <name val="Calibri"/>
      <family val="2"/>
      <scheme val="minor"/>
    </font>
    <font>
      <sz val="8"/>
      <name val="Calibri"/>
      <family val="2"/>
      <scheme val="minor"/>
    </font>
    <font>
      <b/>
      <sz val="11"/>
      <name val="Calibri"/>
      <family val="2"/>
      <scheme val="minor"/>
    </font>
    <font>
      <sz val="10"/>
      <color theme="1"/>
      <name val="Arial"/>
      <family val="2"/>
    </font>
    <font>
      <b/>
      <sz val="10"/>
      <color rgb="FFFF4098"/>
      <name val="Arial"/>
      <family val="2"/>
    </font>
    <font>
      <sz val="10"/>
      <color rgb="FFFF0000"/>
      <name val="Arial"/>
      <family val="2"/>
    </font>
    <font>
      <sz val="10"/>
      <color rgb="FF000000"/>
      <name val="Arial"/>
      <family val="2"/>
    </font>
    <font>
      <b/>
      <sz val="10"/>
      <color rgb="FFFF0000"/>
      <name val="Arial"/>
      <family val="2"/>
    </font>
    <font>
      <b/>
      <sz val="10"/>
      <color rgb="FFFFFFFF"/>
      <name val="Arial"/>
      <family val="2"/>
    </font>
    <font>
      <sz val="10"/>
      <color rgb="FFFFFFFF"/>
      <name val="Arial"/>
      <family val="2"/>
    </font>
    <font>
      <b/>
      <sz val="10"/>
      <color rgb="FFED7D31"/>
      <name val="Arial"/>
      <family val="2"/>
    </font>
    <font>
      <b/>
      <sz val="10"/>
      <color rgb="FF92D050"/>
      <name val="Arial"/>
      <family val="2"/>
    </font>
    <font>
      <sz val="10"/>
      <color rgb="FF808080"/>
      <name val="Arial"/>
      <family val="2"/>
    </font>
    <font>
      <b/>
      <sz val="10"/>
      <color rgb="FF808080"/>
      <name val="Arial"/>
      <family val="2"/>
    </font>
    <font>
      <b/>
      <sz val="10"/>
      <color rgb="FF70AD47"/>
      <name val="Arial"/>
      <family val="2"/>
    </font>
    <font>
      <b/>
      <sz val="10"/>
      <color theme="1"/>
      <name val="Arial"/>
      <family val="2"/>
    </font>
    <font>
      <b/>
      <u/>
      <sz val="10"/>
      <color rgb="FF808080"/>
      <name val="Arial"/>
      <family val="2"/>
    </font>
  </fonts>
  <fills count="3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99CC"/>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5" tint="0.59999389629810485"/>
        <bgColor theme="4" tint="0.79998168889431442"/>
      </patternFill>
    </fill>
    <fill>
      <patternFill patternType="solid">
        <fgColor rgb="FFD9D9D9"/>
        <bgColor indexed="64"/>
      </patternFill>
    </fill>
    <fill>
      <patternFill patternType="solid">
        <fgColor rgb="FF198878"/>
        <bgColor indexed="64"/>
      </patternFill>
    </fill>
    <fill>
      <patternFill patternType="solid">
        <fgColor rgb="FF01474F"/>
        <bgColor indexed="64"/>
      </patternFill>
    </fill>
    <fill>
      <patternFill patternType="solid">
        <fgColor rgb="FF0070C0"/>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diagonal/>
    </border>
    <border>
      <left style="medium">
        <color rgb="FFA3A3A3"/>
      </left>
      <right style="medium">
        <color rgb="FFA3A3A3"/>
      </right>
      <top/>
      <bottom style="medium">
        <color rgb="FFA3A3A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A3A3A3"/>
      </right>
      <top/>
      <bottom style="medium">
        <color rgb="FFA3A3A3"/>
      </bottom>
      <diagonal/>
    </border>
    <border>
      <left/>
      <right style="medium">
        <color rgb="FFA3A3A3"/>
      </right>
      <top/>
      <bottom/>
      <diagonal/>
    </border>
    <border>
      <left style="medium">
        <color rgb="FFA3A3A3"/>
      </left>
      <right style="medium">
        <color rgb="FFA3A3A3"/>
      </right>
      <top style="medium">
        <color rgb="FFA3A3A3"/>
      </top>
      <bottom/>
      <diagonal/>
    </border>
    <border>
      <left/>
      <right style="medium">
        <color rgb="FF00877D"/>
      </right>
      <top/>
      <bottom style="medium">
        <color rgb="FF00877D"/>
      </bottom>
      <diagonal/>
    </border>
    <border>
      <left/>
      <right style="medium">
        <color rgb="FF00877D"/>
      </right>
      <top/>
      <bottom/>
      <diagonal/>
    </border>
    <border>
      <left style="medium">
        <color rgb="FF00877D"/>
      </left>
      <right style="medium">
        <color rgb="FF00877D"/>
      </right>
      <top style="medium">
        <color rgb="FF00877D"/>
      </top>
      <bottom/>
      <diagonal/>
    </border>
    <border>
      <left style="medium">
        <color rgb="FF00877D"/>
      </left>
      <right style="medium">
        <color rgb="FF00877D"/>
      </right>
      <top/>
      <bottom style="medium">
        <color rgb="FF00877D"/>
      </bottom>
      <diagonal/>
    </border>
    <border>
      <left/>
      <right style="medium">
        <color rgb="FF00877D"/>
      </right>
      <top style="medium">
        <color rgb="FF00877D"/>
      </top>
      <bottom style="medium">
        <color rgb="FF00877D"/>
      </bottom>
      <diagonal/>
    </border>
    <border>
      <left/>
      <right/>
      <top style="medium">
        <color rgb="FF00877D"/>
      </top>
      <bottom style="medium">
        <color rgb="FF00877D"/>
      </bottom>
      <diagonal/>
    </border>
    <border>
      <left style="medium">
        <color rgb="FF00877D"/>
      </left>
      <right/>
      <top style="medium">
        <color rgb="FF00877D"/>
      </top>
      <bottom style="medium">
        <color rgb="FF00877D"/>
      </bottom>
      <diagonal/>
    </border>
    <border>
      <left/>
      <right style="medium">
        <color rgb="FF00877D"/>
      </right>
      <top style="medium">
        <color rgb="FF00877D"/>
      </top>
      <bottom/>
      <diagonal/>
    </border>
  </borders>
  <cellStyleXfs count="6">
    <xf numFmtId="0" fontId="0" fillId="0" borderId="0"/>
    <xf numFmtId="0" fontId="2" fillId="7" borderId="0" applyNumberFormat="0" applyBorder="0" applyAlignment="0" applyProtection="0"/>
    <xf numFmtId="0" fontId="3" fillId="8" borderId="0" applyNumberFormat="0" applyBorder="0" applyAlignment="0" applyProtection="0"/>
    <xf numFmtId="0" fontId="4" fillId="9" borderId="0" applyNumberFormat="0" applyBorder="0" applyAlignment="0" applyProtection="0"/>
    <xf numFmtId="0" fontId="6" fillId="0" borderId="0" applyNumberFormat="0" applyFill="0" applyBorder="0" applyAlignment="0" applyProtection="0"/>
    <xf numFmtId="9" fontId="11" fillId="0" borderId="0" applyFont="0" applyFill="0" applyBorder="0" applyAlignment="0" applyProtection="0"/>
  </cellStyleXfs>
  <cellXfs count="291">
    <xf numFmtId="0" fontId="0" fillId="0" borderId="0" xfId="0"/>
    <xf numFmtId="0" fontId="0" fillId="0" borderId="0" xfId="0" applyAlignment="1">
      <alignment wrapText="1"/>
    </xf>
    <xf numFmtId="0" fontId="7" fillId="10" borderId="1" xfId="0" applyFont="1"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4" applyBorder="1" applyAlignment="1">
      <alignment vertical="center" wrapText="1"/>
    </xf>
    <xf numFmtId="0" fontId="8" fillId="0" borderId="1" xfId="0" applyFont="1" applyBorder="1" applyAlignment="1">
      <alignment vertical="center" wrapText="1"/>
    </xf>
    <xf numFmtId="0" fontId="7" fillId="10" borderId="1" xfId="0" applyFont="1" applyFill="1" applyBorder="1" applyAlignment="1">
      <alignment horizontal="center" vertical="center" wrapText="1"/>
    </xf>
    <xf numFmtId="0" fontId="2" fillId="7" borderId="1" xfId="1" applyBorder="1" applyAlignment="1">
      <alignment horizontal="center" vertical="center" wrapText="1"/>
    </xf>
    <xf numFmtId="0" fontId="3" fillId="8" borderId="1" xfId="2" applyBorder="1" applyAlignment="1">
      <alignment horizontal="center" vertical="center" wrapText="1"/>
    </xf>
    <xf numFmtId="0" fontId="4" fillId="9" borderId="1" xfId="3" applyBorder="1" applyAlignment="1">
      <alignment horizontal="center" vertical="center" wrapText="1"/>
    </xf>
    <xf numFmtId="0" fontId="0" fillId="0" borderId="2" xfId="0" applyBorder="1" applyAlignment="1">
      <alignment vertical="center" wrapText="1"/>
    </xf>
    <xf numFmtId="0" fontId="0" fillId="0" borderId="0" xfId="0" applyAlignment="1">
      <alignment vertical="center" wrapText="1"/>
    </xf>
    <xf numFmtId="0" fontId="0" fillId="0" borderId="4" xfId="0" applyBorder="1" applyAlignment="1">
      <alignment vertical="center" wrapText="1"/>
    </xf>
    <xf numFmtId="0" fontId="1" fillId="0" borderId="0" xfId="0" applyFont="1"/>
    <xf numFmtId="0" fontId="0" fillId="0" borderId="0" xfId="0" applyAlignment="1">
      <alignment horizontal="center"/>
    </xf>
    <xf numFmtId="166" fontId="1" fillId="0" borderId="0" xfId="0" applyNumberFormat="1" applyFont="1" applyAlignment="1">
      <alignment horizontal="center"/>
    </xf>
    <xf numFmtId="0" fontId="0" fillId="0" borderId="0" xfId="0" applyAlignment="1">
      <alignment vertical="top" wrapText="1"/>
    </xf>
    <xf numFmtId="0" fontId="0" fillId="0" borderId="0" xfId="0" applyAlignment="1">
      <alignment horizontal="center" vertical="top"/>
    </xf>
    <xf numFmtId="0" fontId="1" fillId="11" borderId="0" xfId="0" applyFont="1" applyFill="1" applyAlignment="1">
      <alignment horizontal="center" vertical="top" wrapText="1"/>
    </xf>
    <xf numFmtId="0" fontId="1" fillId="0" borderId="0" xfId="0" applyFont="1" applyAlignment="1">
      <alignment vertical="top" wrapText="1"/>
    </xf>
    <xf numFmtId="0" fontId="1" fillId="12" borderId="0" xfId="0" applyFont="1" applyFill="1" applyAlignment="1">
      <alignment horizontal="center"/>
    </xf>
    <xf numFmtId="0" fontId="1" fillId="0" borderId="0" xfId="0" applyFont="1" applyAlignment="1">
      <alignment horizontal="center" vertical="top" wrapText="1"/>
    </xf>
    <xf numFmtId="0" fontId="1" fillId="0" borderId="0" xfId="0" applyFont="1" applyAlignment="1">
      <alignment horizontal="left" wrapText="1"/>
    </xf>
    <xf numFmtId="0" fontId="1" fillId="2" borderId="0" xfId="0" applyFont="1" applyFill="1" applyAlignment="1">
      <alignment horizontal="center" vertical="center"/>
    </xf>
    <xf numFmtId="166"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10" borderId="0" xfId="0" applyFont="1" applyFill="1" applyAlignment="1">
      <alignment horizontal="center"/>
    </xf>
    <xf numFmtId="0" fontId="10" fillId="3" borderId="0" xfId="0" applyFont="1" applyFill="1" applyAlignment="1">
      <alignment horizontal="left" vertical="top"/>
    </xf>
    <xf numFmtId="0" fontId="10" fillId="0" borderId="0" xfId="0" applyFont="1" applyAlignment="1">
      <alignment wrapText="1"/>
    </xf>
    <xf numFmtId="0" fontId="10" fillId="5" borderId="0" xfId="0" applyFont="1" applyFill="1" applyAlignment="1">
      <alignment horizontal="left" vertical="top"/>
    </xf>
    <xf numFmtId="0" fontId="10" fillId="6" borderId="0" xfId="0" applyFont="1" applyFill="1" applyAlignment="1">
      <alignment horizontal="left" vertical="top"/>
    </xf>
    <xf numFmtId="0" fontId="10" fillId="14" borderId="0" xfId="0" applyFont="1" applyFill="1" applyAlignment="1">
      <alignment horizontal="left" vertical="top"/>
    </xf>
    <xf numFmtId="0" fontId="10" fillId="2" borderId="0" xfId="0" applyFont="1" applyFill="1" applyAlignment="1">
      <alignment horizontal="left" vertical="top"/>
    </xf>
    <xf numFmtId="0" fontId="10" fillId="15" borderId="0" xfId="0" applyFont="1" applyFill="1" applyAlignment="1">
      <alignment horizontal="left" vertical="top"/>
    </xf>
    <xf numFmtId="0" fontId="10" fillId="16" borderId="0" xfId="0" applyFont="1" applyFill="1" applyAlignment="1">
      <alignment horizontal="left" vertical="top"/>
    </xf>
    <xf numFmtId="0" fontId="10" fillId="17" borderId="0" xfId="0" applyFont="1" applyFill="1" applyAlignment="1">
      <alignment horizontal="left" vertical="top"/>
    </xf>
    <xf numFmtId="0" fontId="10" fillId="13" borderId="0" xfId="0" applyFont="1" applyFill="1" applyAlignment="1">
      <alignment horizontal="left" vertical="top"/>
    </xf>
    <xf numFmtId="0" fontId="10" fillId="18" borderId="0" xfId="0" applyFont="1" applyFill="1" applyAlignment="1">
      <alignment horizontal="left" vertical="top"/>
    </xf>
    <xf numFmtId="0" fontId="9" fillId="16" borderId="0" xfId="0" applyFont="1" applyFill="1" applyAlignment="1">
      <alignment horizontal="left" vertical="top"/>
    </xf>
    <xf numFmtId="0" fontId="19" fillId="19" borderId="7" xfId="0" applyFont="1" applyFill="1" applyBorder="1" applyAlignment="1">
      <alignment horizontal="center" vertical="center"/>
    </xf>
    <xf numFmtId="0" fontId="20" fillId="0" borderId="5" xfId="0" applyFont="1" applyBorder="1" applyAlignment="1">
      <alignment vertical="center"/>
    </xf>
    <xf numFmtId="0" fontId="20" fillId="0" borderId="8" xfId="0" applyFont="1" applyBorder="1" applyAlignment="1">
      <alignment vertical="center"/>
    </xf>
    <xf numFmtId="0" fontId="20" fillId="0" borderId="8" xfId="0" applyFont="1" applyBorder="1" applyAlignment="1">
      <alignment horizontal="center" vertical="center"/>
    </xf>
    <xf numFmtId="14" fontId="20" fillId="0" borderId="8" xfId="0" applyNumberFormat="1" applyFont="1" applyBorder="1" applyAlignment="1">
      <alignment vertical="center"/>
    </xf>
    <xf numFmtId="0" fontId="20" fillId="3" borderId="8" xfId="0" applyFont="1" applyFill="1" applyBorder="1" applyAlignment="1">
      <alignment vertical="center"/>
    </xf>
    <xf numFmtId="0" fontId="20" fillId="4" borderId="8" xfId="0" applyFont="1" applyFill="1" applyBorder="1" applyAlignment="1">
      <alignment vertical="center"/>
    </xf>
    <xf numFmtId="0" fontId="20" fillId="6" borderId="8" xfId="0" applyFont="1" applyFill="1" applyBorder="1" applyAlignment="1">
      <alignment vertical="center"/>
    </xf>
    <xf numFmtId="0" fontId="19" fillId="19" borderId="6" xfId="0" applyFont="1" applyFill="1" applyBorder="1" applyAlignment="1">
      <alignment horizontal="left" vertical="center"/>
    </xf>
    <xf numFmtId="0" fontId="19" fillId="19" borderId="7" xfId="0" applyFont="1" applyFill="1" applyBorder="1" applyAlignment="1">
      <alignment horizontal="left" vertical="center"/>
    </xf>
    <xf numFmtId="0" fontId="20" fillId="0" borderId="5" xfId="0" applyFont="1" applyBorder="1" applyAlignment="1">
      <alignment horizontal="left" vertical="center"/>
    </xf>
    <xf numFmtId="0" fontId="20" fillId="0" borderId="8" xfId="0" applyFont="1" applyBorder="1" applyAlignment="1">
      <alignment horizontal="left" vertical="center"/>
    </xf>
    <xf numFmtId="14" fontId="20" fillId="0" borderId="8" xfId="0" applyNumberFormat="1" applyFont="1" applyBorder="1" applyAlignment="1">
      <alignment horizontal="left" vertical="center"/>
    </xf>
    <xf numFmtId="0" fontId="20" fillId="5" borderId="8" xfId="0" applyFont="1" applyFill="1" applyBorder="1" applyAlignment="1">
      <alignment horizontal="left" vertical="center"/>
    </xf>
    <xf numFmtId="0" fontId="20" fillId="6" borderId="8" xfId="0" applyFont="1" applyFill="1" applyBorder="1" applyAlignment="1">
      <alignment horizontal="left" vertical="center"/>
    </xf>
    <xf numFmtId="20" fontId="20" fillId="0" borderId="8" xfId="0" applyNumberFormat="1" applyFont="1" applyBorder="1" applyAlignment="1">
      <alignment horizontal="left" vertical="center"/>
    </xf>
    <xf numFmtId="0" fontId="6" fillId="0" borderId="8" xfId="4" applyBorder="1" applyAlignment="1">
      <alignment vertical="center"/>
    </xf>
    <xf numFmtId="0" fontId="20" fillId="0" borderId="8" xfId="0" applyFont="1" applyBorder="1" applyAlignment="1">
      <alignment vertical="center" wrapText="1"/>
    </xf>
    <xf numFmtId="0" fontId="6" fillId="0" borderId="8" xfId="4" applyBorder="1" applyAlignment="1">
      <alignment horizontal="left" vertical="center"/>
    </xf>
    <xf numFmtId="0" fontId="20" fillId="20" borderId="8" xfId="0" applyFont="1" applyFill="1" applyBorder="1" applyAlignment="1">
      <alignment horizontal="left" vertical="center"/>
    </xf>
    <xf numFmtId="14" fontId="6" fillId="0" borderId="8" xfId="4" applyNumberFormat="1" applyBorder="1" applyAlignment="1">
      <alignment vertical="center"/>
    </xf>
    <xf numFmtId="0" fontId="1" fillId="21" borderId="0" xfId="0" applyFont="1" applyFill="1" applyAlignment="1">
      <alignment horizontal="center" vertical="top" wrapText="1"/>
    </xf>
    <xf numFmtId="164" fontId="19" fillId="19" borderId="7" xfId="0" applyNumberFormat="1" applyFont="1" applyFill="1" applyBorder="1" applyAlignment="1">
      <alignment horizontal="left" vertical="center"/>
    </xf>
    <xf numFmtId="164" fontId="20" fillId="0" borderId="8" xfId="0" applyNumberFormat="1" applyFont="1" applyBorder="1" applyAlignment="1">
      <alignment horizontal="left" vertical="center"/>
    </xf>
    <xf numFmtId="164" fontId="0" fillId="0" borderId="0" xfId="0" applyNumberFormat="1"/>
    <xf numFmtId="49" fontId="19" fillId="19" borderId="7" xfId="0" applyNumberFormat="1" applyFont="1" applyFill="1" applyBorder="1" applyAlignment="1">
      <alignment horizontal="center" vertical="center"/>
    </xf>
    <xf numFmtId="49" fontId="20" fillId="0" borderId="8" xfId="0" applyNumberFormat="1" applyFont="1" applyBorder="1" applyAlignment="1">
      <alignment horizontal="center" vertical="center"/>
    </xf>
    <xf numFmtId="49" fontId="0" fillId="0" borderId="0" xfId="0" applyNumberFormat="1" applyAlignment="1">
      <alignment horizontal="center"/>
    </xf>
    <xf numFmtId="164" fontId="0" fillId="0" borderId="0" xfId="0" applyNumberFormat="1" applyAlignment="1">
      <alignment horizontal="left"/>
    </xf>
    <xf numFmtId="14" fontId="2" fillId="7" borderId="8" xfId="1" applyNumberFormat="1" applyBorder="1" applyAlignment="1">
      <alignment horizontal="left" vertical="center"/>
    </xf>
    <xf numFmtId="0" fontId="0" fillId="0" borderId="0" xfId="0" applyAlignment="1">
      <alignment horizontal="left"/>
    </xf>
    <xf numFmtId="0" fontId="5" fillId="0" borderId="0" xfId="0" applyFont="1" applyAlignment="1">
      <alignment vertical="center" wrapText="1"/>
    </xf>
    <xf numFmtId="0" fontId="10" fillId="3" borderId="0" xfId="0" applyFont="1" applyFill="1" applyAlignment="1">
      <alignment horizontal="center" vertical="top"/>
    </xf>
    <xf numFmtId="0" fontId="10" fillId="5" borderId="0" xfId="0" applyFont="1" applyFill="1" applyAlignment="1">
      <alignment horizontal="center" vertical="top"/>
    </xf>
    <xf numFmtId="0" fontId="10" fillId="6" borderId="0" xfId="0" applyFont="1" applyFill="1" applyAlignment="1">
      <alignment horizontal="center" vertical="top"/>
    </xf>
    <xf numFmtId="0" fontId="10" fillId="14" borderId="0" xfId="0" applyFont="1" applyFill="1" applyAlignment="1">
      <alignment horizontal="center" vertical="top"/>
    </xf>
    <xf numFmtId="0" fontId="10" fillId="2" borderId="0" xfId="0" applyFont="1" applyFill="1" applyAlignment="1">
      <alignment horizontal="center" vertical="top"/>
    </xf>
    <xf numFmtId="0" fontId="10" fillId="15" borderId="0" xfId="0" applyFont="1" applyFill="1" applyAlignment="1">
      <alignment horizontal="center" vertical="top"/>
    </xf>
    <xf numFmtId="0" fontId="10" fillId="16" borderId="0" xfId="0" applyFont="1" applyFill="1" applyAlignment="1">
      <alignment horizontal="center" vertical="top"/>
    </xf>
    <xf numFmtId="0" fontId="10" fillId="13" borderId="0" xfId="0" applyFont="1" applyFill="1" applyAlignment="1">
      <alignment horizontal="center" vertical="top"/>
    </xf>
    <xf numFmtId="0" fontId="10" fillId="17" borderId="0" xfId="0" applyFont="1" applyFill="1" applyAlignment="1">
      <alignment horizontal="center" vertical="top"/>
    </xf>
    <xf numFmtId="0" fontId="10" fillId="18" borderId="0" xfId="0" applyFont="1" applyFill="1" applyAlignment="1">
      <alignment horizontal="center" vertical="top"/>
    </xf>
    <xf numFmtId="0" fontId="10" fillId="23" borderId="0" xfId="0" applyFont="1" applyFill="1" applyAlignment="1">
      <alignment horizontal="left" vertical="top"/>
    </xf>
    <xf numFmtId="0" fontId="10" fillId="23" borderId="0" xfId="0" applyFont="1" applyFill="1" applyAlignment="1">
      <alignment horizontal="center" vertical="top"/>
    </xf>
    <xf numFmtId="0" fontId="10" fillId="3" borderId="0" xfId="0" applyFont="1" applyFill="1" applyAlignment="1">
      <alignment horizontal="left" vertical="center"/>
    </xf>
    <xf numFmtId="0" fontId="10" fillId="3" borderId="0" xfId="0" applyFont="1" applyFill="1" applyAlignment="1">
      <alignment horizontal="center" vertical="center"/>
    </xf>
    <xf numFmtId="0" fontId="10" fillId="5" borderId="0" xfId="0" applyFont="1" applyFill="1" applyAlignment="1">
      <alignment horizontal="left" vertical="center"/>
    </xf>
    <xf numFmtId="0" fontId="10" fillId="5" borderId="0" xfId="0" applyFont="1" applyFill="1" applyAlignment="1">
      <alignment horizontal="center" vertical="center"/>
    </xf>
    <xf numFmtId="0" fontId="10" fillId="6" borderId="0" xfId="0" applyFont="1" applyFill="1" applyAlignment="1">
      <alignment horizontal="left" vertical="center"/>
    </xf>
    <xf numFmtId="0" fontId="10" fillId="6" borderId="0" xfId="0" applyFont="1" applyFill="1" applyAlignment="1">
      <alignment horizontal="center" vertical="center"/>
    </xf>
    <xf numFmtId="0" fontId="10" fillId="4" borderId="0" xfId="0" applyFont="1" applyFill="1" applyAlignment="1">
      <alignment horizontal="left" vertical="center"/>
    </xf>
    <xf numFmtId="0" fontId="10" fillId="4" borderId="0" xfId="0" applyFont="1" applyFill="1" applyAlignment="1">
      <alignment horizontal="center" vertical="center"/>
    </xf>
    <xf numFmtId="0" fontId="10" fillId="14" borderId="0" xfId="0" applyFont="1" applyFill="1" applyAlignment="1">
      <alignment horizontal="left" vertical="center"/>
    </xf>
    <xf numFmtId="0" fontId="10" fillId="14" borderId="0" xfId="0"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15" borderId="0" xfId="0" applyFont="1" applyFill="1" applyAlignment="1">
      <alignment horizontal="left" vertical="center"/>
    </xf>
    <xf numFmtId="0" fontId="10" fillId="15" borderId="0" xfId="0" applyFont="1" applyFill="1" applyAlignment="1">
      <alignment horizontal="center" vertical="center"/>
    </xf>
    <xf numFmtId="0" fontId="10" fillId="13" borderId="0" xfId="0" applyFont="1" applyFill="1" applyAlignment="1">
      <alignment horizontal="left" vertical="center"/>
    </xf>
    <xf numFmtId="0" fontId="10" fillId="13" borderId="0" xfId="0" applyFont="1" applyFill="1" applyAlignment="1">
      <alignment horizontal="center" vertical="center"/>
    </xf>
    <xf numFmtId="0" fontId="10" fillId="23" borderId="0" xfId="0" applyFont="1" applyFill="1" applyAlignment="1">
      <alignment horizontal="left" vertical="center"/>
    </xf>
    <xf numFmtId="0" fontId="10" fillId="23" borderId="0" xfId="0" applyFont="1" applyFill="1" applyAlignment="1">
      <alignment horizontal="center" vertical="center"/>
    </xf>
    <xf numFmtId="0" fontId="23" fillId="22" borderId="0" xfId="0" applyFont="1" applyFill="1" applyAlignment="1">
      <alignment horizontal="center" vertical="top" wrapText="1"/>
    </xf>
    <xf numFmtId="0" fontId="10" fillId="0" borderId="0" xfId="0" applyFont="1"/>
    <xf numFmtId="0" fontId="10" fillId="0" borderId="0" xfId="0" applyFont="1" applyAlignment="1">
      <alignment horizontal="left"/>
    </xf>
    <xf numFmtId="0" fontId="10" fillId="0" borderId="0" xfId="0" applyFont="1" applyAlignment="1">
      <alignment horizontal="center"/>
    </xf>
    <xf numFmtId="0" fontId="1" fillId="2" borderId="0" xfId="0" applyFont="1" applyFill="1" applyAlignment="1">
      <alignment horizontal="center"/>
    </xf>
    <xf numFmtId="0" fontId="0" fillId="0" borderId="0" xfId="0" pivotButton="1"/>
    <xf numFmtId="0" fontId="0" fillId="0" borderId="0" xfId="0" applyAlignment="1">
      <alignment horizontal="left" indent="1"/>
    </xf>
    <xf numFmtId="0" fontId="0" fillId="0" borderId="0" xfId="0" applyAlignment="1">
      <alignment horizontal="right"/>
    </xf>
    <xf numFmtId="164" fontId="20" fillId="3" borderId="5" xfId="0" applyNumberFormat="1" applyFont="1" applyFill="1" applyBorder="1" applyAlignment="1">
      <alignment horizontal="left" vertical="center"/>
    </xf>
    <xf numFmtId="164" fontId="20" fillId="3" borderId="8" xfId="0" applyNumberFormat="1" applyFont="1" applyFill="1" applyBorder="1" applyAlignment="1">
      <alignment horizontal="left" vertical="center"/>
    </xf>
    <xf numFmtId="0" fontId="20" fillId="3" borderId="5" xfId="0" applyFont="1" applyFill="1" applyBorder="1" applyAlignment="1">
      <alignment vertical="center"/>
    </xf>
    <xf numFmtId="0" fontId="20" fillId="3" borderId="5" xfId="0" applyFont="1" applyFill="1" applyBorder="1" applyAlignment="1">
      <alignment horizontal="center" vertical="center"/>
    </xf>
    <xf numFmtId="0" fontId="21" fillId="3" borderId="5" xfId="0" applyFont="1" applyFill="1" applyBorder="1" applyAlignment="1">
      <alignment vertical="center"/>
    </xf>
    <xf numFmtId="0" fontId="21" fillId="3" borderId="8" xfId="0" applyFont="1" applyFill="1" applyBorder="1" applyAlignment="1">
      <alignment vertical="center"/>
    </xf>
    <xf numFmtId="0" fontId="20" fillId="3" borderId="8" xfId="0" applyFont="1" applyFill="1" applyBorder="1" applyAlignment="1">
      <alignment horizontal="center" vertical="center"/>
    </xf>
    <xf numFmtId="164" fontId="20" fillId="6" borderId="5" xfId="0" applyNumberFormat="1" applyFont="1" applyFill="1" applyBorder="1" applyAlignment="1">
      <alignment horizontal="left" vertical="center"/>
    </xf>
    <xf numFmtId="164" fontId="20" fillId="6" borderId="8" xfId="0" applyNumberFormat="1" applyFont="1" applyFill="1" applyBorder="1" applyAlignment="1">
      <alignment horizontal="left" vertical="center"/>
    </xf>
    <xf numFmtId="0" fontId="20" fillId="6" borderId="5" xfId="0" applyFont="1" applyFill="1" applyBorder="1" applyAlignment="1">
      <alignment vertical="center"/>
    </xf>
    <xf numFmtId="0" fontId="20" fillId="6" borderId="5" xfId="0" applyFont="1" applyFill="1" applyBorder="1" applyAlignment="1">
      <alignment horizontal="center" vertical="center"/>
    </xf>
    <xf numFmtId="0" fontId="20" fillId="6" borderId="8" xfId="0" applyFont="1" applyFill="1" applyBorder="1" applyAlignment="1">
      <alignment horizontal="center" vertical="center"/>
    </xf>
    <xf numFmtId="14" fontId="20" fillId="6" borderId="8" xfId="0" applyNumberFormat="1" applyFont="1" applyFill="1" applyBorder="1" applyAlignment="1">
      <alignment vertical="center"/>
    </xf>
    <xf numFmtId="0" fontId="20" fillId="6" borderId="9" xfId="0" applyFont="1" applyFill="1" applyBorder="1" applyAlignment="1">
      <alignment vertical="center"/>
    </xf>
    <xf numFmtId="14" fontId="20" fillId="6" borderId="8" xfId="0" applyNumberFormat="1" applyFont="1" applyFill="1" applyBorder="1" applyAlignment="1">
      <alignment horizontal="left" vertical="center"/>
    </xf>
    <xf numFmtId="14" fontId="20" fillId="6" borderId="8" xfId="0" applyNumberFormat="1" applyFont="1" applyFill="1" applyBorder="1" applyAlignment="1">
      <alignment vertical="center" wrapText="1"/>
    </xf>
    <xf numFmtId="20" fontId="20" fillId="6" borderId="8" xfId="0" applyNumberFormat="1" applyFont="1" applyFill="1" applyBorder="1" applyAlignment="1">
      <alignment horizontal="center" vertical="center"/>
    </xf>
    <xf numFmtId="14" fontId="20" fillId="6" borderId="8" xfId="0" applyNumberFormat="1" applyFont="1" applyFill="1" applyBorder="1" applyAlignment="1">
      <alignment horizontal="left" vertical="center" wrapText="1"/>
    </xf>
    <xf numFmtId="14" fontId="21" fillId="6" borderId="8" xfId="0" applyNumberFormat="1" applyFont="1" applyFill="1" applyBorder="1" applyAlignment="1">
      <alignment horizontal="left" vertical="center"/>
    </xf>
    <xf numFmtId="0" fontId="20" fillId="24" borderId="5" xfId="0" applyFont="1" applyFill="1" applyBorder="1" applyAlignment="1">
      <alignment vertical="center"/>
    </xf>
    <xf numFmtId="164" fontId="20" fillId="24" borderId="5" xfId="0" applyNumberFormat="1" applyFont="1" applyFill="1" applyBorder="1" applyAlignment="1">
      <alignment horizontal="left" vertical="center"/>
    </xf>
    <xf numFmtId="164" fontId="20" fillId="24" borderId="8" xfId="0" applyNumberFormat="1" applyFont="1" applyFill="1" applyBorder="1" applyAlignment="1">
      <alignment horizontal="left" vertical="center"/>
    </xf>
    <xf numFmtId="0" fontId="20" fillId="24" borderId="8" xfId="0" applyFont="1" applyFill="1" applyBorder="1" applyAlignment="1">
      <alignment vertical="center"/>
    </xf>
    <xf numFmtId="0" fontId="20" fillId="24" borderId="8" xfId="0" applyFont="1" applyFill="1" applyBorder="1" applyAlignment="1">
      <alignment horizontal="center" vertical="center"/>
    </xf>
    <xf numFmtId="0" fontId="20" fillId="24" borderId="5" xfId="0" applyFont="1" applyFill="1" applyBorder="1" applyAlignment="1">
      <alignment horizontal="center" vertical="center"/>
    </xf>
    <xf numFmtId="0" fontId="20" fillId="24" borderId="8" xfId="0" applyFont="1" applyFill="1" applyBorder="1" applyAlignment="1">
      <alignment horizontal="left" vertical="center"/>
    </xf>
    <xf numFmtId="14" fontId="20" fillId="24" borderId="8" xfId="0" applyNumberFormat="1" applyFont="1" applyFill="1" applyBorder="1" applyAlignment="1">
      <alignment vertical="center"/>
    </xf>
    <xf numFmtId="14" fontId="20" fillId="24" borderId="8" xfId="0" applyNumberFormat="1" applyFont="1" applyFill="1" applyBorder="1" applyAlignment="1">
      <alignment horizontal="left" vertical="center"/>
    </xf>
    <xf numFmtId="20" fontId="20" fillId="24" borderId="8" xfId="0" applyNumberFormat="1" applyFont="1" applyFill="1" applyBorder="1" applyAlignment="1">
      <alignment horizontal="center" vertical="center"/>
    </xf>
    <xf numFmtId="164" fontId="20" fillId="4" borderId="5" xfId="0" applyNumberFormat="1" applyFont="1" applyFill="1" applyBorder="1" applyAlignment="1">
      <alignment horizontal="left" vertical="center"/>
    </xf>
    <xf numFmtId="164" fontId="20" fillId="4" borderId="8" xfId="0" applyNumberFormat="1" applyFont="1" applyFill="1" applyBorder="1" applyAlignment="1">
      <alignment horizontal="left" vertical="center"/>
    </xf>
    <xf numFmtId="0" fontId="21" fillId="4" borderId="5" xfId="0" applyFont="1" applyFill="1" applyBorder="1" applyAlignment="1">
      <alignment vertical="center"/>
    </xf>
    <xf numFmtId="0" fontId="20" fillId="4" borderId="5" xfId="0" applyFont="1" applyFill="1" applyBorder="1" applyAlignment="1">
      <alignment vertical="center"/>
    </xf>
    <xf numFmtId="0" fontId="20" fillId="4" borderId="5" xfId="0" applyFont="1" applyFill="1" applyBorder="1" applyAlignment="1">
      <alignment horizontal="center" vertical="center"/>
    </xf>
    <xf numFmtId="0" fontId="20" fillId="4" borderId="5" xfId="0" applyFont="1" applyFill="1" applyBorder="1" applyAlignment="1">
      <alignment vertical="center" wrapText="1"/>
    </xf>
    <xf numFmtId="0" fontId="21" fillId="4" borderId="8" xfId="0" applyFont="1" applyFill="1" applyBorder="1" applyAlignment="1">
      <alignment vertical="center"/>
    </xf>
    <xf numFmtId="0" fontId="20" fillId="4" borderId="8" xfId="0" applyFont="1" applyFill="1" applyBorder="1" applyAlignment="1">
      <alignment horizontal="center" vertical="center"/>
    </xf>
    <xf numFmtId="0" fontId="20" fillId="4" borderId="9" xfId="0" applyFont="1" applyFill="1" applyBorder="1" applyAlignment="1">
      <alignment vertical="center"/>
    </xf>
    <xf numFmtId="0" fontId="20" fillId="4" borderId="9" xfId="0" applyFont="1" applyFill="1" applyBorder="1" applyAlignment="1">
      <alignment horizontal="center" vertical="center"/>
    </xf>
    <xf numFmtId="14" fontId="20" fillId="4" borderId="8" xfId="0" applyNumberFormat="1" applyFont="1" applyFill="1" applyBorder="1" applyAlignment="1">
      <alignment horizontal="left" vertical="center"/>
    </xf>
    <xf numFmtId="14" fontId="20" fillId="4" borderId="8" xfId="0" applyNumberFormat="1" applyFont="1" applyFill="1" applyBorder="1" applyAlignment="1">
      <alignment vertical="center"/>
    </xf>
    <xf numFmtId="0" fontId="20" fillId="4" borderId="8" xfId="0" applyFont="1" applyFill="1" applyBorder="1" applyAlignment="1">
      <alignment horizontal="left" vertical="center"/>
    </xf>
    <xf numFmtId="14" fontId="21" fillId="4" borderId="8" xfId="0" applyNumberFormat="1" applyFont="1" applyFill="1" applyBorder="1" applyAlignment="1">
      <alignment horizontal="left" vertical="center"/>
    </xf>
    <xf numFmtId="0" fontId="21" fillId="4" borderId="8" xfId="0" applyFont="1" applyFill="1" applyBorder="1" applyAlignment="1">
      <alignment horizontal="left" vertical="center"/>
    </xf>
    <xf numFmtId="14" fontId="20" fillId="4" borderId="8" xfId="0" applyNumberFormat="1" applyFont="1" applyFill="1" applyBorder="1" applyAlignment="1">
      <alignment horizontal="center" vertical="center"/>
    </xf>
    <xf numFmtId="20" fontId="20" fillId="4" borderId="8" xfId="0" applyNumberFormat="1" applyFont="1" applyFill="1" applyBorder="1" applyAlignment="1">
      <alignment horizontal="center" vertical="center"/>
    </xf>
    <xf numFmtId="14" fontId="21" fillId="4" borderId="8" xfId="0" applyNumberFormat="1" applyFont="1" applyFill="1" applyBorder="1" applyAlignment="1">
      <alignment vertical="center"/>
    </xf>
    <xf numFmtId="20" fontId="20" fillId="4" borderId="8" xfId="0" applyNumberFormat="1" applyFont="1" applyFill="1" applyBorder="1" applyAlignment="1">
      <alignment horizontal="center" vertical="center" wrapText="1"/>
    </xf>
    <xf numFmtId="164" fontId="20" fillId="5" borderId="8" xfId="0" applyNumberFormat="1" applyFont="1" applyFill="1" applyBorder="1" applyAlignment="1">
      <alignment horizontal="left" vertical="center"/>
    </xf>
    <xf numFmtId="14" fontId="20" fillId="5" borderId="8" xfId="0" applyNumberFormat="1" applyFont="1" applyFill="1" applyBorder="1" applyAlignment="1">
      <alignment horizontal="left" vertical="center"/>
    </xf>
    <xf numFmtId="0" fontId="20" fillId="5" borderId="8" xfId="0" applyFont="1" applyFill="1" applyBorder="1" applyAlignment="1">
      <alignment horizontal="center" vertical="center"/>
    </xf>
    <xf numFmtId="14" fontId="20" fillId="5" borderId="8" xfId="0" applyNumberFormat="1" applyFont="1" applyFill="1" applyBorder="1" applyAlignment="1">
      <alignment vertical="center"/>
    </xf>
    <xf numFmtId="20" fontId="20" fillId="5" borderId="8" xfId="0" applyNumberFormat="1" applyFont="1" applyFill="1" applyBorder="1" applyAlignment="1">
      <alignment horizontal="center" vertical="center"/>
    </xf>
    <xf numFmtId="0" fontId="20" fillId="25" borderId="8" xfId="0" applyFont="1" applyFill="1" applyBorder="1" applyAlignment="1">
      <alignment vertical="center"/>
    </xf>
    <xf numFmtId="164" fontId="20" fillId="25" borderId="8" xfId="0" applyNumberFormat="1" applyFont="1" applyFill="1" applyBorder="1" applyAlignment="1">
      <alignment horizontal="left" vertical="center"/>
    </xf>
    <xf numFmtId="0" fontId="20" fillId="25" borderId="8" xfId="0" applyFont="1" applyFill="1" applyBorder="1" applyAlignment="1">
      <alignment horizontal="center" vertical="center"/>
    </xf>
    <xf numFmtId="0" fontId="20" fillId="25" borderId="9" xfId="0" applyFont="1" applyFill="1" applyBorder="1" applyAlignment="1">
      <alignment vertical="center"/>
    </xf>
    <xf numFmtId="0" fontId="20" fillId="25" borderId="9" xfId="0" applyFont="1" applyFill="1" applyBorder="1" applyAlignment="1">
      <alignment horizontal="center" vertical="center"/>
    </xf>
    <xf numFmtId="0" fontId="20" fillId="25" borderId="8" xfId="0" applyFont="1" applyFill="1" applyBorder="1" applyAlignment="1">
      <alignment horizontal="left" vertical="center"/>
    </xf>
    <xf numFmtId="14" fontId="20" fillId="25" borderId="8" xfId="0" applyNumberFormat="1" applyFont="1" applyFill="1" applyBorder="1" applyAlignment="1">
      <alignment horizontal="left" vertical="center"/>
    </xf>
    <xf numFmtId="14" fontId="20" fillId="25" borderId="8" xfId="0" applyNumberFormat="1" applyFont="1" applyFill="1" applyBorder="1" applyAlignment="1">
      <alignment vertical="center"/>
    </xf>
    <xf numFmtId="20" fontId="20" fillId="25" borderId="8" xfId="0" applyNumberFormat="1" applyFont="1" applyFill="1" applyBorder="1" applyAlignment="1">
      <alignment horizontal="center" vertical="center"/>
    </xf>
    <xf numFmtId="0" fontId="20" fillId="20" borderId="8" xfId="0" applyFont="1" applyFill="1" applyBorder="1" applyAlignment="1">
      <alignment vertical="center"/>
    </xf>
    <xf numFmtId="164" fontId="20" fillId="20" borderId="5" xfId="0" applyNumberFormat="1" applyFont="1" applyFill="1" applyBorder="1" applyAlignment="1">
      <alignment horizontal="left" vertical="center"/>
    </xf>
    <xf numFmtId="164" fontId="20" fillId="20" borderId="8" xfId="0" applyNumberFormat="1" applyFont="1" applyFill="1" applyBorder="1" applyAlignment="1">
      <alignment horizontal="left" vertical="center"/>
    </xf>
    <xf numFmtId="0" fontId="20" fillId="20" borderId="5" xfId="0" applyFont="1" applyFill="1" applyBorder="1" applyAlignment="1">
      <alignment vertical="center"/>
    </xf>
    <xf numFmtId="0" fontId="20" fillId="20" borderId="5" xfId="0" applyFont="1" applyFill="1" applyBorder="1" applyAlignment="1">
      <alignment horizontal="center" vertical="center"/>
    </xf>
    <xf numFmtId="0" fontId="20" fillId="20" borderId="8" xfId="0" applyFont="1" applyFill="1" applyBorder="1" applyAlignment="1">
      <alignment horizontal="center" vertical="center"/>
    </xf>
    <xf numFmtId="14" fontId="20" fillId="20" borderId="8" xfId="0" applyNumberFormat="1" applyFont="1" applyFill="1" applyBorder="1" applyAlignment="1">
      <alignment vertical="center"/>
    </xf>
    <xf numFmtId="14" fontId="20" fillId="20" borderId="8" xfId="0" applyNumberFormat="1" applyFont="1" applyFill="1" applyBorder="1" applyAlignment="1">
      <alignment horizontal="left" vertical="center"/>
    </xf>
    <xf numFmtId="14" fontId="20" fillId="20" borderId="8" xfId="0" applyNumberFormat="1" applyFont="1" applyFill="1" applyBorder="1" applyAlignment="1">
      <alignment horizontal="center" vertical="center"/>
    </xf>
    <xf numFmtId="20" fontId="20" fillId="20" borderId="8" xfId="0" applyNumberFormat="1" applyFont="1" applyFill="1" applyBorder="1" applyAlignment="1">
      <alignment horizontal="center" vertical="center"/>
    </xf>
    <xf numFmtId="14" fontId="21" fillId="20" borderId="8" xfId="0" applyNumberFormat="1" applyFont="1" applyFill="1" applyBorder="1" applyAlignment="1">
      <alignment horizontal="left" vertical="center"/>
    </xf>
    <xf numFmtId="14" fontId="20" fillId="20" borderId="8" xfId="0" applyNumberFormat="1" applyFont="1" applyFill="1" applyBorder="1" applyAlignment="1">
      <alignment horizontal="left" vertical="center" wrapText="1"/>
    </xf>
    <xf numFmtId="0" fontId="20" fillId="26" borderId="8" xfId="0" applyFont="1" applyFill="1" applyBorder="1" applyAlignment="1">
      <alignment vertical="center"/>
    </xf>
    <xf numFmtId="164" fontId="20" fillId="26" borderId="8" xfId="0" applyNumberFormat="1" applyFont="1" applyFill="1" applyBorder="1" applyAlignment="1">
      <alignment horizontal="left" vertical="center"/>
    </xf>
    <xf numFmtId="0" fontId="21" fillId="26" borderId="8" xfId="0" applyFont="1" applyFill="1" applyBorder="1" applyAlignment="1">
      <alignment vertical="center"/>
    </xf>
    <xf numFmtId="0" fontId="20" fillId="26" borderId="8" xfId="0" applyFont="1" applyFill="1" applyBorder="1" applyAlignment="1">
      <alignment horizontal="center" vertical="center"/>
    </xf>
    <xf numFmtId="0" fontId="20" fillId="26" borderId="8" xfId="0" applyFont="1" applyFill="1" applyBorder="1" applyAlignment="1">
      <alignment horizontal="left" vertical="center"/>
    </xf>
    <xf numFmtId="14" fontId="21" fillId="26" borderId="8" xfId="0" applyNumberFormat="1" applyFont="1" applyFill="1" applyBorder="1" applyAlignment="1">
      <alignment horizontal="left" vertical="center"/>
    </xf>
    <xf numFmtId="14" fontId="20" fillId="26" borderId="8" xfId="0" applyNumberFormat="1" applyFont="1" applyFill="1" applyBorder="1" applyAlignment="1">
      <alignment vertical="center"/>
    </xf>
    <xf numFmtId="0" fontId="0" fillId="0" borderId="1" xfId="0" applyBorder="1" applyAlignment="1">
      <alignment horizontal="left" vertical="center" wrapText="1"/>
    </xf>
    <xf numFmtId="0" fontId="17" fillId="12" borderId="0" xfId="0" applyFont="1" applyFill="1" applyAlignment="1">
      <alignment horizontal="center" vertical="center" wrapText="1"/>
    </xf>
    <xf numFmtId="0" fontId="17" fillId="12" borderId="3" xfId="0" applyFont="1" applyFill="1" applyBorder="1" applyAlignment="1">
      <alignment horizontal="center" vertical="center" wrapText="1"/>
    </xf>
    <xf numFmtId="0" fontId="12" fillId="12" borderId="0" xfId="0" applyFont="1" applyFill="1" applyAlignment="1">
      <alignment horizontal="center" wrapText="1"/>
    </xf>
    <xf numFmtId="0" fontId="13" fillId="12" borderId="0" xfId="0" applyFont="1" applyFill="1" applyAlignment="1">
      <alignment horizontal="center" wrapText="1"/>
    </xf>
    <xf numFmtId="0" fontId="0" fillId="27" borderId="0" xfId="0" quotePrefix="1" applyFill="1" applyAlignment="1">
      <alignment horizontal="center" wrapText="1"/>
    </xf>
    <xf numFmtId="0" fontId="0" fillId="29" borderId="0" xfId="0" quotePrefix="1" applyFill="1" applyAlignment="1">
      <alignment horizontal="center" wrapText="1"/>
    </xf>
    <xf numFmtId="0" fontId="9" fillId="3" borderId="0" xfId="0" applyFont="1" applyFill="1" applyAlignment="1">
      <alignment horizontal="center" vertical="center" wrapText="1"/>
    </xf>
    <xf numFmtId="0" fontId="0" fillId="3" borderId="0" xfId="0" applyFill="1" applyAlignment="1">
      <alignment wrapText="1"/>
    </xf>
    <xf numFmtId="9" fontId="15" fillId="3" borderId="0" xfId="5" applyFont="1" applyFill="1" applyBorder="1" applyAlignment="1">
      <alignment horizontal="center" vertical="center" wrapText="1"/>
    </xf>
    <xf numFmtId="9" fontId="15" fillId="6" borderId="0" xfId="5" applyFont="1" applyFill="1" applyBorder="1" applyAlignment="1">
      <alignment horizontal="center" vertical="center" wrapText="1"/>
    </xf>
    <xf numFmtId="0" fontId="0" fillId="6" borderId="0" xfId="0" applyFill="1" applyAlignment="1">
      <alignment wrapText="1"/>
    </xf>
    <xf numFmtId="9" fontId="15" fillId="4" borderId="0" xfId="5" applyFont="1" applyFill="1" applyBorder="1" applyAlignment="1">
      <alignment horizontal="center" vertical="center" wrapText="1"/>
    </xf>
    <xf numFmtId="0" fontId="0" fillId="4" borderId="0" xfId="0" applyFill="1" applyAlignment="1">
      <alignment wrapText="1"/>
    </xf>
    <xf numFmtId="9" fontId="16" fillId="4" borderId="0" xfId="5" applyFont="1" applyFill="1" applyBorder="1" applyAlignment="1">
      <alignment horizontal="center" vertical="center" wrapText="1"/>
    </xf>
    <xf numFmtId="9" fontId="15" fillId="5" borderId="0" xfId="5" applyFont="1" applyFill="1" applyBorder="1" applyAlignment="1">
      <alignment horizontal="center" vertical="center" wrapText="1"/>
    </xf>
    <xf numFmtId="0" fontId="0" fillId="5" borderId="0" xfId="0" applyFill="1" applyAlignment="1">
      <alignment wrapText="1"/>
    </xf>
    <xf numFmtId="9" fontId="15" fillId="15" borderId="0" xfId="5" applyFont="1" applyFill="1" applyBorder="1" applyAlignment="1">
      <alignment horizontal="center" vertical="center" wrapText="1"/>
    </xf>
    <xf numFmtId="0" fontId="0" fillId="15" borderId="0" xfId="0" applyFill="1" applyAlignment="1">
      <alignment wrapText="1"/>
    </xf>
    <xf numFmtId="9" fontId="16" fillId="15" borderId="0" xfId="5" applyFont="1" applyFill="1" applyBorder="1" applyAlignment="1">
      <alignment horizontal="center" vertical="center" wrapText="1"/>
    </xf>
    <xf numFmtId="0" fontId="9" fillId="16" borderId="0" xfId="0" applyFont="1" applyFill="1" applyAlignment="1">
      <alignment horizontal="center" wrapText="1"/>
    </xf>
    <xf numFmtId="0" fontId="0" fillId="16" borderId="0" xfId="0" applyFill="1" applyAlignment="1">
      <alignment wrapText="1"/>
    </xf>
    <xf numFmtId="9" fontId="15" fillId="14" borderId="0" xfId="5" applyFont="1" applyFill="1" applyBorder="1" applyAlignment="1">
      <alignment horizontal="center" vertical="center" wrapText="1"/>
    </xf>
    <xf numFmtId="0" fontId="0" fillId="14" borderId="0" xfId="0" applyFill="1" applyAlignment="1">
      <alignment wrapText="1"/>
    </xf>
    <xf numFmtId="0" fontId="24" fillId="30" borderId="11" xfId="0" applyFont="1" applyFill="1" applyBorder="1" applyAlignment="1">
      <alignment vertical="center" wrapText="1"/>
    </xf>
    <xf numFmtId="0" fontId="25" fillId="30" borderId="11" xfId="0" applyFont="1" applyFill="1" applyBorder="1" applyAlignment="1">
      <alignment vertical="center" wrapText="1"/>
    </xf>
    <xf numFmtId="0" fontId="25" fillId="30" borderId="14" xfId="0" applyFont="1" applyFill="1" applyBorder="1" applyAlignment="1">
      <alignment horizontal="center" vertical="center" wrapText="1"/>
    </xf>
    <xf numFmtId="0" fontId="24" fillId="0" borderId="11" xfId="0" applyFont="1" applyBorder="1" applyAlignment="1">
      <alignment vertical="center" wrapText="1"/>
    </xf>
    <xf numFmtId="0" fontId="25" fillId="0" borderId="11" xfId="0" applyFont="1" applyBorder="1" applyAlignment="1">
      <alignment vertical="center" wrapText="1"/>
    </xf>
    <xf numFmtId="0" fontId="25" fillId="0" borderId="14" xfId="0" applyFont="1" applyBorder="1" applyAlignment="1">
      <alignment horizontal="center" vertical="center" wrapText="1"/>
    </xf>
    <xf numFmtId="0" fontId="25" fillId="28" borderId="11" xfId="0" applyFont="1" applyFill="1" applyBorder="1" applyAlignment="1">
      <alignment vertical="center" wrapText="1"/>
    </xf>
    <xf numFmtId="0" fontId="25" fillId="28" borderId="14" xfId="0" applyFont="1" applyFill="1" applyBorder="1" applyAlignment="1">
      <alignment horizontal="center" vertical="center" wrapText="1"/>
    </xf>
    <xf numFmtId="0" fontId="25" fillId="12" borderId="11" xfId="0" applyFont="1" applyFill="1" applyBorder="1" applyAlignment="1">
      <alignment vertical="center" wrapText="1"/>
    </xf>
    <xf numFmtId="0" fontId="25" fillId="12" borderId="14" xfId="0" applyFont="1" applyFill="1" applyBorder="1" applyAlignment="1">
      <alignment horizontal="center" vertical="center" wrapText="1"/>
    </xf>
    <xf numFmtId="0" fontId="24" fillId="10" borderId="11" xfId="0" applyFont="1" applyFill="1" applyBorder="1" applyAlignment="1">
      <alignment vertical="center" wrapText="1"/>
    </xf>
    <xf numFmtId="0" fontId="27" fillId="30" borderId="11" xfId="0" applyFont="1" applyFill="1" applyBorder="1" applyAlignment="1">
      <alignment horizontal="center" vertical="center" wrapText="1"/>
    </xf>
    <xf numFmtId="0" fontId="24" fillId="0" borderId="11" xfId="0" applyFont="1" applyBorder="1" applyAlignment="1">
      <alignment horizontal="center" vertical="center" wrapText="1"/>
    </xf>
    <xf numFmtId="0" fontId="25" fillId="31" borderId="14" xfId="0" applyFont="1" applyFill="1" applyBorder="1" applyAlignment="1">
      <alignment horizontal="center" vertical="center" wrapText="1"/>
    </xf>
    <xf numFmtId="0" fontId="24" fillId="0" borderId="13" xfId="0" applyFont="1" applyBorder="1" applyAlignment="1">
      <alignment vertical="center" wrapText="1"/>
    </xf>
    <xf numFmtId="0" fontId="25" fillId="0" borderId="13" xfId="0" applyFont="1" applyBorder="1" applyAlignment="1">
      <alignment vertical="center" wrapText="1"/>
    </xf>
    <xf numFmtId="0" fontId="25" fillId="0" borderId="13" xfId="0" applyFont="1" applyBorder="1" applyAlignment="1">
      <alignment horizontal="center" vertical="center" wrapText="1"/>
    </xf>
    <xf numFmtId="0" fontId="25" fillId="32" borderId="13" xfId="0" applyFont="1" applyFill="1" applyBorder="1" applyAlignment="1">
      <alignment vertical="center" wrapText="1"/>
    </xf>
    <xf numFmtId="0" fontId="29" fillId="32" borderId="13" xfId="0" applyFont="1" applyFill="1" applyBorder="1" applyAlignment="1">
      <alignment vertical="center" wrapText="1"/>
    </xf>
    <xf numFmtId="0" fontId="29" fillId="32" borderId="18" xfId="0" applyFont="1" applyFill="1" applyBorder="1" applyAlignment="1">
      <alignment vertical="center" wrapText="1"/>
    </xf>
    <xf numFmtId="0" fontId="29" fillId="12" borderId="18" xfId="0" applyFont="1" applyFill="1" applyBorder="1" applyAlignment="1">
      <alignment horizontal="center" vertical="center" wrapText="1"/>
    </xf>
    <xf numFmtId="0" fontId="33" fillId="0" borderId="13" xfId="0" applyFont="1" applyBorder="1" applyAlignment="1">
      <alignment vertical="center" wrapText="1"/>
    </xf>
    <xf numFmtId="0" fontId="33" fillId="0" borderId="13" xfId="0" applyFont="1" applyBorder="1" applyAlignment="1">
      <alignment horizontal="center" vertical="center" wrapText="1"/>
    </xf>
    <xf numFmtId="0" fontId="33" fillId="22" borderId="13" xfId="0" applyFont="1" applyFill="1" applyBorder="1" applyAlignment="1">
      <alignment vertical="center" wrapText="1"/>
    </xf>
    <xf numFmtId="0" fontId="33" fillId="0" borderId="12" xfId="0" applyFont="1" applyBorder="1" applyAlignment="1">
      <alignment vertical="center" wrapText="1"/>
    </xf>
    <xf numFmtId="0" fontId="33" fillId="0" borderId="12" xfId="0" applyFont="1" applyBorder="1" applyAlignment="1">
      <alignment horizontal="center" vertical="center" wrapText="1"/>
    </xf>
    <xf numFmtId="16" fontId="33" fillId="0" borderId="11" xfId="0" applyNumberFormat="1" applyFont="1" applyBorder="1" applyAlignment="1">
      <alignment horizontal="center" vertical="center" wrapText="1"/>
    </xf>
    <xf numFmtId="0" fontId="33" fillId="0" borderId="11" xfId="0" applyFont="1" applyBorder="1" applyAlignment="1">
      <alignment horizontal="center" vertical="center" wrapText="1"/>
    </xf>
    <xf numFmtId="0" fontId="35" fillId="0" borderId="12" xfId="0" applyFont="1" applyBorder="1" applyAlignment="1">
      <alignment vertical="center" wrapText="1"/>
    </xf>
    <xf numFmtId="0" fontId="36" fillId="0" borderId="11" xfId="0" applyFont="1" applyBorder="1" applyAlignment="1">
      <alignment vertical="center" wrapText="1"/>
    </xf>
    <xf numFmtId="0" fontId="31" fillId="0" borderId="12" xfId="0" applyFont="1" applyBorder="1" applyAlignment="1">
      <alignment vertical="center" wrapText="1"/>
    </xf>
    <xf numFmtId="0" fontId="33" fillId="22" borderId="11" xfId="0" applyFont="1" applyFill="1" applyBorder="1" applyAlignment="1">
      <alignment horizontal="center" vertical="center" wrapText="1"/>
    </xf>
    <xf numFmtId="0" fontId="33" fillId="10" borderId="12" xfId="0" applyFont="1" applyFill="1" applyBorder="1" applyAlignment="1">
      <alignment vertical="center" wrapText="1"/>
    </xf>
    <xf numFmtId="16" fontId="33" fillId="30" borderId="11" xfId="0" applyNumberFormat="1" applyFont="1" applyFill="1" applyBorder="1" applyAlignment="1">
      <alignment horizontal="center" vertical="center" wrapText="1"/>
    </xf>
    <xf numFmtId="15" fontId="33" fillId="0" borderId="11" xfId="0" applyNumberFormat="1" applyFont="1" applyBorder="1" applyAlignment="1">
      <alignment horizontal="center" vertical="center" wrapText="1"/>
    </xf>
    <xf numFmtId="0" fontId="33" fillId="30" borderId="11" xfId="0" applyFont="1" applyFill="1" applyBorder="1" applyAlignment="1">
      <alignment horizontal="center" vertical="center" wrapText="1"/>
    </xf>
    <xf numFmtId="0" fontId="28" fillId="0" borderId="12" xfId="0" applyFont="1" applyBorder="1" applyAlignment="1">
      <alignment vertical="center" wrapText="1"/>
    </xf>
    <xf numFmtId="17" fontId="33" fillId="28" borderId="11" xfId="0" applyNumberFormat="1" applyFont="1" applyFill="1" applyBorder="1" applyAlignment="1">
      <alignment horizontal="center" vertical="center" wrapText="1"/>
    </xf>
    <xf numFmtId="0" fontId="33" fillId="28" borderId="11" xfId="0" applyFont="1" applyFill="1" applyBorder="1" applyAlignment="1">
      <alignment horizontal="center" vertical="center" wrapText="1"/>
    </xf>
    <xf numFmtId="16" fontId="33" fillId="10" borderId="11" xfId="0" applyNumberFormat="1" applyFont="1" applyFill="1" applyBorder="1" applyAlignment="1">
      <alignment horizontal="center" vertical="center" wrapText="1"/>
    </xf>
    <xf numFmtId="0" fontId="31" fillId="10" borderId="12" xfId="0" applyFont="1" applyFill="1" applyBorder="1" applyAlignment="1">
      <alignment vertical="center" wrapText="1"/>
    </xf>
    <xf numFmtId="17" fontId="33" fillId="0" borderId="11" xfId="0" applyNumberFormat="1" applyFont="1" applyBorder="1" applyAlignment="1">
      <alignment horizontal="center" vertical="center" wrapText="1"/>
    </xf>
    <xf numFmtId="17" fontId="33" fillId="30" borderId="11" xfId="0" applyNumberFormat="1" applyFont="1" applyFill="1" applyBorder="1" applyAlignment="1">
      <alignment horizontal="center" vertical="center" wrapText="1"/>
    </xf>
    <xf numFmtId="15" fontId="33" fillId="12" borderId="11" xfId="0" applyNumberFormat="1" applyFont="1" applyFill="1" applyBorder="1" applyAlignment="1">
      <alignment horizontal="center" vertical="center" wrapText="1"/>
    </xf>
    <xf numFmtId="0" fontId="33" fillId="10" borderId="11" xfId="0" applyFont="1" applyFill="1" applyBorder="1" applyAlignment="1">
      <alignment horizontal="center" vertical="center" wrapText="1"/>
    </xf>
    <xf numFmtId="0" fontId="13" fillId="33" borderId="0" xfId="0" applyFont="1" applyFill="1" applyAlignment="1">
      <alignment horizontal="center" wrapText="1"/>
    </xf>
    <xf numFmtId="0" fontId="0" fillId="10" borderId="1" xfId="0" applyFill="1" applyBorder="1" applyAlignment="1">
      <alignment horizontal="left" vertical="center" wrapText="1"/>
    </xf>
    <xf numFmtId="0" fontId="1" fillId="2" borderId="0" xfId="0" applyFont="1" applyFill="1" applyAlignment="1">
      <alignment horizontal="center" vertical="center" wrapText="1"/>
    </xf>
    <xf numFmtId="166" fontId="1" fillId="0" borderId="0" xfId="0" applyNumberFormat="1" applyFont="1" applyAlignment="1">
      <alignment horizontal="center" vertical="center"/>
    </xf>
    <xf numFmtId="0" fontId="1" fillId="5" borderId="0" xfId="0" applyFont="1" applyFill="1" applyAlignment="1">
      <alignment horizontal="center" vertical="center"/>
    </xf>
    <xf numFmtId="0" fontId="18" fillId="2" borderId="0" xfId="0" applyFont="1" applyFill="1" applyAlignment="1">
      <alignment horizontal="center" vertical="center" wrapText="1"/>
    </xf>
    <xf numFmtId="0" fontId="18" fillId="2" borderId="0" xfId="0" applyFont="1" applyFill="1" applyAlignment="1">
      <alignment horizontal="center" vertical="center"/>
    </xf>
    <xf numFmtId="165" fontId="1" fillId="2" borderId="0" xfId="0" applyNumberFormat="1" applyFont="1" applyFill="1" applyAlignment="1">
      <alignment horizontal="center"/>
    </xf>
    <xf numFmtId="0" fontId="0" fillId="0" borderId="0" xfId="0" applyAlignment="1">
      <alignment horizontal="center"/>
    </xf>
    <xf numFmtId="0" fontId="1" fillId="2" borderId="0" xfId="0" applyFont="1" applyFill="1" applyAlignment="1">
      <alignment horizontal="center" vertical="center"/>
    </xf>
    <xf numFmtId="0" fontId="20" fillId="0" borderId="10" xfId="0" applyFont="1" applyBorder="1" applyAlignment="1">
      <alignment vertical="center"/>
    </xf>
    <xf numFmtId="0" fontId="20" fillId="0" borderId="5" xfId="0" applyFont="1" applyBorder="1" applyAlignment="1">
      <alignment vertical="center"/>
    </xf>
    <xf numFmtId="0" fontId="20" fillId="25" borderId="10" xfId="0" applyFont="1" applyFill="1" applyBorder="1" applyAlignment="1">
      <alignment vertical="center"/>
    </xf>
    <xf numFmtId="164" fontId="20" fillId="25" borderId="10" xfId="0" applyNumberFormat="1" applyFont="1" applyFill="1" applyBorder="1" applyAlignment="1">
      <alignment horizontal="left" vertical="center"/>
    </xf>
    <xf numFmtId="164" fontId="20" fillId="0" borderId="5" xfId="0" applyNumberFormat="1" applyFont="1" applyBorder="1" applyAlignment="1">
      <alignment horizontal="left" vertical="center"/>
    </xf>
    <xf numFmtId="0" fontId="20" fillId="25" borderId="10" xfId="0" applyFont="1" applyFill="1" applyBorder="1" applyAlignment="1">
      <alignment horizontal="center" vertical="center"/>
    </xf>
    <xf numFmtId="0" fontId="20" fillId="25" borderId="5" xfId="0" applyFont="1" applyFill="1" applyBorder="1" applyAlignment="1">
      <alignment horizontal="center" vertical="center"/>
    </xf>
    <xf numFmtId="0" fontId="14" fillId="14" borderId="0" xfId="0" applyFont="1" applyFill="1" applyAlignment="1">
      <alignment horizontal="center" vertical="center" wrapText="1"/>
    </xf>
    <xf numFmtId="0" fontId="14" fillId="3" borderId="0" xfId="0" applyFont="1" applyFill="1" applyAlignment="1">
      <alignment horizontal="center" vertical="center" wrapText="1"/>
    </xf>
    <xf numFmtId="0" fontId="14" fillId="6" borderId="0" xfId="0" applyFont="1" applyFill="1" applyAlignment="1">
      <alignment horizontal="center" vertical="center" wrapText="1"/>
    </xf>
    <xf numFmtId="0" fontId="14" fillId="4" borderId="0" xfId="0" applyFont="1" applyFill="1" applyAlignment="1">
      <alignment horizontal="center" vertical="center" wrapText="1"/>
    </xf>
    <xf numFmtId="0" fontId="14" fillId="5" borderId="0" xfId="0" applyFont="1" applyFill="1" applyAlignment="1">
      <alignment horizontal="center" vertical="center" wrapText="1"/>
    </xf>
    <xf numFmtId="0" fontId="14" fillId="15" borderId="0" xfId="0" applyFont="1" applyFill="1" applyAlignment="1">
      <alignment horizontal="center" vertical="center" wrapText="1"/>
    </xf>
    <xf numFmtId="0" fontId="14" fillId="16" borderId="0" xfId="0" applyFont="1" applyFill="1" applyAlignment="1">
      <alignment horizontal="center" vertical="center" wrapText="1"/>
    </xf>
    <xf numFmtId="0" fontId="29" fillId="31" borderId="17" xfId="0" applyFont="1" applyFill="1" applyBorder="1" applyAlignment="1">
      <alignment vertical="center" wrapText="1"/>
    </xf>
    <xf numFmtId="0" fontId="29" fillId="31" borderId="16" xfId="0" applyFont="1" applyFill="1" applyBorder="1" applyAlignment="1">
      <alignment vertical="center" wrapText="1"/>
    </xf>
    <xf numFmtId="0" fontId="29" fillId="31" borderId="15" xfId="0" applyFont="1" applyFill="1" applyBorder="1" applyAlignment="1">
      <alignment vertical="center" wrapText="1"/>
    </xf>
    <xf numFmtId="0" fontId="1" fillId="2" borderId="0" xfId="0" applyFont="1" applyFill="1" applyAlignment="1">
      <alignment horizontal="left" vertical="center"/>
    </xf>
    <xf numFmtId="0" fontId="10" fillId="0" borderId="0" xfId="0" applyFont="1" applyAlignment="1"/>
    <xf numFmtId="0" fontId="10" fillId="34" borderId="0" xfId="0" applyFont="1" applyFill="1" applyAlignment="1"/>
  </cellXfs>
  <cellStyles count="6">
    <cellStyle name="Bad" xfId="2" builtinId="27"/>
    <cellStyle name="Good" xfId="1" builtinId="26"/>
    <cellStyle name="Hyperlink" xfId="4" builtinId="8"/>
    <cellStyle name="Neutral" xfId="3" builtinId="28"/>
    <cellStyle name="Normal" xfId="0" builtinId="0"/>
    <cellStyle name="Percent" xfId="5" builtinId="5"/>
  </cellStyles>
  <dxfs count="10">
    <dxf>
      <font>
        <color rgb="FF9C0006"/>
      </font>
      <fill>
        <patternFill>
          <bgColor rgb="FFFFC7CE"/>
        </patternFill>
      </fill>
    </dxf>
    <dxf>
      <fill>
        <patternFill>
          <bgColor theme="4"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FF0000"/>
      </font>
    </dxf>
    <dxf>
      <font>
        <color rgb="FFFF0000"/>
      </font>
    </dxf>
    <dxf>
      <alignment horizontal="right"/>
    </dxf>
    <dxf>
      <alignment horizontal="right"/>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269</xdr:row>
          <xdr:rowOff>9525</xdr:rowOff>
        </xdr:from>
        <xdr:to>
          <xdr:col>1</xdr:col>
          <xdr:colOff>219075</xdr:colOff>
          <xdr:row>290</xdr:row>
          <xdr:rowOff>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3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9525</xdr:rowOff>
        </xdr:from>
        <xdr:to>
          <xdr:col>1</xdr:col>
          <xdr:colOff>219075</xdr:colOff>
          <xdr:row>290</xdr:row>
          <xdr:rowOff>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3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281</xdr:row>
          <xdr:rowOff>9525</xdr:rowOff>
        </xdr:from>
        <xdr:to>
          <xdr:col>1</xdr:col>
          <xdr:colOff>219075</xdr:colOff>
          <xdr:row>290</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3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219075</xdr:colOff>
          <xdr:row>290</xdr:row>
          <xdr:rowOff>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3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9525</xdr:rowOff>
        </xdr:from>
        <xdr:to>
          <xdr:col>1</xdr:col>
          <xdr:colOff>219075</xdr:colOff>
          <xdr:row>290</xdr:row>
          <xdr:rowOff>0</xdr:rowOff>
        </xdr:to>
        <xdr:sp macro="" textlink="">
          <xdr:nvSpPr>
            <xdr:cNvPr id="9256" name="Check Box 40" hidden="1">
              <a:extLst>
                <a:ext uri="{63B3BB69-23CF-44E3-9099-C40C66FF867C}">
                  <a14:compatExt spid="_x0000_s9256"/>
                </a:ext>
                <a:ext uri="{FF2B5EF4-FFF2-40B4-BE49-F238E27FC236}">
                  <a16:creationId xmlns:a16="http://schemas.microsoft.com/office/drawing/2014/main" id="{00000000-0008-0000-0300-00002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290</xdr:row>
          <xdr:rowOff>0</xdr:rowOff>
        </xdr:from>
        <xdr:to>
          <xdr:col>1</xdr:col>
          <xdr:colOff>219075</xdr:colOff>
          <xdr:row>290</xdr:row>
          <xdr:rowOff>0</xdr:rowOff>
        </xdr:to>
        <xdr:sp macro="" textlink="">
          <xdr:nvSpPr>
            <xdr:cNvPr id="9257" name="Check Box 41" hidden="1">
              <a:extLst>
                <a:ext uri="{63B3BB69-23CF-44E3-9099-C40C66FF867C}">
                  <a14:compatExt spid="_x0000_s9257"/>
                </a:ext>
                <a:ext uri="{FF2B5EF4-FFF2-40B4-BE49-F238E27FC236}">
                  <a16:creationId xmlns:a16="http://schemas.microsoft.com/office/drawing/2014/main" id="{00000000-0008-0000-0300-00002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283</xdr:row>
          <xdr:rowOff>9525</xdr:rowOff>
        </xdr:from>
        <xdr:to>
          <xdr:col>1</xdr:col>
          <xdr:colOff>219075</xdr:colOff>
          <xdr:row>290</xdr:row>
          <xdr:rowOff>0</xdr:rowOff>
        </xdr:to>
        <xdr:sp macro="" textlink="">
          <xdr:nvSpPr>
            <xdr:cNvPr id="9269" name="Check Box 53" hidden="1">
              <a:extLst>
                <a:ext uri="{63B3BB69-23CF-44E3-9099-C40C66FF867C}">
                  <a14:compatExt spid="_x0000_s9269"/>
                </a:ext>
                <a:ext uri="{FF2B5EF4-FFF2-40B4-BE49-F238E27FC236}">
                  <a16:creationId xmlns:a16="http://schemas.microsoft.com/office/drawing/2014/main" id="{00000000-0008-0000-0300-00003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287</xdr:row>
          <xdr:rowOff>9525</xdr:rowOff>
        </xdr:from>
        <xdr:to>
          <xdr:col>1</xdr:col>
          <xdr:colOff>219075</xdr:colOff>
          <xdr:row>290</xdr:row>
          <xdr:rowOff>0</xdr:rowOff>
        </xdr:to>
        <xdr:sp macro="" textlink="">
          <xdr:nvSpPr>
            <xdr:cNvPr id="9283" name="Check Box 67" hidden="1">
              <a:extLst>
                <a:ext uri="{63B3BB69-23CF-44E3-9099-C40C66FF867C}">
                  <a14:compatExt spid="_x0000_s9283"/>
                </a:ext>
                <a:ext uri="{FF2B5EF4-FFF2-40B4-BE49-F238E27FC236}">
                  <a16:creationId xmlns:a16="http://schemas.microsoft.com/office/drawing/2014/main" id="{00000000-0008-0000-0300-00004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ehui Bai" refreshedDate="45732.456343981481" createdVersion="8" refreshedVersion="8" minRefreshableVersion="3" recordCount="103" xr:uid="{810E7158-01BC-45F5-BA7F-96F7D8F0BED5}">
  <cacheSource type="worksheet">
    <worksheetSource ref="A1:S111" sheet="Study Plan"/>
  </cacheSource>
  <cacheFields count="19">
    <cacheField name="Therapeutic Area" numFmtId="0">
      <sharedItems count="17">
        <s v="Dermatology"/>
        <s v="Endocrinology"/>
        <s v="Hematology"/>
        <s v="Hepatology"/>
        <s v="Immunology"/>
        <s v="Infections and Infestations Disorders"/>
        <s v="Neurology"/>
        <s v="Oncology"/>
        <s v="Ophthalmology"/>
        <s v="Urology and Nephrology"/>
        <s v="Stomatology"/>
        <s v="Ultrasonography"/>
        <s v="Orthopedics"/>
        <s v="Bioavailability"/>
        <s v="Medical Surgery"/>
        <s v="TBD"/>
        <s v="Gastroenterology"/>
      </sharedItems>
    </cacheField>
    <cacheField name="Year" numFmtId="0">
      <sharedItems containsSemiMixedTypes="0" containsString="0" containsNumber="1" containsInteger="1" minValue="2021" maxValue="2025"/>
    </cacheField>
    <cacheField name="Cornerstone" numFmtId="0">
      <sharedItems count="5">
        <s v="GCP"/>
        <s v="ICON"/>
        <s v="Upwork"/>
        <s v="Learning"/>
        <s v="GBG"/>
      </sharedItems>
    </cacheField>
    <cacheField name="LST" numFmtId="0">
      <sharedItems containsBlank="1"/>
    </cacheField>
    <cacheField name="Keep" numFmtId="0">
      <sharedItems/>
    </cacheField>
    <cacheField name="SDTM" numFmtId="0">
      <sharedItems containsBlank="1"/>
    </cacheField>
    <cacheField name="ADaM" numFmtId="0">
      <sharedItems containsBlank="1"/>
    </cacheField>
    <cacheField name="Inferential  Macro" numFmtId="0">
      <sharedItems containsBlank="1"/>
    </cacheField>
    <cacheField name="SAP" numFmtId="0">
      <sharedItems containsBlank="1"/>
    </cacheField>
    <cacheField name="Blinding Plan" numFmtId="0">
      <sharedItems containsBlank="1"/>
    </cacheField>
    <cacheField name="Interim Analysis" numFmtId="0">
      <sharedItems containsBlank="1"/>
    </cacheField>
    <cacheField name="Study " numFmtId="0">
      <sharedItems containsBlank="1"/>
    </cacheField>
    <cacheField name="Comment" numFmtId="0">
      <sharedItems/>
    </cacheField>
    <cacheField name="Sponsor" numFmtId="0">
      <sharedItems containsBlank="1"/>
    </cacheField>
    <cacheField name="Phase" numFmtId="0">
      <sharedItems containsBlank="1"/>
    </cacheField>
    <cacheField name="Condition or Disease" numFmtId="0">
      <sharedItems containsBlank="1"/>
    </cacheField>
    <cacheField name="NCT Identifier" numFmtId="0">
      <sharedItems containsBlank="1"/>
    </cacheField>
    <cacheField name="EudraCT Identifier" numFmtId="0">
      <sharedItems containsBlank="1"/>
    </cacheField>
    <cacheField name="Sit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x v="0"/>
    <n v="2021"/>
    <x v="0"/>
    <s v="Y"/>
    <s v="Y"/>
    <s v="N"/>
    <s v="N"/>
    <s v="Y"/>
    <s v="Y"/>
    <s v="N"/>
    <s v="N"/>
    <s v="Dermatology-Aesthetic Medicine-PII-InBuToxinA"/>
    <s v="IncobotulinumtoxinA "/>
    <s v="University of Hamburg_x000a_Prof. Dr. Martina Kerscher"/>
    <s v="Phase 2"/>
    <s v="[Skin perception after intradermal application of IncobotulinumtoxinA](https://www.clinicaltrialsregister.eu/ctr-search/search?query=2020-001318-39)"/>
    <m/>
    <s v="2020-001318-39"/>
    <s v="1 Site"/>
  </r>
  <r>
    <x v="0"/>
    <n v="2021"/>
    <x v="0"/>
    <m/>
    <s v="Y"/>
    <s v="Y"/>
    <s v="Y"/>
    <s v="N"/>
    <s v="Y"/>
    <s v="N"/>
    <s v="N"/>
    <s v="Dermatology-WoundCare-PIII-MEDIWOUND1"/>
    <s v="MediWound "/>
    <s v="MediWound Ltd"/>
    <s v="Phase 3"/>
    <s v="[Thermal Burns](https://clinicaltrials.gov/ct2/show/NCT02148705) "/>
    <s v="NCT02148705"/>
    <m/>
    <s v="29 Sites"/>
  </r>
  <r>
    <x v="0"/>
    <n v="2021"/>
    <x v="0"/>
    <m/>
    <s v="Y"/>
    <s v="N"/>
    <s v="N"/>
    <s v="Y"/>
    <s v="Y"/>
    <s v="N"/>
    <s v="N"/>
    <s v="Dermatology-Venous Leg Ulcer-PMA-HM242_Solution"/>
    <s v="HM242"/>
    <s v="B. Braun Medical Ltd"/>
    <s v="PMCF"/>
    <s v="[Chronic Wounds (e.g. pressure, venous leg and diabetic foot ulcers)](https://clinicaltrials.gov/ct2/show/NCT04192123)"/>
    <s v="NCT04192123"/>
    <m/>
    <s v="1 Site"/>
  </r>
  <r>
    <x v="0"/>
    <n v="2021"/>
    <x v="0"/>
    <m/>
    <s v="Y"/>
    <s v="N"/>
    <s v="N"/>
    <s v="Y"/>
    <s v="Y"/>
    <s v="N"/>
    <s v="N"/>
    <s v="Dermatology-Venous Leg Ulcer-PMA-HM242 Gel"/>
    <s v="HM242-Gel"/>
    <s v="B. Braun Medical Ltd"/>
    <s v="PMCF"/>
    <s v="[Venous Leg Ulcer](https://clinicaltrials.gov/ct2/show/NCT04902651)"/>
    <s v="NCT04902651"/>
    <m/>
    <s v="3 Sites"/>
  </r>
  <r>
    <x v="0"/>
    <n v="2024"/>
    <x v="1"/>
    <m/>
    <s v="Y"/>
    <s v="Y"/>
    <s v="N"/>
    <s v="N"/>
    <s v="Y"/>
    <s v="N"/>
    <m/>
    <s v="Dermatology-Atopic Dermatitis-PIII-AMRLBZLT-LBZLTE"/>
    <s v="AMRLBZLT-LBZLTE"/>
    <s v="Almirall, S.A."/>
    <s v="Phase 3"/>
    <s v="[Atopic Dermatitis](https://clinicaltrials.gov/study/NCT05916365)"/>
    <s v="NCT05916365"/>
    <m/>
    <s v="87 Sites"/>
  </r>
  <r>
    <x v="0"/>
    <n v="2024"/>
    <x v="1"/>
    <m/>
    <s v="Y"/>
    <s v="Y"/>
    <s v="Y"/>
    <s v="N"/>
    <s v="Y"/>
    <s v="Y"/>
    <m/>
    <s v="Dermatology-Psoriasis-PIII-LEOL1396"/>
    <s v="LEOL1396-LP1396"/>
    <s v="LEO Pharma"/>
    <s v="Phase 3"/>
    <s v="[Psoriasis](https://clinicaltrials.gov/study/NCT04305327)"/>
    <s v="NCT04305327"/>
    <m/>
    <s v="Multiple Sites"/>
  </r>
  <r>
    <x v="0"/>
    <n v="2024"/>
    <x v="1"/>
    <s v="Y"/>
    <s v="Y"/>
    <s v="Y"/>
    <s v="Y"/>
    <s v="Y"/>
    <s v="Y"/>
    <s v="Y"/>
    <m/>
    <s v="Dermatology-Chronic Hand Eczema-PIII-LEO2283"/>
    <s v="LEOLP133-LP1383"/>
    <s v="LEO Pharma"/>
    <s v="Phase 3"/>
    <s v="[Chronic Hand Eczema](https://clinicaltrials.gov/study/NCT06004050)"/>
    <s v="NCT06004050"/>
    <m/>
    <s v="Multiple Sites"/>
  </r>
  <r>
    <x v="0"/>
    <n v="2024"/>
    <x v="1"/>
    <m/>
    <s v="Y"/>
    <s v="N"/>
    <s v="N"/>
    <s v="N"/>
    <s v="N"/>
    <s v="N"/>
    <m/>
    <s v="Dermatology-Palmoplantar Pustulosis-PIIa-LEO2393"/>
    <s v="LP0133-2393"/>
    <s v="LEO Pharma"/>
    <s v="Phase 2a"/>
    <s v="Palmoplantar Pustulosis"/>
    <m/>
    <m/>
    <s v="50 Sites"/>
  </r>
  <r>
    <x v="0"/>
    <n v="2023"/>
    <x v="1"/>
    <s v="Y"/>
    <s v="Y"/>
    <s v="N"/>
    <s v="N"/>
    <s v="N"/>
    <s v="Y"/>
    <s v="N"/>
    <m/>
    <s v="Dermatology-Gynecology-Alopecia-PIV-MYVBFJ80-0D1QBL"/>
    <s v="MYVBFJ80-0D1QBL"/>
    <s v="Sumitomo Pharma America, Inc. (SMPA)"/>
    <s v="Phase 4"/>
    <s v="Alopecia"/>
    <m/>
    <m/>
    <s v="Multiple Sites"/>
  </r>
  <r>
    <x v="0"/>
    <n v="2024"/>
    <x v="1"/>
    <m/>
    <s v="N"/>
    <s v="Y"/>
    <s v="Y"/>
    <s v="N"/>
    <s v="Y"/>
    <s v="N"/>
    <m/>
    <s v="Dermatology-Psoriasis-PIII-BMS11075-011075"/>
    <s v="BMS11075-011075"/>
    <s v="Bristol-Myers Squibb (BMS)"/>
    <s v="Phase 3"/>
    <s v="[Psoriasis](https://clinicaltrials.gov/study/NCT04036435)"/>
    <s v="NCT04036435"/>
    <s v="2019-000612-29"/>
    <s v="Multiple Sites"/>
  </r>
  <r>
    <x v="0"/>
    <n v="2024"/>
    <x v="1"/>
    <m/>
    <s v="N"/>
    <s v="N"/>
    <s v="N"/>
    <s v="N"/>
    <s v="Y"/>
    <s v="N"/>
    <s v="N"/>
    <s v="Dermatology-Acromegaly-PI-AOT22082-22082X"/>
    <s v="AOT22082-22082X"/>
    <s v="Amolyt Pharma"/>
    <s v="Phase 1"/>
    <s v="Acromegaly"/>
    <m/>
    <m/>
    <m/>
  </r>
  <r>
    <x v="1"/>
    <n v="2023"/>
    <x v="2"/>
    <m/>
    <s v="N"/>
    <m/>
    <m/>
    <m/>
    <m/>
    <m/>
    <m/>
    <s v="Eosinophilic Gastroenteritis"/>
    <s v="CC-93538 Adi"/>
    <s v="Celgene"/>
    <s v="Phase 3"/>
    <s v="[Eosinophilic Gastroenteritis](https://classic.clinicaltrials.gov/ct2/show/NCT05214768)"/>
    <s v="NCT05214768"/>
    <m/>
    <s v="Multiple Sites"/>
  </r>
  <r>
    <x v="1"/>
    <n v="2024"/>
    <x v="2"/>
    <m/>
    <s v="N"/>
    <m/>
    <m/>
    <m/>
    <m/>
    <m/>
    <m/>
    <s v="Richard-Osteoporosis-CSR"/>
    <s v="CRD-09-1257"/>
    <s v="Theranova, L.L.C."/>
    <s v="PMCF"/>
    <s v="[Osteoporosis](https://clinicaltrials.gov/study/NCT03986203)"/>
    <s v="NCT03986203"/>
    <m/>
    <s v="Multiple Sites"/>
  </r>
  <r>
    <x v="1"/>
    <n v="2024"/>
    <x v="2"/>
    <s v="Y"/>
    <s v="N"/>
    <m/>
    <m/>
    <m/>
    <m/>
    <m/>
    <m/>
    <s v="Testosterone Gel Hypogonadal "/>
    <s v="Joe-000023"/>
    <s v="Ferring Pharmaceuticals"/>
    <s v="Phase 3"/>
    <s v="[Testosterone Gel Hypogonadal](https://clinicaltrials.gov/study/NCT01665599)"/>
    <s v="NCT01665599"/>
    <m/>
    <s v="Multiple Sites"/>
  </r>
  <r>
    <x v="1"/>
    <n v="2024"/>
    <x v="2"/>
    <s v="Y"/>
    <s v="Y"/>
    <m/>
    <m/>
    <m/>
    <m/>
    <m/>
    <m/>
    <s v="Testosterone Gel Hypogonadal "/>
    <s v="Joe-000127"/>
    <s v="Ferring Pharmaceuticals"/>
    <s v="Phase 3"/>
    <s v="[Testosterone Gel Hypogonadal](https://clinicaltrials.gov/study/NCT02149264)"/>
    <s v="NCT02149264"/>
    <m/>
    <s v="Multiple Sites"/>
  </r>
  <r>
    <x v="1"/>
    <n v="2023"/>
    <x v="1"/>
    <s v="Y"/>
    <s v="Y"/>
    <s v="Y"/>
    <s v="Y"/>
    <s v="Y"/>
    <s v="Y"/>
    <s v="Y"/>
    <m/>
    <s v="Endocrinology-Osteoporosis-PIII-FRE50182-501802"/>
    <s v="FRE50182-501802"/>
    <s v="Fresenius Kabi SwissBioSim GmbH"/>
    <s v="Phase 3"/>
    <s v="[Postmenopausal Osteoporosis](https://clinicaltrials.gov/ct2/show/NCT04934072)"/>
    <s v="NCT04934072"/>
    <m/>
    <s v="76 Sites"/>
  </r>
  <r>
    <x v="1"/>
    <n v="2024"/>
    <x v="1"/>
    <m/>
    <s v="Y"/>
    <s v="Y"/>
    <s v="Y"/>
    <s v="N"/>
    <s v="Y"/>
    <s v="N"/>
    <m/>
    <s v="Endocrinology-Diabetes-PIII-AZUC1375-CV1375"/>
    <s v="AZUC1375-CV1375"/>
    <s v="AstraZeneca"/>
    <s v="Phase 3"/>
    <s v="[Type 2 diabetes mellitus](https://classic.clinicaltrials.gov/ct2/show/NCT03199053)"/>
    <s v="NCT03199053"/>
    <m/>
    <s v="Multiple Sites"/>
  </r>
  <r>
    <x v="1"/>
    <n v="2024"/>
    <x v="1"/>
    <m/>
    <s v="N"/>
    <s v="Y"/>
    <s v="Y"/>
    <s v="N"/>
    <s v="Y"/>
    <s v="N"/>
    <m/>
    <s v="Endocrinology-Diabetes-PIII-AZUM2138-MB2138"/>
    <s v="AZUM2138-MB2138"/>
    <s v="AstraZeneca"/>
    <s v="Phase 3"/>
    <s v="[Type 2 diabetes mellitus](https://clinicaltrials.gov/study/NCT02725593)"/>
    <s v="NCT02725593"/>
    <s v="2015-005041-31"/>
    <s v="30 Sites"/>
  </r>
  <r>
    <x v="1"/>
    <n v="2024"/>
    <x v="1"/>
    <m/>
    <s v="Y"/>
    <s v="Y"/>
    <s v="Y"/>
    <s v="Y"/>
    <s v="Y"/>
    <s v="Y"/>
    <s v="Y"/>
    <s v="Endocrinology-Diabetes I-PIII-DIYDDMP3-IDDMP3"/>
    <s v="DIYDDMP3-IDDMP3"/>
    <s v="Diamyd Medical AB"/>
    <s v="Phase 3"/>
    <s v="[Type 1 diabetes mellitus](https://clinicaltrials.gov/study/NCT05018585)"/>
    <s v="NCT05018585"/>
    <s v="2021-002731-32"/>
    <s v="60 Sites"/>
  </r>
  <r>
    <x v="1"/>
    <n v="2024"/>
    <x v="1"/>
    <m/>
    <s v="Y"/>
    <s v="Y"/>
    <s v="Y"/>
    <s v="Y"/>
    <s v="Y"/>
    <s v="Y"/>
    <s v="Y"/>
    <s v="Endocrinology-Diabetes II-PII-IVP37016-337016"/>
    <s v="IVP37016-337016"/>
    <s v="Inventiva Pharma"/>
    <s v="Phase 2"/>
    <s v="[Type 2 diabetes mellitus](https://clinicaltrials.gov/study/NCT05232071)"/>
    <s v="NCT05232071"/>
    <s v="2021-005057-87"/>
    <s v="42 Sites"/>
  </r>
  <r>
    <x v="2"/>
    <n v="2021"/>
    <x v="0"/>
    <m/>
    <s v="Y"/>
    <s v="N"/>
    <s v="N"/>
    <s v="N"/>
    <s v="N"/>
    <s v="N"/>
    <s v="N"/>
    <s v="Hematology-Leukemia-PI-GEM333"/>
    <s v="GEM333 "/>
    <s v="AvenCell Europe GmbH"/>
    <s v="Phase 1"/>
    <s v="[Acute Myeloid Leukemia](https://clinicaltrials.gov/ct2/show/NCT03516760) "/>
    <s v="NCT03516760"/>
    <m/>
    <s v="7 Sites"/>
  </r>
  <r>
    <x v="2"/>
    <n v="2021"/>
    <x v="0"/>
    <s v="Y"/>
    <s v="Y"/>
    <s v="N"/>
    <s v="N"/>
    <s v="N"/>
    <s v="N"/>
    <s v="N"/>
    <s v="N"/>
    <s v="Hematology-Leukemia-PII-IMpress"/>
    <s v="Impress"/>
    <s v="GCP-Service International West GmbH"/>
    <s v="Phase 2"/>
    <s v="[AML and MDS patients failing or being refractory to hypomethylating agent (HMA)-based treatment](https://classic.clinicaltrials.gov/ct2/show/NCT05583552)"/>
    <s v="NCT05583552"/>
    <m/>
    <s v="12 Sites"/>
  </r>
  <r>
    <x v="2"/>
    <n v="2023"/>
    <x v="1"/>
    <m/>
    <s v="Y"/>
    <s v="Y"/>
    <s v="Y"/>
    <s v="N"/>
    <s v="Y"/>
    <s v="N"/>
    <m/>
    <s v="Hematology-Anemia-PII-PCSSTHA1-SPTHA1"/>
    <s v="PCSSTHA1-SPTHA1"/>
    <s v="Pharmacosmos "/>
    <s v="Phase 2"/>
    <s v="[Beta Thalassemia Major Anemia](https://classic.clinicaltrials.gov/ct2/show/NCT05693909)"/>
    <s v="NCT05693909"/>
    <m/>
    <s v="Multiple Sites"/>
  </r>
  <r>
    <x v="2"/>
    <n v="2023"/>
    <x v="1"/>
    <m/>
    <s v="Y"/>
    <s v="Y"/>
    <s v="Y"/>
    <s v="Y"/>
    <s v="Y"/>
    <s v="Y"/>
    <m/>
    <s v="Hematology-Hypofibrinogenaemia-PIII-BAGBT524-BT524X"/>
    <s v="BAGBT524-BT524X"/>
    <s v="Biotest AG"/>
    <s v="Phase 3"/>
    <s v="[Hypofibrinogenaemia](https://www.clinicaltrialsregister.eu/ctr-search/trial/2017-001163-20/GB)"/>
    <m/>
    <m/>
    <s v="Multiple Sites"/>
  </r>
  <r>
    <x v="2"/>
    <n v="2024"/>
    <x v="3"/>
    <m/>
    <s v="N"/>
    <m/>
    <m/>
    <m/>
    <m/>
    <m/>
    <m/>
    <s v="Hematology-Multiple Myeloma-Pfizer-Elranatamab"/>
    <s v="Elranatab"/>
    <s v="Pfizer"/>
    <s v="Phase 2"/>
    <s v="[Multiple Myeloma](https://classic.clinicaltrials.gov/ct2/show/NCT04649359)"/>
    <s v="NCT04649359"/>
    <m/>
    <s v="Multiple Sites"/>
  </r>
  <r>
    <x v="3"/>
    <n v="2023"/>
    <x v="1"/>
    <s v="Y"/>
    <s v="Y"/>
    <s v="Y"/>
    <s v="Y"/>
    <s v="Y"/>
    <s v="Y"/>
    <s v="Y"/>
    <s v="Y"/>
    <s v="Hepatology-Liver Stiffness-PIIb-CADGS350-GSN350"/>
    <s v="CADGS350-GSN350"/>
    <s v="Calliditas"/>
    <s v="Phase 2b/3"/>
    <s v="[Primary Biliary Cholangitis Liver Stiffness](https://classic.clinicaltrials.gov/ct2/show/NCT05014672)"/>
    <s v="NCT05014672"/>
    <s v="2021-001810-13"/>
    <s v="80 Sites"/>
  </r>
  <r>
    <x v="3"/>
    <n v="2024"/>
    <x v="1"/>
    <m/>
    <s v="Y"/>
    <s v="Y"/>
    <s v="Y"/>
    <s v="N"/>
    <s v="Y"/>
    <s v="N"/>
    <s v="Y"/>
    <s v="Hepatology-Liver Failure-PIIa-VRSVS01L-VS01LF"/>
    <s v="VRSVS01L-VS01LF"/>
    <s v="Versantis AG"/>
    <s v="Phase 2a"/>
    <s v="[Liver Failure](https://classic.clinicaltrials.gov/ct2/show/NCT05900050)"/>
    <s v="NCT05900050"/>
    <m/>
    <s v="Multiple Sites"/>
  </r>
  <r>
    <x v="4"/>
    <n v="2024"/>
    <x v="2"/>
    <m/>
    <s v="N"/>
    <m/>
    <m/>
    <m/>
    <m/>
    <m/>
    <m/>
    <s v="Alex-Inflammatory-(Immunology)"/>
    <s v="Alex"/>
    <s v="Surf Therapeutics"/>
    <s v="Phase 1"/>
    <s v="Inflammatory"/>
    <m/>
    <m/>
    <s v="2 Sites"/>
  </r>
  <r>
    <x v="4"/>
    <n v="2021"/>
    <x v="0"/>
    <s v="Y"/>
    <s v="Y"/>
    <s v="N"/>
    <s v="N"/>
    <s v="N"/>
    <s v="N"/>
    <s v="N"/>
    <s v="N"/>
    <s v="Immunology-Immune System-PI-Immunservice AXINIL"/>
    <s v="Immunservice"/>
    <s v="Immunservice GmbH"/>
    <s v="Phase 1"/>
    <s v="Reconstitution of a severely impaired immune system"/>
    <m/>
    <m/>
    <s v="1 Site"/>
  </r>
  <r>
    <x v="4"/>
    <n v="2021"/>
    <x v="0"/>
    <m/>
    <s v="N"/>
    <s v="N"/>
    <s v="N"/>
    <s v="N"/>
    <s v="Y"/>
    <s v="N"/>
    <s v="N"/>
    <s v="Immunology-Allergic Rhinoconjunctivitis-PIIb-Lotab"/>
    <s v="LOTAB_2b"/>
    <s v="Lofarma S.p.A."/>
    <s v="Phase 2"/>
    <s v="[Allergic rhinoconjunctivitis](https://www.clinicaltrialsregister.eu/ctr-search/trial/2017-005079-21/DE)"/>
    <m/>
    <s v="2017-005079-21"/>
    <s v="Multiple Sites"/>
  </r>
  <r>
    <x v="4"/>
    <n v="2021"/>
    <x v="0"/>
    <s v="Y"/>
    <s v="Y"/>
    <s v="N"/>
    <s v="N"/>
    <s v="N"/>
    <s v="Y"/>
    <s v="N"/>
    <s v="N"/>
    <s v="Immunology-Rheumatoid Arthritis-PII-AMT-101-204"/>
    <s v="AMT-101-204"/>
    <s v="Applied Molecular Transport Inc."/>
    <s v="Phase 2"/>
    <s v="[Active Rheumatoid Arthritis](https://www.clinicaltrialsregister.eu/ctr-search/trial/2020-003955-14/DE)"/>
    <m/>
    <s v="2020-003955-14"/>
    <s v="1 Site"/>
  </r>
  <r>
    <x v="4"/>
    <n v="2023"/>
    <x v="1"/>
    <s v="Y"/>
    <s v="Y"/>
    <s v="Y"/>
    <s v="Y"/>
    <s v="Y"/>
    <s v="Y"/>
    <s v="N"/>
    <s v="N"/>
    <s v="Immunology-GVHD-PIII-MaaT-ARES"/>
    <s v="MAAARES3-ARESP3"/>
    <s v="MaaT Pharma"/>
    <s v="Phase 3"/>
    <s v="[Acute Graft Versus Host Disease in Intestine Steroid Refractory GVHD]( https://clinicaltrials.gov/ct2/show/NCT04769895)"/>
    <s v="NCT04769895"/>
    <m/>
    <s v="39 Sites"/>
  </r>
  <r>
    <x v="4"/>
    <n v="2023"/>
    <x v="1"/>
    <s v="Y"/>
    <s v="Y"/>
    <s v="N"/>
    <s v="N"/>
    <s v="N"/>
    <s v="N"/>
    <s v="N"/>
    <s v="N"/>
    <s v="Immunology-GVHD-PIII-MaaT-JANUS"/>
    <s v="JANUS"/>
    <s v="MaaT Pharma"/>
    <s v="Phase 4"/>
    <s v="Acute Graft Versus Host Disease "/>
    <m/>
    <m/>
    <m/>
  </r>
  <r>
    <x v="4"/>
    <n v="2023"/>
    <x v="1"/>
    <s v="Y"/>
    <s v="Y"/>
    <s v="Y"/>
    <s v="N"/>
    <s v="N"/>
    <s v="Y"/>
    <s v="N"/>
    <s v="N"/>
    <s v="Immunology-GVHD-PIV-MaaT-CHRONOS"/>
    <s v="MAAGHDRW-GVHDRW"/>
    <s v="MaaT Pharma"/>
    <s v="Phase 4"/>
    <s v="Acute Graft Versus Host Disease in Intestine Steroid Refractory GVHD"/>
    <m/>
    <m/>
    <s v="Multiple Sites"/>
  </r>
  <r>
    <x v="4"/>
    <n v="2024"/>
    <x v="1"/>
    <s v="Y"/>
    <s v="Y"/>
    <m/>
    <m/>
    <m/>
    <s v="Y"/>
    <m/>
    <m/>
    <s v="Immunology-Rheumatoid Arthritis-PIII-CHMBGX64-0D1TD5"/>
    <s v="CHMBGX64-0D1TD5"/>
    <s v="mAbxience"/>
    <s v="Phase 3"/>
    <s v="[Severe Rheumatoid Arthritis](https://clinicaltrials.gov/study/NCT06596772)"/>
    <s v="NCT06596772"/>
    <m/>
    <s v="Multiple Sites"/>
  </r>
  <r>
    <x v="4"/>
    <n v="2024"/>
    <x v="1"/>
    <m/>
    <s v="N"/>
    <s v="Y"/>
    <s v="N"/>
    <s v="N"/>
    <s v="Y"/>
    <s v="N"/>
    <s v="N"/>
    <s v="Immunology-CAD-RealWorld-SAVAKD98-0D0K5Z"/>
    <s v="SAVAKD98-0D0K5Z"/>
    <s v="Sanofi"/>
    <s v="Observation"/>
    <s v="[Cold Agglutinin Disease](https://clinicaltrials.gov/study/NCT05791708)"/>
    <s v="NCT05791708"/>
    <m/>
    <s v="68 Sites"/>
  </r>
  <r>
    <x v="5"/>
    <n v="2021"/>
    <x v="0"/>
    <m/>
    <s v="Y"/>
    <s v="N"/>
    <s v="N"/>
    <s v="Y"/>
    <s v="Y"/>
    <s v="N"/>
    <s v="N"/>
    <s v="Infectious Disease-COVID-19-NIS-DB"/>
    <s v="DB"/>
    <s v="Deutsche Bahn"/>
    <s v="Observation"/>
    <s v="[COVID-19](https://www.ncbi.nlm.nih.gov/pmc/articles/PMC9095852/)"/>
    <m/>
    <m/>
    <s v="Multiple Sites"/>
  </r>
  <r>
    <x v="5"/>
    <n v="2021"/>
    <x v="0"/>
    <m/>
    <s v="Y"/>
    <s v="Y"/>
    <s v="Y"/>
    <s v="Y"/>
    <s v="Y"/>
    <s v="N"/>
    <s v="N"/>
    <s v="Infectious Disease-COVID-19-PII-ATR-002-202"/>
    <s v="ATR-002-202"/>
    <s v="Atriva Therapeutics GmbH"/>
    <s v="Phase 2"/>
    <s v="[COVID-19](https://clinicaltrials.gov/ct2/show/NCT04776044)"/>
    <s v="NCT04776044"/>
    <m/>
    <s v="40 Sites"/>
  </r>
  <r>
    <x v="5"/>
    <n v="2021"/>
    <x v="0"/>
    <s v="Y"/>
    <s v="Y"/>
    <s v="N"/>
    <s v="N"/>
    <s v="Y"/>
    <s v="Y"/>
    <s v="N"/>
    <s v="N"/>
    <s v="Infectious Disease-COVID-19-IVD_CTK Biotech"/>
    <s v="Rapid-test"/>
    <s v="CTK Biotech"/>
    <s v="PMCF"/>
    <s v="[COVID-19](https://ctkbiotech.com/product/onsite-covid-19-ag-rapid-test/)"/>
    <m/>
    <m/>
    <s v="1 Site"/>
  </r>
  <r>
    <x v="5"/>
    <n v="2021"/>
    <x v="0"/>
    <m/>
    <s v="Y"/>
    <s v="N"/>
    <s v="N"/>
    <s v="N"/>
    <s v="Y"/>
    <s v="N"/>
    <s v="N"/>
    <s v="Infectious Disease-Bacterial vaginosis-PIV-Medinova"/>
    <s v="Medinova "/>
    <s v="Medinova AG"/>
    <s v="PMCF"/>
    <s v="[Bacterial vaginosis](https://clinicaltrials.gov/study/NCT05788991)"/>
    <s v="NCT05788991"/>
    <m/>
    <s v="Multiple Sites"/>
  </r>
  <r>
    <x v="5"/>
    <n v="2024"/>
    <x v="3"/>
    <m/>
    <s v="N"/>
    <m/>
    <m/>
    <m/>
    <m/>
    <m/>
    <m/>
    <s v="COVID-19-PIII-Pfizer-BNT162b1"/>
    <s v="RNA-Based Vaccines"/>
    <s v="Pfizer "/>
    <s v="Phase 3"/>
    <s v="[COVID-19](https://classic.clinicaltrials.gov/ct2/show/NCT04368728)"/>
    <s v="NCT04368728"/>
    <m/>
    <s v="Multiple Sites"/>
  </r>
  <r>
    <x v="5"/>
    <n v="2024"/>
    <x v="1"/>
    <m/>
    <s v="N"/>
    <s v="Y"/>
    <s v="Y"/>
    <s v="Y"/>
    <s v="Y"/>
    <s v="N"/>
    <s v="N"/>
    <s v="Infectious Disease-Chikungunya-PIII-VLAVL321-VLA321"/>
    <s v="VLAVL321-VLA321"/>
    <s v="Valneva Austria GmbH"/>
    <s v="Phase 3"/>
    <s v="[Chikungunya](https://classic.clinicaltrials.gov/ct2/show/study/NCT04650399)"/>
    <s v="NCT04650399"/>
    <m/>
    <s v="Multiple Sites"/>
  </r>
  <r>
    <x v="5"/>
    <n v="2024"/>
    <x v="1"/>
    <m/>
    <s v="N"/>
    <s v="Y"/>
    <s v="Y"/>
    <s v="Y"/>
    <s v="Y"/>
    <s v="N"/>
    <m/>
    <s v="Infectious Disease-COVID-19-PII-PAMAAPL1-AVAPL1"/>
    <s v="PAMAAPL1-AVAPL1"/>
    <s v="PharmaMar "/>
    <s v="Phase 2"/>
    <s v="[COVID-19](https://clinicaltrials.gov/study/NCT05705167) "/>
    <s v="NCT05705167"/>
    <s v="2022-002489-34"/>
    <s v="44 Sites"/>
  </r>
  <r>
    <x v="5"/>
    <n v="2025"/>
    <x v="1"/>
    <m/>
    <s v="N"/>
    <s v="Y"/>
    <s v="N"/>
    <s v="N"/>
    <s v="Y"/>
    <s v="N"/>
    <s v="N"/>
    <s v="Infectious Disease-Influenza A-PI-VYABJH95-0H1X20"/>
    <s v="VYABJH95-0H1X20"/>
    <s v="Vaxxas Pty Ltd"/>
    <s v="Phase 1"/>
    <s v="[Influenza A](https://clinicaltrials.gov/study/NCT06417853)"/>
    <s v="NCT06417853"/>
    <m/>
    <s v="6 Sites"/>
  </r>
  <r>
    <x v="6"/>
    <n v="2021"/>
    <x v="0"/>
    <s v="Y"/>
    <s v="Y"/>
    <s v="Y"/>
    <s v="Y"/>
    <s v="Y"/>
    <s v="Y"/>
    <s v="N"/>
    <s v="N"/>
    <s v="Neurology-Chronic Pain-PI-D7060"/>
    <s v="D7060C00002"/>
    <s v="AstraZeneca"/>
    <s v="Phase 1"/>
    <s v="[Chronic Pain](https://clinicaltrials.gov/ct2/show/NCT04198558 )"/>
    <s v="NCT04198558"/>
    <m/>
    <s v="1 Site"/>
  </r>
  <r>
    <x v="6"/>
    <n v="2024"/>
    <x v="1"/>
    <s v="Y"/>
    <s v="Y"/>
    <s v="Y"/>
    <s v="Y"/>
    <s v="N"/>
    <s v="Y"/>
    <s v="Y"/>
    <s v="N"/>
    <s v="Neurology-Progressive Supranuclear Palsy-PIIa-Ferrer"/>
    <s v="FEEBGX84-0D1TDP"/>
    <s v="Ferrer"/>
    <s v="Phase 2a"/>
    <s v="Progressive Supranuclear Palsy"/>
    <m/>
    <m/>
    <s v="Multiple Sites"/>
  </r>
  <r>
    <x v="6"/>
    <n v="2023"/>
    <x v="1"/>
    <s v="Y"/>
    <s v="Y"/>
    <s v="Y"/>
    <s v="Y"/>
    <s v="N"/>
    <s v="Y"/>
    <s v="N"/>
    <s v="N"/>
    <s v="Neurology-Epilepsy-PIII-UCB-EP012X"/>
    <s v="UCUEP12X-EP0012"/>
    <s v="UCB"/>
    <s v="Phase 3"/>
    <s v="[Epilepsy](https://clinicaltrials.gov/ct2/show/NCT02408549)"/>
    <s v="NCT02408549"/>
    <s v="2012-001770-29"/>
    <s v="87 Sites"/>
  </r>
  <r>
    <x v="6"/>
    <n v="2024"/>
    <x v="1"/>
    <s v="Y"/>
    <s v="Y"/>
    <s v="Y"/>
    <s v="Y"/>
    <s v="N"/>
    <s v="Y"/>
    <s v="N"/>
    <s v="N"/>
    <s v="Neurology-Epilepsy-PIII-UCB-EP0151"/>
    <s v="UCBEP151-EP0151"/>
    <s v="UCB"/>
    <s v="Phase 3b"/>
    <s v="[Epilepsy](https://clinicaltrials.gov/study/NCT04627285)"/>
    <s v="NCT04627285"/>
    <s v="2022-502639-21-00"/>
    <m/>
  </r>
  <r>
    <x v="6"/>
    <n v="2024"/>
    <x v="1"/>
    <m/>
    <s v="Y"/>
    <s v="Y"/>
    <s v="Y"/>
    <s v="N"/>
    <s v="Y"/>
    <s v="Y"/>
    <s v="N"/>
    <s v="Neurology-Seizures-PIII-ZOGCDKL5-ECDKL5"/>
    <s v="ZOGCDKL5-ECDKL5"/>
    <s v="UCB/Zogenix, Inc"/>
    <s v="Phase 3"/>
    <s v="[Epilepsy/Seizures](https://clinicaltrials.gov/study/NCT05064878)"/>
    <s v="NCT05064878"/>
    <s v="2021-003222-76"/>
    <s v="63 Sites"/>
  </r>
  <r>
    <x v="6"/>
    <n v="2023"/>
    <x v="1"/>
    <m/>
    <s v="Y"/>
    <s v="Y"/>
    <s v="Y"/>
    <s v="N"/>
    <s v="Y"/>
    <s v="Y"/>
    <s v="Y"/>
    <s v="Neurology-AGS-PIIa-TSNTP101-TPN101"/>
    <s v="TSNTP101-TPN101"/>
    <s v="Transposon Therapeutics"/>
    <s v="Phase 3"/>
    <s v="[Aicardi-Goutières Syndrome](https://classic.clinicaltrials.gov/ct2/show/NCT05613868)"/>
    <s v="NCT05613868"/>
    <m/>
    <s v="Multiple Sites"/>
  </r>
  <r>
    <x v="6"/>
    <n v="2024"/>
    <x v="1"/>
    <m/>
    <s v="Y"/>
    <s v="N"/>
    <s v="N"/>
    <s v="N"/>
    <s v="Y"/>
    <s v="N"/>
    <s v="N"/>
    <s v="Neurology-Alzheimer-PIII-AVA78635-786305"/>
    <s v="AVA78635-786305"/>
    <s v="Otsuka "/>
    <s v="Phase 3"/>
    <s v="[Alzheimer](https://classic.clinicaltrials.gov/ct2/show/NCT03393520)"/>
    <s v="NCT03393520"/>
    <m/>
    <s v="Multiple Sites"/>
  </r>
  <r>
    <x v="6"/>
    <n v="2023"/>
    <x v="1"/>
    <s v="Y"/>
    <s v="Y"/>
    <s v="Y"/>
    <s v="Y"/>
    <s v="N"/>
    <s v="Y"/>
    <s v="N"/>
    <m/>
    <s v="Neurology-Otsuka-Patch-PMCF"/>
    <s v="OTABEV04-0D1P6W"/>
    <s v="Otsuka"/>
    <s v="PMCF"/>
    <s v="Serious mental illness"/>
    <m/>
    <m/>
    <s v="1 Site"/>
  </r>
  <r>
    <x v="6"/>
    <n v="2024"/>
    <x v="1"/>
    <m/>
    <s v="Y"/>
    <s v="Y"/>
    <s v="Y"/>
    <s v="Y"/>
    <s v="Y"/>
    <s v="Y"/>
    <s v="Y"/>
    <s v="Neurology-Parkinson Vaccine-AMUP2103-PD2103"/>
    <s v="AMUP2103-PD2103"/>
    <s v="AC Immune SA"/>
    <s v="Phase 2"/>
    <s v="[Parkinson Disease](https://classic.clinicaltrials.gov/ct2/show/NCT06015841)"/>
    <s v="NCT06015841"/>
    <m/>
    <s v="Multiple Sites"/>
  </r>
  <r>
    <x v="7"/>
    <n v="2023"/>
    <x v="2"/>
    <m/>
    <s v="N"/>
    <s v="N"/>
    <s v="N"/>
    <s v="N"/>
    <s v="N"/>
    <s v="N"/>
    <s v="N"/>
    <s v="Adi-Telix-(Oncology)"/>
    <s v="Telix 177Lu-DOTA-TLX591"/>
    <s v="Telix Pharmaceuticals "/>
    <s v="Phase 1"/>
    <s v="[Metastatic Prostate Cancer](https://classic.clinicaltrials.gov/ct2/show/NCT04786847)"/>
    <s v="NCT04786847"/>
    <m/>
    <s v="1 Site"/>
  </r>
  <r>
    <x v="7"/>
    <n v="2024"/>
    <x v="2"/>
    <s v="Y"/>
    <s v="Y"/>
    <s v="N"/>
    <s v="N"/>
    <s v="N"/>
    <s v="N"/>
    <s v="N"/>
    <s v="N"/>
    <s v="Oncology-Cancer Prognosis-RWS-VILPA"/>
    <s v="Anupam"/>
    <s v="Anupam"/>
    <s v="RWS"/>
    <s v="Cancer Prognosis"/>
    <m/>
    <m/>
    <s v="Multiple Sites"/>
  </r>
  <r>
    <x v="7"/>
    <n v="2024"/>
    <x v="2"/>
    <s v="Y"/>
    <s v="Y"/>
    <s v="N"/>
    <s v="N"/>
    <s v="N"/>
    <s v="N"/>
    <s v="N"/>
    <s v="N"/>
    <s v="Oncology-Prostate Cancer"/>
    <s v="Dare22"/>
    <s v="Dare"/>
    <s v="Phase 2"/>
    <s v="Oncology-Prostate Cancer"/>
    <m/>
    <m/>
    <s v="Multiple Sites"/>
  </r>
  <r>
    <x v="7"/>
    <n v="2024"/>
    <x v="1"/>
    <m/>
    <s v="Y"/>
    <m/>
    <m/>
    <m/>
    <s v="Y"/>
    <m/>
    <m/>
    <s v="Oncology-Prostate Cancer-PIb-PII-AVI110AB-110ABR"/>
    <s v="AVI110AB-110ABR"/>
    <m/>
    <s v="Phase 1/2"/>
    <s v="[Metastatic Castration Resistant Prostate Cancer (mCRPC)](https://clinicaltrials.gov/study/NCT03888612)"/>
    <s v="NCT03888612"/>
    <m/>
    <s v="54 Sites"/>
  </r>
  <r>
    <x v="7"/>
    <n v="2021"/>
    <x v="0"/>
    <m/>
    <s v="Y"/>
    <s v="Y"/>
    <s v="Y"/>
    <s v="Y"/>
    <s v="Y"/>
    <s v="N"/>
    <s v="N"/>
    <s v="Oncology-Multiple Cancers-PI-SC103"/>
    <s v="Sotio Biotech"/>
    <s v="Sotio Biotech"/>
    <s v="Phase 1"/>
    <s v="[Selected advanced/metastatic solid tumors](https://clinicaltrials.gov/ct2/show/NCT04234113)"/>
    <s v="NCT04234113"/>
    <m/>
    <s v="12 Sites"/>
  </r>
  <r>
    <x v="7"/>
    <n v="2021"/>
    <x v="0"/>
    <m/>
    <s v="Y"/>
    <s v="N"/>
    <s v="N"/>
    <s v="Y"/>
    <s v="Y"/>
    <s v="N"/>
    <s v="N"/>
    <s v="Oncology-Pancreatic Cancer-PI-CA209-9KH"/>
    <s v="CA209-9KH"/>
    <s v="University Hospital Hradec Kralove"/>
    <s v="Phase 1"/>
    <s v="[Locally Advanced Unresectable Pancreatic Adenocarcinoma](https://www.clinicaltrials.gov/ct2/show/NCT04098432)"/>
    <s v="NCT04098432"/>
    <m/>
    <s v="4 Sites"/>
  </r>
  <r>
    <x v="7"/>
    <n v="2021"/>
    <x v="0"/>
    <m/>
    <s v="Y"/>
    <s v="N"/>
    <s v="N"/>
    <s v="Y"/>
    <s v="Y"/>
    <s v="N"/>
    <s v="N"/>
    <s v="Oncology-Multiple-PI-GEM3PSCA-01"/>
    <s v="GEM3PSCA"/>
    <s v="AvenCell Europe GmbH"/>
    <s v="Phase 1/2"/>
    <s v="[Non-small Cell Lung Cancer     Prostate Cancer     Renal Cancer     Transitional Cell Carcinoma](https://clinicaltrials.gov/ct2/show/NCT03927573)"/>
    <s v="NCT03927573"/>
    <m/>
    <s v="5 Sites"/>
  </r>
  <r>
    <x v="7"/>
    <n v="2021"/>
    <x v="0"/>
    <s v="Y"/>
    <s v="Y"/>
    <s v="N"/>
    <s v="N"/>
    <s v="N"/>
    <s v="Y"/>
    <s v="N"/>
    <s v="N"/>
    <s v="Oncology-Melanoma-PIII-Immunoprint"/>
    <s v="Neracare-ImmunPrint"/>
    <s v="Neracare"/>
    <s v="Phase 3"/>
    <s v="[Cutaneous melanoma](https://www.melagenix.info/about-melagenix)"/>
    <m/>
    <m/>
    <s v="Multiple Sites"/>
  </r>
  <r>
    <x v="7"/>
    <n v="2021"/>
    <x v="0"/>
    <s v="Y"/>
    <s v="Y"/>
    <s v="N"/>
    <s v="N"/>
    <s v="Y"/>
    <s v="Y"/>
    <s v="N"/>
    <s v="Y"/>
    <s v="Oncology-Melanoma-PIII-MG-III-001"/>
    <s v="Neracare-MG-001-III"/>
    <s v="Neracare"/>
    <s v="Phase 3"/>
    <s v="[Stage I-III melanoma](https://www.melagenix.info/for-healthcare-professionals)"/>
    <m/>
    <m/>
    <s v="Multiple Sites"/>
  </r>
  <r>
    <x v="7"/>
    <n v="2021"/>
    <x v="0"/>
    <m/>
    <s v="N"/>
    <s v="N"/>
    <s v="N"/>
    <s v="N"/>
    <s v="Y"/>
    <s v="N"/>
    <s v="N"/>
    <s v="Oncology-Cervical Intraepithelial Neoplasia-PIII-ASIERIS"/>
    <s v="Asieris "/>
    <s v="Asieris MediTech (Hong Kong) Co., Ltd."/>
    <s v="Phase 3"/>
    <s v="[Cervical Intraepithelial Neoplasia Grade 2/3](https://clinicaltrials.gov/ct2/show/NCT04484415)"/>
    <s v="NCT04484415"/>
    <m/>
    <s v="Multiple Sites"/>
  </r>
  <r>
    <x v="7"/>
    <n v="2022"/>
    <x v="4"/>
    <s v="Y"/>
    <s v="Y"/>
    <s v="N"/>
    <s v="N"/>
    <s v="Y"/>
    <s v="Y"/>
    <s v="N"/>
    <s v="Y"/>
    <s v="Oncology-GBG88-PIIb-GeparX"/>
    <s v="GeparX"/>
    <s v="German Breast Group"/>
    <s v="Phase 2"/>
    <s v="[Breast Cancer](https://clinicaltrials.gov/study/NCT02682693)"/>
    <s v="NCT02682693"/>
    <m/>
    <s v="Multiple Sites"/>
  </r>
  <r>
    <x v="7"/>
    <n v="2022"/>
    <x v="4"/>
    <m/>
    <s v="Y"/>
    <s v="N"/>
    <s v="N"/>
    <s v="Y"/>
    <s v="Y"/>
    <s v="N"/>
    <s v="N"/>
    <s v="Oncology-GBG78-PIII-PENELOPE-B"/>
    <s v="PENELOPE-B"/>
    <s v="German Breast Group"/>
    <s v="Phase 3"/>
    <s v="[Breast Cancer](https://clinicaltrials.gov/ct2/show/NCT01864746)"/>
    <s v="NCT01864746"/>
    <m/>
    <s v="Multiple Sites"/>
  </r>
  <r>
    <x v="7"/>
    <n v="2022"/>
    <x v="4"/>
    <s v="Y"/>
    <s v="Y"/>
    <s v="N"/>
    <s v="N"/>
    <s v="Y"/>
    <s v="Y"/>
    <s v="N"/>
    <s v="N"/>
    <s v="Oncology-GBG75-NA-Insema"/>
    <s v="Insema"/>
    <s v="German Breast Group"/>
    <m/>
    <s v="Breast Cancer"/>
    <m/>
    <m/>
    <s v="Multiple Sites"/>
  </r>
  <r>
    <x v="7"/>
    <n v="2023"/>
    <x v="1"/>
    <s v="Y"/>
    <s v="Y"/>
    <s v="Y"/>
    <s v="Y"/>
    <s v="Y"/>
    <s v="Y"/>
    <s v="Y"/>
    <s v="N"/>
    <s v="Oncology-Cell Carcinoma-PII-CADSCCSX-SCCSXB"/>
    <s v="CADSCCSX-SCCSXB"/>
    <s v="Calliditas"/>
    <s v="Phase 2"/>
    <s v="[Recurrent or Metastatic Squamous Cell Carcinoma of Head and Neck ](https://clinicaltrials.gov/study/NCT05323656)"/>
    <s v="NCT05323656"/>
    <s v="2021-004627-33"/>
    <s v="35 Sites"/>
  </r>
  <r>
    <x v="7"/>
    <n v="2023"/>
    <x v="1"/>
    <m/>
    <s v="Y"/>
    <s v="Y"/>
    <s v="Y"/>
    <s v="N"/>
    <s v="Y"/>
    <s v="N"/>
    <s v="N"/>
    <s v="Oncology-Solid Tumor-PI-II-TUPTPX22-TPX022"/>
    <s v="TUPTPX22-TPX022"/>
    <s v="Turning Point Therapeutics"/>
    <s v="Phase 2"/>
    <s v="[Multiple Solid Tumor](https://classic.clinicaltrials.gov/ct2/show/NCT03993873)"/>
    <s v="NCT03993873"/>
    <m/>
    <s v="24 Sites"/>
  </r>
  <r>
    <x v="7"/>
    <n v="2024"/>
    <x v="3"/>
    <m/>
    <s v="N"/>
    <s v="N"/>
    <s v="N"/>
    <s v="N"/>
    <s v="Y"/>
    <s v="N"/>
    <s v="N"/>
    <s v="Oncology-Non-Small Cell Lung Cancer-PIII-Durvalumab"/>
    <s v="MEDI4736 "/>
    <s v="AstraZeneca"/>
    <s v="Phase 3"/>
    <s v="[Non-Small Cell Lung Cancer](https://www.clinicaltrials.gov/study/NCT02125461)"/>
    <s v="NCT02125461"/>
    <m/>
    <s v="Multiple Sites"/>
  </r>
  <r>
    <x v="7"/>
    <n v="2024"/>
    <x v="1"/>
    <m/>
    <s v="Y"/>
    <s v="Y"/>
    <s v="Y"/>
    <s v="Y"/>
    <s v="Y"/>
    <s v="Y"/>
    <s v="Y"/>
    <s v="Oncology-Head and Neck Cancer-PIII-AZU41932-419302"/>
    <s v="AZU41932-419302"/>
    <s v="AstraZeneca"/>
    <s v="Phase 3"/>
    <s v="[Head and Neck Cancer](https://clinicaltrials.gov/study/NCT02369874)"/>
    <s v="NCT02369874"/>
    <m/>
    <s v="Multiple Sites"/>
  </r>
  <r>
    <x v="7"/>
    <n v="2024"/>
    <x v="1"/>
    <m/>
    <s v="Y"/>
    <s v="N"/>
    <s v="N"/>
    <s v="N"/>
    <s v="Y"/>
    <s v="N"/>
    <s v="N"/>
    <s v="Oncology-NSCLC-PI-PII-R93BKV02-0H1ZTA"/>
    <s v="R93BKV02-0H1ZTA"/>
    <s v="BlossomHill Therapeutics"/>
    <s v="Phase 1/2"/>
    <s v="[Non-Small Cell Lung Cancer (NSCLC)](https://clinicaltrials.gov/study/NCT06706076)"/>
    <s v="NCT06706076"/>
    <m/>
    <s v="40 Sites"/>
  </r>
  <r>
    <x v="7"/>
    <n v="2024"/>
    <x v="1"/>
    <m/>
    <s v="Y"/>
    <s v="Y"/>
    <s v="Y"/>
    <s v="Y"/>
    <s v="Y"/>
    <s v="N"/>
    <s v="N"/>
    <s v="Oncology-NSCLC-PIII-MRT84912-849012"/>
    <s v="MRT84912-849012"/>
    <s v="Mirati Therapeutics Inc. (BMS)"/>
    <s v="Phase 3"/>
    <s v="[Non-Small Cell Lung Cancer (NSCLC)](https://clinicaltrials.gov/study/NCT04685135)"/>
    <s v="NCT04685135"/>
    <s v="_x0009_2020-003645-11"/>
    <s v="263 Sites"/>
  </r>
  <r>
    <x v="7"/>
    <n v="2024"/>
    <x v="1"/>
    <m/>
    <s v="Y"/>
    <s v="Y"/>
    <s v="Y"/>
    <s v="Y"/>
    <s v="Y"/>
    <s v="Y"/>
    <s v="Y"/>
    <s v="Oncology-Metastatic Leiomyosarcoma-PIIb-PIII-PAM18310-183010"/>
    <s v="PAM18310-183010"/>
    <s v="PharmaMar"/>
    <s v="Phase 2b/3"/>
    <s v="[Metastatic Leiomyosarcoma](https://clinicaltrials.gov/study/NCT06088290)"/>
    <s v="NCT06088290"/>
    <s v="2022-502975-45-00"/>
    <s v="Multiple Sites"/>
  </r>
  <r>
    <x v="7"/>
    <n v="2024"/>
    <x v="1"/>
    <m/>
    <s v="Y"/>
    <s v="Y"/>
    <s v="N"/>
    <s v="N"/>
    <s v="Y"/>
    <s v="N"/>
    <s v="N"/>
    <s v="Oncology-Kidney Neoplasms-PII-NKG52202-215202"/>
    <s v="NKG52202-215202"/>
    <s v="NiKang Therapeutics, Inc."/>
    <s v="Phase 2"/>
    <s v="[Kidney Neoplasms](https://clinicaltrials.gov/study/NCT05935748)"/>
    <s v="NCT05935748"/>
    <m/>
    <m/>
  </r>
  <r>
    <x v="7"/>
    <n v="2025"/>
    <x v="1"/>
    <m/>
    <s v="N"/>
    <s v="Y"/>
    <s v="N"/>
    <s v="N"/>
    <s v="Y"/>
    <s v="N"/>
    <s v="N"/>
    <s v="Oncology-Lymphoma-PI-BV9BGH90-0D1S5V"/>
    <s v="BV9BGH90-0D1S5V"/>
    <s v="PeproMene Bio, Inc."/>
    <s v="Phase 1"/>
    <s v="[B-cell Non-Hodgkin's Lymphoma](https://clinicaltrials.gov/study/NCT05370430)"/>
    <s v="NCT05370430"/>
    <m/>
    <s v="1 Site"/>
  </r>
  <r>
    <x v="7"/>
    <n v="2025"/>
    <x v="2"/>
    <s v="Y"/>
    <s v="Y"/>
    <s v="N"/>
    <s v="N"/>
    <s v="N"/>
    <s v="Y"/>
    <s v="N"/>
    <s v="N"/>
    <s v="Oncology-Melanoma-PII-MELARISK-002-Younes"/>
    <s v="MELARISK-002-Younes"/>
    <s v="Younes"/>
    <s v="Phase 2"/>
    <s v="Melanoma"/>
    <s v="N/A"/>
    <s v="N/A"/>
    <s v="Multiple Sites"/>
  </r>
  <r>
    <x v="8"/>
    <n v="2021"/>
    <x v="0"/>
    <s v="Y"/>
    <s v="Y"/>
    <s v="N"/>
    <s v="N"/>
    <s v="N"/>
    <s v="Y"/>
    <s v="N"/>
    <s v="Y"/>
    <s v="Ophthalmology-PMA-Surgery-Terra"/>
    <s v="Zeiss-Terra"/>
    <s v="Carl Zeiss AG"/>
    <s v="PMA"/>
    <s v="[Visumax Femtosecond Laser to Perform SMILE Optimized For Presbyopia](https://www.hra.nhs.uk/planning-and-improving-research/application-summaries/research-summaries/visumax-femtosecond-laser-to-perform-smile-optimized-for-presbyopia/)"/>
    <m/>
    <m/>
    <s v="Multiple Sites"/>
  </r>
  <r>
    <x v="8"/>
    <n v="2021"/>
    <x v="0"/>
    <s v="Y"/>
    <s v="Y"/>
    <s v="N"/>
    <s v="N"/>
    <s v="Y"/>
    <s v="Y"/>
    <s v="N"/>
    <s v="N"/>
    <s v="Ophthalmology-PMA-Cataract-VirtIOL"/>
    <s v="Zeiss-VirtIOL"/>
    <s v="Carl Zeiss AG"/>
    <s v="PMA"/>
    <s v="Cataract Cataract-VirtIOL"/>
    <m/>
    <m/>
    <s v="Multiple Sites"/>
  </r>
  <r>
    <x v="8"/>
    <n v="2021"/>
    <x v="0"/>
    <m/>
    <s v="Y"/>
    <s v="N"/>
    <s v="N"/>
    <s v="N"/>
    <s v="Y"/>
    <s v="N"/>
    <s v="N"/>
    <s v="Ophthalmology-Glaucoma-ARGOS"/>
    <s v="ARGOS"/>
    <s v="Implandata Ophthalmic Products GmbH"/>
    <s v="PMCF"/>
    <s v="[Primary Open-angle Glaucoma](https://clinicaltrials.gov/ct2/show/NCT03651336)"/>
    <s v="NCT03651336"/>
    <m/>
    <s v="4 Sites"/>
  </r>
  <r>
    <x v="8"/>
    <n v="2021"/>
    <x v="0"/>
    <s v="Y"/>
    <s v="Y"/>
    <s v="N"/>
    <s v="N"/>
    <s v="Y"/>
    <s v="Y"/>
    <s v="N"/>
    <s v="Y"/>
    <s v="Ophthalmology-Cataract-VENUStoric"/>
    <s v="Zeiss-VENUStoric"/>
    <s v="Carl Zeiss AG"/>
    <s v="PMCF"/>
    <s v="[Cataract](https://clinicaltrials.gov/ct2/show/NCT03839420) "/>
    <s v="NCT03839420"/>
    <m/>
    <s v="Multiple Sites"/>
  </r>
  <r>
    <x v="8"/>
    <n v="2021"/>
    <x v="0"/>
    <s v="Y"/>
    <s v="Y"/>
    <s v="N"/>
    <s v="N"/>
    <s v="Y"/>
    <s v="Y"/>
    <s v="N"/>
    <s v="N"/>
    <s v="Ophthalmology-Cataract Senile-UVEA 209"/>
    <s v="Zeiss-UVEA 209"/>
    <s v="Carl Zeiss AG"/>
    <s v="PMCF"/>
    <s v="[Cataract Senile](https://clinicaltrials.gov/ct2/show/NCT04998409)"/>
    <s v="NCT04998409"/>
    <m/>
    <s v="Multiple Sites"/>
  </r>
  <r>
    <x v="8"/>
    <n v="2021"/>
    <x v="0"/>
    <s v="Y"/>
    <s v="Y"/>
    <s v="N"/>
    <s v="N"/>
    <s v="Y"/>
    <s v="Y"/>
    <s v="N"/>
    <s v="N"/>
    <s v="Ophthalmology-Cataract Senile-UVEA 509"/>
    <s v="Zeiss-UVEA 509"/>
    <s v="Carl Zeiss AG"/>
    <s v="PMCF"/>
    <s v="[Cataract Senile](https://www.clinicaltrials.gov/ct2/show/NCT04789538)"/>
    <s v="NCT04789538"/>
    <m/>
    <s v="Multiple Sites"/>
  </r>
  <r>
    <x v="8"/>
    <n v="2021"/>
    <x v="0"/>
    <s v="Y"/>
    <s v="Y"/>
    <s v="N"/>
    <s v="N"/>
    <s v="Y"/>
    <s v="Y"/>
    <s v="N"/>
    <s v="N"/>
    <s v="Ophthalmology-Cataract Senile-UVEA 709"/>
    <s v="Zeiss-UVEA 709"/>
    <s v="Carl Zeiss AG"/>
    <s v="PMCF"/>
    <s v="[Cataract Senile](https://clinicaltrials.gov/ct2/show/NCT04793789) "/>
    <s v="NCT04793789"/>
    <m/>
    <s v="Multiple Sites"/>
  </r>
  <r>
    <x v="8"/>
    <n v="2021"/>
    <x v="0"/>
    <s v="Y"/>
    <s v="Y"/>
    <s v="N"/>
    <s v="N"/>
    <s v="Y"/>
    <s v="Y"/>
    <s v="N"/>
    <s v="N"/>
    <s v="Ophthalmology-Cataract Senile-UVEA 809"/>
    <s v="Zeiss-UVEA 809"/>
    <s v="Carl Zeiss AG"/>
    <s v="PMCF"/>
    <s v="[Cataract Senile](https://clinicaltrials.gov/ct2/show/NCT04907500) "/>
    <s v="NCT04907500"/>
    <m/>
    <s v="Multiple Sites"/>
  </r>
  <r>
    <x v="8"/>
    <n v="2021"/>
    <x v="0"/>
    <s v="Y"/>
    <s v="Y"/>
    <s v="N"/>
    <s v="N"/>
    <s v="Y"/>
    <s v="Y"/>
    <s v="N"/>
    <s v="N"/>
    <s v="Ophthalmology-Cataract Senile-UVEA 839"/>
    <s v="Zeiss-UVEA 839"/>
    <s v="Carl Zeiss AG"/>
    <s v="PMCF"/>
    <s v="[Cataract Senile](https://clinicaltrials.gov/ct2/show/NCT04545671)"/>
    <s v="NCT04545671"/>
    <m/>
    <s v="Multiple Sites"/>
  </r>
  <r>
    <x v="8"/>
    <n v="2021"/>
    <x v="0"/>
    <s v="Y"/>
    <s v="Y"/>
    <s v="N"/>
    <s v="N"/>
    <s v="Y"/>
    <s v="Y"/>
    <s v="N"/>
    <s v="N"/>
    <s v="Ophthalmology-Cataract Senile-HECATE A"/>
    <s v="Zeiss-HECATE A"/>
    <s v="Carl Zeiss AG"/>
    <s v="PMCF"/>
    <s v="[Cataract Senile](https://clinicaltrials.gov/ct2/show/NCT05201027)"/>
    <s v="NCT05201027"/>
    <m/>
    <s v="Multiple Sites"/>
  </r>
  <r>
    <x v="8"/>
    <n v="2021"/>
    <x v="0"/>
    <m/>
    <s v="Y"/>
    <s v="N"/>
    <s v="N"/>
    <s v="Y"/>
    <s v="Y"/>
    <s v="N"/>
    <s v="N"/>
    <s v="Ophthalmology-Cataract Senile OVD-VISPER"/>
    <s v="Zeiss-VISPER"/>
    <s v="Carl Zeiss AG"/>
    <s v="PMCF"/>
    <s v="[Cataract Senile](https://www.clinicaltrials.gov/ct2/show/NCT04252716)"/>
    <s v="NCT04252716"/>
    <m/>
    <s v="Multiple Sites"/>
  </r>
  <r>
    <x v="8"/>
    <n v="2021"/>
    <x v="0"/>
    <s v="Y"/>
    <s v="Y"/>
    <s v="N"/>
    <s v="N"/>
    <s v="Y"/>
    <s v="Y"/>
    <s v="N"/>
    <s v="N"/>
    <s v="Ophthalmology-Cataract Senile OVD-PROMIZ"/>
    <s v="Zeiss-PROMIZ "/>
    <s v="Carl Zeiss AG"/>
    <s v="PMCF"/>
    <s v="Cataract Senile OVD-PROMIZ "/>
    <m/>
    <m/>
    <s v="Multiple Sites"/>
  </r>
  <r>
    <x v="8"/>
    <n v="2021"/>
    <x v="0"/>
    <s v="Y"/>
    <s v="Y"/>
    <s v="N"/>
    <s v="N"/>
    <s v="N"/>
    <s v="N"/>
    <s v="N"/>
    <s v="N"/>
    <s v="Ophthalmology-OVD-KEA"/>
    <s v="Zeiss-KEA"/>
    <s v="Carl Zeiss AG"/>
    <s v="PMCF"/>
    <s v="Cataract Senile OVD-KEA "/>
    <m/>
    <m/>
    <s v="Multiple Sites"/>
  </r>
  <r>
    <x v="8"/>
    <n v="2021"/>
    <x v="0"/>
    <s v="Y"/>
    <s v="Y"/>
    <s v="N"/>
    <s v="N"/>
    <s v="N"/>
    <s v="N"/>
    <s v="N"/>
    <s v="N"/>
    <s v="Ophthalmology-OVD-Survey-RT Decalin"/>
    <s v="Zeiss-RT Decalin"/>
    <s v="Carl Zeiss AG"/>
    <s v="Surgery"/>
    <s v="Survey-RT Decalin"/>
    <m/>
    <m/>
    <s v="Multiple Sites"/>
  </r>
  <r>
    <x v="9"/>
    <n v="2021"/>
    <x v="0"/>
    <s v="Y"/>
    <s v="Y"/>
    <s v="Y"/>
    <s v="N"/>
    <s v="N"/>
    <s v="Y"/>
    <s v="N"/>
    <s v="N"/>
    <s v="Urology-Kidney Stones-PMCF-MEDINIK-02"/>
    <s v="510k K241725 "/>
    <s v="Purenum GmbH"/>
    <s v="PMCF"/>
    <s v="Removal of kidney stones"/>
    <m/>
    <m/>
    <s v="10 Sites"/>
  </r>
  <r>
    <x v="9"/>
    <n v="2023"/>
    <x v="1"/>
    <m/>
    <s v="Y"/>
    <s v="Y"/>
    <s v="Y"/>
    <s v="Y"/>
    <s v="Y"/>
    <s v="N"/>
    <m/>
    <s v="Urology-Female Sexual Arousal-PII-DRE6006X-ST6006"/>
    <s v="DRE6006X-ST6006"/>
    <s v="Strategic Science &amp; Technologies, LLC"/>
    <s v="Phase 2"/>
    <s v="[Female Sexual Arousal](https://classic.clinicaltrials.gov/ct2/show/NCT04948151)"/>
    <s v="NCT04948151"/>
    <m/>
    <s v="Multiple Sites"/>
  </r>
  <r>
    <x v="10"/>
    <n v="2024"/>
    <x v="2"/>
    <s v="Y"/>
    <s v="Y"/>
    <s v="N"/>
    <s v="N"/>
    <s v="Y"/>
    <s v="N"/>
    <s v="N"/>
    <s v="N"/>
    <s v="Stomatology-Caries AI Detection"/>
    <s v="Rajeev BCDA-Caries09"/>
    <s v="Better Diagnostics AI Corp "/>
    <s v="PMA"/>
    <s v="Caries AI Detection (FDA 510k)"/>
    <m/>
    <m/>
    <s v="Multiple Sites"/>
  </r>
  <r>
    <x v="10"/>
    <n v="2024"/>
    <x v="2"/>
    <m/>
    <s v="N"/>
    <s v="N"/>
    <s v="N"/>
    <s v="N"/>
    <s v="N"/>
    <s v="N"/>
    <s v="N"/>
    <s v="Stomatology-Bone Landmarks Detection"/>
    <s v="Rajeev BCDA-Bone Landmarks Detection"/>
    <s v="Better Diagnostics AI Corp "/>
    <s v="PMA"/>
    <s v="Bone Landmarks Detection AI Detection (FDA 510k)"/>
    <m/>
    <m/>
    <s v="Multiple Sites"/>
  </r>
  <r>
    <x v="11"/>
    <n v="2024"/>
    <x v="2"/>
    <m/>
    <s v="N"/>
    <s v="N"/>
    <s v="N"/>
    <s v="N"/>
    <s v="N"/>
    <s v="N"/>
    <s v="N"/>
    <s v="Obstetric Ultrasonography"/>
    <s v="Saad"/>
    <s v="Saad"/>
    <s v="PMA"/>
    <s v="Obstetric Ultrasonography AI Detection (FDA 510k)"/>
    <m/>
    <m/>
    <s v="Multiple Sites"/>
  </r>
  <r>
    <x v="12"/>
    <n v="2024"/>
    <x v="2"/>
    <s v="Y"/>
    <s v="Y"/>
    <s v="N"/>
    <s v="N"/>
    <s v="N"/>
    <s v="N"/>
    <s v="N"/>
    <s v="N"/>
    <s v="Tendinopathy CTS"/>
    <s v="Sham"/>
    <s v="Khan Sciences, Inc."/>
    <s v="Phase 2"/>
    <s v="Tendinopathy &amp; CTS"/>
    <m/>
    <m/>
    <s v="Decentralized clinical trials (DCTs) "/>
  </r>
  <r>
    <x v="13"/>
    <n v="2021"/>
    <x v="0"/>
    <s v="Y"/>
    <s v="Y"/>
    <s v="N"/>
    <s v="N"/>
    <s v="N"/>
    <s v="Y"/>
    <s v="N"/>
    <s v="N"/>
    <s v="Endocrinology-Cannabidiol-TINY-CBD"/>
    <s v="TINY-CBD"/>
    <s v="TINY Technologies GmbH"/>
    <s v="Phase 2"/>
    <s v="Cannabidiol"/>
    <m/>
    <m/>
    <s v="Multiple Sites"/>
  </r>
  <r>
    <x v="13"/>
    <n v="2024"/>
    <x v="1"/>
    <m/>
    <s v="N"/>
    <s v="Y"/>
    <s v="Y"/>
    <s v="N"/>
    <s v="Y"/>
    <s v="N"/>
    <m/>
    <s v="Bioavailability_Food_Effect_PI_SBI20162-20162X"/>
    <s v="SBI20162-20162X"/>
    <s v="SK Life Science, Inc."/>
    <s v="Phase 1"/>
    <s v="[Carisbamate](https://clinicaltrials.gov/study/NCT04520360)"/>
    <s v="NCT04520360"/>
    <m/>
    <s v="Multiple Sites"/>
  </r>
  <r>
    <x v="14"/>
    <n v="2024"/>
    <x v="2"/>
    <m/>
    <s v="N"/>
    <s v="N"/>
    <s v="N"/>
    <s v="N"/>
    <s v="N"/>
    <s v="N"/>
    <s v="N"/>
    <s v="Medical Surgery-Nasogastric Tube-Talal18"/>
    <s v="Nasogastric feeding tube"/>
    <s v="Talal"/>
    <s v="RWS"/>
    <m/>
    <m/>
    <m/>
    <m/>
  </r>
  <r>
    <x v="15"/>
    <n v="2024"/>
    <x v="2"/>
    <m/>
    <s v="N"/>
    <s v="Y"/>
    <s v="N"/>
    <s v="N"/>
    <s v="N"/>
    <s v="N"/>
    <s v="N"/>
    <m/>
    <s v="Deep SDTM"/>
    <s v="Deep SDTM"/>
    <s v="N/A"/>
    <m/>
    <m/>
    <m/>
    <m/>
  </r>
  <r>
    <x v="16"/>
    <n v="2021"/>
    <x v="0"/>
    <s v="Y"/>
    <s v="Y"/>
    <s v="N"/>
    <s v="N"/>
    <s v="N"/>
    <s v="Y"/>
    <s v="N"/>
    <s v="N"/>
    <s v="Gastroenterology-Complaints-PMCF-BULL-PMS"/>
    <s v="BULL PMS"/>
    <s v="delta pronatura Dr. Krauss &amp; Dr. Beckmann KG"/>
    <s v="PMCF"/>
    <s v="Complaints and Pain"/>
    <m/>
    <m/>
    <s v="Multiple Sites"/>
  </r>
  <r>
    <x v="16"/>
    <n v="2024"/>
    <x v="1"/>
    <m/>
    <s v="Y"/>
    <s v="Y"/>
    <s v="Y"/>
    <s v="N"/>
    <s v="Y"/>
    <s v="N"/>
    <s v="N"/>
    <s v="Gastroenterology-Celiac Disease-PI-VCCBHE95-0D1TX9"/>
    <s v="VCCBHE95-0D1TX9"/>
    <s v="Barinthus Biotherapeutics"/>
    <s v="Phase 1"/>
    <s v="[Celiac Disease](https://clinicaltrials.gov/study/NCT06310291)"/>
    <s v="NCT06310291"/>
    <m/>
    <s v="4 Sites"/>
  </r>
  <r>
    <x v="16"/>
    <n v="2024"/>
    <x v="3"/>
    <m/>
    <s v="N"/>
    <s v="N"/>
    <s v="N"/>
    <s v="N"/>
    <s v="Y"/>
    <s v="N"/>
    <s v="N"/>
    <s v="Gastroenterology-Irritable Bowel Syndrome-PI-GSK3352589"/>
    <s v="PI-GSK3352589"/>
    <s v="GlaxoSmithKline"/>
    <s v="Phase 1"/>
    <s v="[Irritable Bowel Syndrome](https://clinicaltrials.gov/study/NCT03154086)"/>
    <s v="NCT03154086"/>
    <m/>
    <s v="1 Si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F0F891-64C0-4E0D-A6F0-E8AA39ED776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A40:B80" firstHeaderRow="1" firstDataRow="1" firstDataCol="1"/>
  <pivotFields count="19">
    <pivotField axis="axisRow" showAll="0">
      <items count="18">
        <item x="13"/>
        <item x="0"/>
        <item x="1"/>
        <item x="16"/>
        <item x="2"/>
        <item x="3"/>
        <item x="4"/>
        <item x="5"/>
        <item x="6"/>
        <item x="7"/>
        <item x="8"/>
        <item x="12"/>
        <item x="10"/>
        <item x="15"/>
        <item x="11"/>
        <item x="9"/>
        <item x="14"/>
        <item t="default"/>
      </items>
    </pivotField>
    <pivotField showAll="0"/>
    <pivotField axis="axisRow" showAll="0">
      <items count="6">
        <item x="4"/>
        <item x="0"/>
        <item x="1"/>
        <item x="3"/>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2">
    <field x="2"/>
    <field x="0"/>
  </rowFields>
  <rowItems count="40">
    <i>
      <x/>
    </i>
    <i r="1">
      <x v="9"/>
    </i>
    <i>
      <x v="1"/>
    </i>
    <i r="1">
      <x/>
    </i>
    <i r="1">
      <x v="1"/>
    </i>
    <i r="1">
      <x v="3"/>
    </i>
    <i r="1">
      <x v="4"/>
    </i>
    <i r="1">
      <x v="6"/>
    </i>
    <i r="1">
      <x v="7"/>
    </i>
    <i r="1">
      <x v="8"/>
    </i>
    <i r="1">
      <x v="9"/>
    </i>
    <i r="1">
      <x v="10"/>
    </i>
    <i r="1">
      <x v="15"/>
    </i>
    <i>
      <x v="2"/>
    </i>
    <i r="1">
      <x/>
    </i>
    <i r="1">
      <x v="1"/>
    </i>
    <i r="1">
      <x v="2"/>
    </i>
    <i r="1">
      <x v="3"/>
    </i>
    <i r="1">
      <x v="4"/>
    </i>
    <i r="1">
      <x v="5"/>
    </i>
    <i r="1">
      <x v="6"/>
    </i>
    <i r="1">
      <x v="7"/>
    </i>
    <i r="1">
      <x v="8"/>
    </i>
    <i r="1">
      <x v="9"/>
    </i>
    <i r="1">
      <x v="15"/>
    </i>
    <i>
      <x v="3"/>
    </i>
    <i r="1">
      <x v="3"/>
    </i>
    <i r="1">
      <x v="4"/>
    </i>
    <i r="1">
      <x v="7"/>
    </i>
    <i r="1">
      <x v="9"/>
    </i>
    <i>
      <x v="4"/>
    </i>
    <i r="1">
      <x v="2"/>
    </i>
    <i r="1">
      <x v="6"/>
    </i>
    <i r="1">
      <x v="9"/>
    </i>
    <i r="1">
      <x v="11"/>
    </i>
    <i r="1">
      <x v="12"/>
    </i>
    <i r="1">
      <x v="13"/>
    </i>
    <i r="1">
      <x v="14"/>
    </i>
    <i r="1">
      <x v="16"/>
    </i>
    <i t="grand">
      <x/>
    </i>
  </rowItems>
  <colItems count="1">
    <i/>
  </colItems>
  <dataFields count="1">
    <dataField name="Cou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5637CA-90DF-4291-9264-81BC7A9FE23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herapeutic Area">
  <location ref="A20:B38" firstHeaderRow="1" firstDataRow="1" firstDataCol="1"/>
  <pivotFields count="19">
    <pivotField axis="axisRow" showAll="0">
      <items count="18">
        <item sd="0" x="13"/>
        <item sd="0" x="0"/>
        <item x="1"/>
        <item x="16"/>
        <item x="2"/>
        <item x="3"/>
        <item x="4"/>
        <item x="5"/>
        <item x="6"/>
        <item x="7"/>
        <item x="8"/>
        <item x="12"/>
        <item x="10"/>
        <item x="15"/>
        <item x="11"/>
        <item x="9"/>
        <item x="1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fld="12" subtotal="count" baseField="0" baseItem="0"/>
  </dataFields>
  <formats count="2">
    <format dxfId="9">
      <pivotArea outline="0" collapsedLevelsAreSubtotals="1"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linkedin.com/newsletters/network-update-6872092026620448768/" TargetMode="External"/><Relationship Id="rId3" Type="http://schemas.openxmlformats.org/officeDocument/2006/relationships/hyperlink" Target="https://dpc10ster.github.io/RJafrocRocBook/" TargetMode="External"/><Relationship Id="rId7" Type="http://schemas.openxmlformats.org/officeDocument/2006/relationships/hyperlink" Target="https://www.linkedin.com/newsletters/network-update-6872092026620448768/" TargetMode="External"/><Relationship Id="rId2" Type="http://schemas.openxmlformats.org/officeDocument/2006/relationships/hyperlink" Target="https://stats.oarc.ucla.edu/r/seminars/rsem/" TargetMode="External"/><Relationship Id="rId1" Type="http://schemas.openxmlformats.org/officeDocument/2006/relationships/hyperlink" Target="https://www.psiweb.org/sigs-special-interest-groups/visualisation/welcome-to-wonderful-wednesdays" TargetMode="External"/><Relationship Id="rId6" Type="http://schemas.openxmlformats.org/officeDocument/2006/relationships/hyperlink" Target="https://www.linkedin.com/newsletters/network-update-6872092026620448768/" TargetMode="External"/><Relationship Id="rId5" Type="http://schemas.openxmlformats.org/officeDocument/2006/relationships/hyperlink" Target="https://www.nejm.org/doi/10.1056/NEJMra1510063?url_ver=Z39.88-2003&amp;rfr_id=ori:rid:crossref.org&amp;rfr_dat=cr_pub%20%200www.ncbi.nlm.nih.gov" TargetMode="External"/><Relationship Id="rId4" Type="http://schemas.openxmlformats.org/officeDocument/2006/relationships/hyperlink" Target="https://bookdown.org/MathiasHarrer/Doing_Meta_Analysis_in_R/" TargetMode="External"/><Relationship Id="rId9" Type="http://schemas.openxmlformats.org/officeDocument/2006/relationships/hyperlink" Target="https://www.fda.gov/news-events/advancing-use-complex-innovative-designs-clinical-trials-pilot-practice-03052024"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18" Type="http://schemas.openxmlformats.org/officeDocument/2006/relationships/ctrlProp" Target="../ctrlProps/ctrlProp8.xml"/><Relationship Id="rId3" Type="http://schemas.openxmlformats.org/officeDocument/2006/relationships/hyperlink" Target="https://www.komische-oper-berlin.de/en/what/a-z/the-magic-flute/" TargetMode="External"/><Relationship Id="rId7" Type="http://schemas.openxmlformats.org/officeDocument/2006/relationships/hyperlink" Target="https://www.komische-oper-berlin.de/en/what/a-z/my-friend-bunbury/" TargetMode="External"/><Relationship Id="rId12" Type="http://schemas.openxmlformats.org/officeDocument/2006/relationships/ctrlProp" Target="../ctrlProps/ctrlProp2.xml"/><Relationship Id="rId17" Type="http://schemas.openxmlformats.org/officeDocument/2006/relationships/ctrlProp" Target="../ctrlProps/ctrlProp7.xml"/><Relationship Id="rId2" Type="http://schemas.openxmlformats.org/officeDocument/2006/relationships/hyperlink" Target="https://www.komische-oper-berlin.de/en/what/a-z/my-friend-bunbury/" TargetMode="External"/><Relationship Id="rId16" Type="http://schemas.openxmlformats.org/officeDocument/2006/relationships/ctrlProp" Target="../ctrlProps/ctrlProp6.xml"/><Relationship Id="rId1" Type="http://schemas.openxmlformats.org/officeDocument/2006/relationships/hyperlink" Target="https://www.staatsoper-hamburg.de/de/spielplan/stueck.php?AuffNr=221440" TargetMode="External"/><Relationship Id="rId6" Type="http://schemas.openxmlformats.org/officeDocument/2006/relationships/hyperlink" Target="https://www.staatsoper-hamburg.de/de/spielplan/stueck.php?AuffNr=221608" TargetMode="External"/><Relationship Id="rId11" Type="http://schemas.openxmlformats.org/officeDocument/2006/relationships/ctrlProp" Target="../ctrlProps/ctrlProp1.xml"/><Relationship Id="rId5" Type="http://schemas.openxmlformats.org/officeDocument/2006/relationships/hyperlink" Target="https://deutscheoperberlin.de/de_DE/calendar/ein-sommernachtstraum.17752737" TargetMode="External"/><Relationship Id="rId15" Type="http://schemas.openxmlformats.org/officeDocument/2006/relationships/ctrlProp" Target="../ctrlProps/ctrlProp5.xml"/><Relationship Id="rId10" Type="http://schemas.openxmlformats.org/officeDocument/2006/relationships/vmlDrawing" Target="../drawings/vmlDrawing1.vml"/><Relationship Id="rId4" Type="http://schemas.openxmlformats.org/officeDocument/2006/relationships/hyperlink" Target="https://oper-frankfurt.de/de/spielplan/linvisible/?id_datum=4100" TargetMode="External"/><Relationship Id="rId9" Type="http://schemas.openxmlformats.org/officeDocument/2006/relationships/drawing" Target="../drawings/drawing1.xml"/><Relationship Id="rId1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120C-0F09-41ED-BABE-551FC4351CA4}">
  <dimension ref="A1:M90"/>
  <sheetViews>
    <sheetView workbookViewId="0">
      <pane ySplit="1" topLeftCell="A2" activePane="bottomLeft" state="frozen"/>
      <selection pane="bottomLeft" activeCell="B3" sqref="B3:E3"/>
    </sheetView>
  </sheetViews>
  <sheetFormatPr defaultColWidth="8.85546875" defaultRowHeight="15" x14ac:dyDescent="0.25"/>
  <cols>
    <col min="1" max="1" width="34.28515625" bestFit="1" customWidth="1"/>
    <col min="2" max="2" width="6.28515625" style="15" bestFit="1" customWidth="1"/>
    <col min="3" max="3" width="20.7109375" style="15" customWidth="1"/>
    <col min="4" max="5" width="20.7109375" customWidth="1"/>
    <col min="7" max="7" width="26.28515625" customWidth="1"/>
    <col min="8" max="8" width="17.42578125" style="110" customWidth="1"/>
    <col min="9" max="9" width="15.28515625" customWidth="1"/>
    <col min="10" max="10" width="14.42578125" customWidth="1"/>
    <col min="11" max="11" width="14.28515625" customWidth="1"/>
    <col min="12" max="12" width="14.7109375" customWidth="1"/>
    <col min="13" max="13" width="17.85546875" customWidth="1"/>
  </cols>
  <sheetData>
    <row r="1" spans="1:13" ht="46.5" customHeight="1" x14ac:dyDescent="0.25">
      <c r="A1" s="266" t="s">
        <v>604</v>
      </c>
      <c r="B1" s="267"/>
      <c r="C1" s="267"/>
      <c r="D1" s="267"/>
      <c r="E1" s="267"/>
    </row>
    <row r="2" spans="1:13" x14ac:dyDescent="0.25">
      <c r="A2" s="14"/>
    </row>
    <row r="3" spans="1:13" x14ac:dyDescent="0.25">
      <c r="A3" s="107" t="s">
        <v>598</v>
      </c>
      <c r="B3" s="268">
        <v>45734</v>
      </c>
      <c r="C3" s="268"/>
      <c r="D3" s="268"/>
      <c r="E3" s="268"/>
    </row>
    <row r="5" spans="1:13" ht="32.25" customHeight="1" x14ac:dyDescent="0.25">
      <c r="A5" s="265" t="s">
        <v>600</v>
      </c>
      <c r="B5" s="265"/>
      <c r="C5" s="265"/>
      <c r="D5" s="265"/>
      <c r="E5" s="265"/>
    </row>
    <row r="6" spans="1:13" x14ac:dyDescent="0.25">
      <c r="A6" s="269"/>
      <c r="B6" s="269"/>
      <c r="C6" s="269"/>
      <c r="D6" s="269"/>
      <c r="E6" s="269"/>
    </row>
    <row r="7" spans="1:13" x14ac:dyDescent="0.25">
      <c r="A7" s="24" t="s">
        <v>601</v>
      </c>
      <c r="B7" s="270" t="s">
        <v>602</v>
      </c>
      <c r="C7" s="270"/>
      <c r="D7" s="270"/>
      <c r="E7" s="270"/>
    </row>
    <row r="8" spans="1:13" x14ac:dyDescent="0.25">
      <c r="A8" s="26">
        <v>2021</v>
      </c>
      <c r="B8" s="264">
        <f>COUNTIF('Study Plan'!B$1:B$1023,"2021")</f>
        <v>37</v>
      </c>
      <c r="C8" s="264"/>
      <c r="D8" s="264"/>
      <c r="E8" s="264"/>
    </row>
    <row r="9" spans="1:13" x14ac:dyDescent="0.25">
      <c r="A9" s="27">
        <v>2022</v>
      </c>
      <c r="B9" s="264">
        <f>COUNTIF('Study Plan'!B$1:B$1023,"2022")</f>
        <v>3</v>
      </c>
      <c r="C9" s="264"/>
      <c r="D9" s="264"/>
      <c r="E9" s="264"/>
    </row>
    <row r="10" spans="1:13" x14ac:dyDescent="0.25">
      <c r="A10" s="27">
        <v>2023</v>
      </c>
      <c r="B10" s="264">
        <f>COUNTIF('Study Plan'!B$1:B$1023,"2023")</f>
        <v>16</v>
      </c>
      <c r="C10" s="264"/>
      <c r="D10" s="264"/>
      <c r="E10" s="264"/>
    </row>
    <row r="11" spans="1:13" x14ac:dyDescent="0.25">
      <c r="A11" s="27">
        <v>2024</v>
      </c>
      <c r="B11" s="264">
        <f>COUNTIF('Study Plan'!B$1:B$1023,"2024")</f>
        <v>44</v>
      </c>
      <c r="C11" s="264"/>
      <c r="D11" s="264"/>
      <c r="E11" s="264"/>
      <c r="I11" s="17"/>
      <c r="J11" s="18"/>
      <c r="K11" s="18"/>
      <c r="L11" s="18"/>
      <c r="M11" s="18"/>
    </row>
    <row r="12" spans="1:13" x14ac:dyDescent="0.25">
      <c r="A12" s="23"/>
      <c r="B12" s="16"/>
      <c r="C12" s="16"/>
      <c r="D12" s="16"/>
      <c r="E12" s="16"/>
      <c r="I12" s="17"/>
      <c r="J12" s="18"/>
      <c r="K12" s="18"/>
      <c r="L12" s="18"/>
      <c r="M12" s="18"/>
    </row>
    <row r="13" spans="1:13" x14ac:dyDescent="0.25">
      <c r="A13" s="19" t="s">
        <v>606</v>
      </c>
      <c r="B13" s="19"/>
      <c r="C13" s="19" t="s">
        <v>607</v>
      </c>
      <c r="D13" s="19" t="s">
        <v>1285</v>
      </c>
      <c r="E13" s="19" t="s">
        <v>599</v>
      </c>
      <c r="M13" s="18"/>
    </row>
    <row r="14" spans="1:13" x14ac:dyDescent="0.25">
      <c r="A14" s="24" t="s">
        <v>605</v>
      </c>
      <c r="B14" s="24"/>
      <c r="C14" s="28">
        <f>COUNTA('Study Plan'!A$2:A$1024)</f>
        <v>113</v>
      </c>
      <c r="D14" s="21">
        <v>150</v>
      </c>
      <c r="E14" s="62">
        <f>C14-D14</f>
        <v>-37</v>
      </c>
      <c r="M14" s="18"/>
    </row>
    <row r="15" spans="1:13" x14ac:dyDescent="0.25">
      <c r="A15" s="24" t="s">
        <v>156</v>
      </c>
      <c r="B15" s="24"/>
      <c r="C15" s="28">
        <f>COUNTIF('Study Plan'!D$1:D$1024,"Y")</f>
        <v>45</v>
      </c>
      <c r="D15" s="21">
        <v>60</v>
      </c>
      <c r="E15" s="103">
        <f>C15-D15</f>
        <v>-15</v>
      </c>
      <c r="M15" s="18"/>
    </row>
    <row r="16" spans="1:13" x14ac:dyDescent="0.25">
      <c r="A16" s="20"/>
      <c r="B16" s="22"/>
      <c r="C16" s="22"/>
      <c r="D16" s="20"/>
      <c r="E16" s="20"/>
      <c r="M16" s="18"/>
    </row>
    <row r="17" spans="1:13" x14ac:dyDescent="0.25">
      <c r="A17" s="20"/>
      <c r="B17" s="22"/>
      <c r="C17" s="22"/>
      <c r="D17" s="20"/>
      <c r="E17" s="20"/>
      <c r="M17" s="18"/>
    </row>
    <row r="18" spans="1:13" ht="29.25" customHeight="1" x14ac:dyDescent="0.25">
      <c r="A18" s="265" t="s">
        <v>21</v>
      </c>
      <c r="B18" s="265"/>
      <c r="C18" s="265"/>
      <c r="D18" s="265"/>
      <c r="E18" s="265"/>
      <c r="M18" s="18"/>
    </row>
    <row r="19" spans="1:13" x14ac:dyDescent="0.25">
      <c r="A19" s="20"/>
      <c r="B19" s="22"/>
      <c r="C19" s="22"/>
      <c r="D19" s="20"/>
      <c r="E19" s="20"/>
      <c r="M19" s="18"/>
    </row>
    <row r="20" spans="1:13" x14ac:dyDescent="0.25">
      <c r="A20" s="108" t="s">
        <v>21</v>
      </c>
      <c r="B20" s="110" t="s">
        <v>1367</v>
      </c>
      <c r="C20" s="110"/>
      <c r="D20" s="20"/>
      <c r="E20" s="20"/>
      <c r="M20" s="18"/>
    </row>
    <row r="21" spans="1:13" x14ac:dyDescent="0.25">
      <c r="A21" s="71" t="s">
        <v>1228</v>
      </c>
      <c r="B21" s="110">
        <v>2</v>
      </c>
      <c r="C21" s="110"/>
      <c r="D21" s="20"/>
      <c r="E21" s="20"/>
      <c r="M21" s="18"/>
    </row>
    <row r="22" spans="1:13" x14ac:dyDescent="0.25">
      <c r="A22" s="71" t="s">
        <v>60</v>
      </c>
      <c r="B22" s="110">
        <v>11</v>
      </c>
      <c r="C22" s="110"/>
      <c r="D22" s="20"/>
      <c r="E22" s="20"/>
      <c r="M22" s="18"/>
    </row>
    <row r="23" spans="1:13" x14ac:dyDescent="0.25">
      <c r="A23" s="71" t="s">
        <v>53</v>
      </c>
      <c r="B23" s="110">
        <v>9</v>
      </c>
      <c r="C23" s="110"/>
      <c r="D23" s="20"/>
      <c r="E23" s="20"/>
      <c r="M23" s="18"/>
    </row>
    <row r="24" spans="1:13" x14ac:dyDescent="0.25">
      <c r="A24" s="71" t="s">
        <v>1306</v>
      </c>
      <c r="B24" s="110">
        <v>3</v>
      </c>
      <c r="C24" s="110"/>
      <c r="D24" s="20"/>
      <c r="E24" s="20"/>
      <c r="M24" s="18"/>
    </row>
    <row r="25" spans="1:13" x14ac:dyDescent="0.25">
      <c r="A25" s="71" t="s">
        <v>148</v>
      </c>
      <c r="B25" s="110">
        <v>5</v>
      </c>
      <c r="C25" s="110"/>
      <c r="D25" s="20"/>
      <c r="E25" s="20"/>
      <c r="M25" s="18"/>
    </row>
    <row r="26" spans="1:13" x14ac:dyDescent="0.25">
      <c r="A26" s="71" t="s">
        <v>54</v>
      </c>
      <c r="B26" s="110">
        <v>2</v>
      </c>
      <c r="C26" s="110"/>
      <c r="D26" s="20"/>
      <c r="E26" s="20"/>
      <c r="M26" s="18"/>
    </row>
    <row r="27" spans="1:13" x14ac:dyDescent="0.25">
      <c r="A27" s="71" t="s">
        <v>47</v>
      </c>
      <c r="B27" s="110">
        <v>9</v>
      </c>
      <c r="C27" s="110"/>
      <c r="D27" s="20"/>
      <c r="E27" s="20"/>
      <c r="M27" s="18"/>
    </row>
    <row r="28" spans="1:13" x14ac:dyDescent="0.25">
      <c r="A28" s="71" t="s">
        <v>46</v>
      </c>
      <c r="B28" s="110">
        <v>8</v>
      </c>
      <c r="C28" s="110"/>
      <c r="D28" s="20"/>
      <c r="E28" s="20"/>
      <c r="M28" s="18"/>
    </row>
    <row r="29" spans="1:13" x14ac:dyDescent="0.25">
      <c r="A29" s="71" t="s">
        <v>55</v>
      </c>
      <c r="B29" s="110">
        <v>9</v>
      </c>
      <c r="C29" s="110"/>
      <c r="D29" s="20"/>
      <c r="E29" s="20"/>
      <c r="M29" s="18"/>
    </row>
    <row r="30" spans="1:13" x14ac:dyDescent="0.25">
      <c r="A30" s="71" t="s">
        <v>2</v>
      </c>
      <c r="B30" s="110">
        <v>23</v>
      </c>
      <c r="C30" s="110"/>
      <c r="D30" s="20"/>
      <c r="E30" s="20"/>
      <c r="M30" s="18"/>
    </row>
    <row r="31" spans="1:13" x14ac:dyDescent="0.25">
      <c r="A31" s="71" t="s">
        <v>39</v>
      </c>
      <c r="B31" s="110">
        <v>14</v>
      </c>
      <c r="C31" s="110"/>
      <c r="D31" s="20"/>
      <c r="E31" s="20"/>
      <c r="M31" s="18"/>
    </row>
    <row r="32" spans="1:13" x14ac:dyDescent="0.25">
      <c r="A32" s="71" t="s">
        <v>997</v>
      </c>
      <c r="B32" s="110">
        <v>1</v>
      </c>
      <c r="C32" s="110"/>
      <c r="D32" s="20"/>
      <c r="E32" s="20"/>
      <c r="M32" s="18"/>
    </row>
    <row r="33" spans="1:13" x14ac:dyDescent="0.25">
      <c r="A33" s="71" t="s">
        <v>78</v>
      </c>
      <c r="B33" s="110">
        <v>2</v>
      </c>
      <c r="C33" s="110"/>
      <c r="D33" s="20"/>
      <c r="E33" s="20"/>
      <c r="M33" s="18"/>
    </row>
    <row r="34" spans="1:13" x14ac:dyDescent="0.25">
      <c r="A34" s="71" t="s">
        <v>405</v>
      </c>
      <c r="B34" s="110">
        <v>1</v>
      </c>
      <c r="C34" s="110"/>
      <c r="D34" s="20"/>
      <c r="E34" s="20"/>
      <c r="M34" s="18"/>
    </row>
    <row r="35" spans="1:13" x14ac:dyDescent="0.25">
      <c r="A35" s="71" t="s">
        <v>271</v>
      </c>
      <c r="B35" s="110">
        <v>1</v>
      </c>
      <c r="C35" s="110"/>
      <c r="D35" s="20"/>
      <c r="E35" s="20"/>
      <c r="M35" s="18"/>
    </row>
    <row r="36" spans="1:13" x14ac:dyDescent="0.25">
      <c r="A36" s="71" t="s">
        <v>75</v>
      </c>
      <c r="B36" s="110">
        <v>2</v>
      </c>
      <c r="C36" s="110"/>
      <c r="D36" s="20"/>
      <c r="E36" s="20"/>
      <c r="M36" s="18"/>
    </row>
    <row r="37" spans="1:13" x14ac:dyDescent="0.25">
      <c r="A37" s="71" t="s">
        <v>1386</v>
      </c>
      <c r="B37" s="110">
        <v>1</v>
      </c>
      <c r="C37" s="110"/>
      <c r="D37" s="20"/>
      <c r="E37" s="20"/>
      <c r="M37" s="18"/>
    </row>
    <row r="38" spans="1:13" x14ac:dyDescent="0.25">
      <c r="A38" s="71" t="s">
        <v>1366</v>
      </c>
      <c r="B38" s="110">
        <v>103</v>
      </c>
      <c r="C38" s="110"/>
      <c r="D38" s="20"/>
      <c r="E38" s="20"/>
      <c r="M38" s="18"/>
    </row>
    <row r="39" spans="1:13" x14ac:dyDescent="0.25">
      <c r="A39" s="71"/>
      <c r="B39" s="110"/>
      <c r="C39" s="110"/>
      <c r="D39" s="20"/>
      <c r="E39" s="20"/>
      <c r="M39" s="18"/>
    </row>
    <row r="40" spans="1:13" x14ac:dyDescent="0.25">
      <c r="A40" s="108" t="s">
        <v>281</v>
      </c>
      <c r="B40" t="s">
        <v>1367</v>
      </c>
      <c r="C40"/>
      <c r="D40" s="20"/>
      <c r="E40" s="20"/>
      <c r="M40" s="18"/>
    </row>
    <row r="41" spans="1:13" x14ac:dyDescent="0.25">
      <c r="A41" s="71" t="s">
        <v>88</v>
      </c>
      <c r="B41">
        <v>3</v>
      </c>
      <c r="C41"/>
      <c r="D41" s="20"/>
      <c r="E41" s="20"/>
      <c r="M41" s="18"/>
    </row>
    <row r="42" spans="1:13" x14ac:dyDescent="0.25">
      <c r="A42" s="109" t="s">
        <v>2</v>
      </c>
      <c r="B42">
        <v>3</v>
      </c>
      <c r="C42"/>
      <c r="D42" s="20"/>
      <c r="E42" s="20"/>
      <c r="M42" s="18"/>
    </row>
    <row r="43" spans="1:13" x14ac:dyDescent="0.25">
      <c r="A43" s="71" t="s">
        <v>184</v>
      </c>
      <c r="B43">
        <v>37</v>
      </c>
      <c r="C43"/>
      <c r="D43" s="20"/>
      <c r="E43" s="20"/>
      <c r="M43" s="18"/>
    </row>
    <row r="44" spans="1:13" x14ac:dyDescent="0.25">
      <c r="A44" s="109" t="s">
        <v>1228</v>
      </c>
      <c r="B44">
        <v>1</v>
      </c>
      <c r="C44"/>
      <c r="D44" s="20"/>
      <c r="E44" s="20"/>
      <c r="M44" s="18"/>
    </row>
    <row r="45" spans="1:13" x14ac:dyDescent="0.25">
      <c r="A45" s="109" t="s">
        <v>60</v>
      </c>
      <c r="B45">
        <v>4</v>
      </c>
      <c r="C45"/>
      <c r="D45" s="20"/>
      <c r="E45" s="20"/>
      <c r="M45" s="18"/>
    </row>
    <row r="46" spans="1:13" x14ac:dyDescent="0.25">
      <c r="A46" s="109" t="s">
        <v>1306</v>
      </c>
      <c r="B46">
        <v>1</v>
      </c>
      <c r="C46"/>
      <c r="D46" s="20"/>
      <c r="E46" s="20"/>
      <c r="M46" s="18"/>
    </row>
    <row r="47" spans="1:13" x14ac:dyDescent="0.25">
      <c r="A47" s="109" t="s">
        <v>148</v>
      </c>
      <c r="B47">
        <v>2</v>
      </c>
      <c r="C47"/>
      <c r="D47" s="20"/>
      <c r="E47" s="20"/>
      <c r="M47" s="18"/>
    </row>
    <row r="48" spans="1:13" x14ac:dyDescent="0.25">
      <c r="A48" s="109" t="s">
        <v>47</v>
      </c>
      <c r="B48">
        <v>3</v>
      </c>
      <c r="C48"/>
      <c r="D48" s="20"/>
      <c r="E48" s="20"/>
      <c r="M48" s="18"/>
    </row>
    <row r="49" spans="1:13" x14ac:dyDescent="0.25">
      <c r="A49" s="109" t="s">
        <v>46</v>
      </c>
      <c r="B49">
        <v>4</v>
      </c>
      <c r="C49"/>
      <c r="D49" s="20"/>
      <c r="E49" s="20"/>
      <c r="M49" s="18"/>
    </row>
    <row r="50" spans="1:13" x14ac:dyDescent="0.25">
      <c r="A50" s="109" t="s">
        <v>55</v>
      </c>
      <c r="B50">
        <v>1</v>
      </c>
      <c r="C50"/>
      <c r="D50" s="20"/>
      <c r="E50" s="20"/>
      <c r="M50" s="18"/>
    </row>
    <row r="51" spans="1:13" x14ac:dyDescent="0.25">
      <c r="A51" s="109" t="s">
        <v>2</v>
      </c>
      <c r="B51">
        <v>6</v>
      </c>
      <c r="C51"/>
      <c r="D51" s="20"/>
      <c r="E51" s="20"/>
      <c r="M51" s="18"/>
    </row>
    <row r="52" spans="1:13" x14ac:dyDescent="0.25">
      <c r="A52" s="109" t="s">
        <v>39</v>
      </c>
      <c r="B52">
        <v>14</v>
      </c>
      <c r="C52"/>
      <c r="D52" s="20"/>
      <c r="E52" s="20"/>
      <c r="M52" s="18"/>
    </row>
    <row r="53" spans="1:13" x14ac:dyDescent="0.25">
      <c r="A53" s="109" t="s">
        <v>75</v>
      </c>
      <c r="B53">
        <v>1</v>
      </c>
      <c r="C53"/>
      <c r="D53" s="20"/>
      <c r="E53" s="20"/>
      <c r="M53" s="18"/>
    </row>
    <row r="54" spans="1:13" x14ac:dyDescent="0.25">
      <c r="A54" s="71" t="s">
        <v>70</v>
      </c>
      <c r="B54">
        <v>44</v>
      </c>
      <c r="C54"/>
      <c r="D54" s="20"/>
      <c r="E54" s="20"/>
      <c r="M54" s="18"/>
    </row>
    <row r="55" spans="1:13" x14ac:dyDescent="0.25">
      <c r="A55" s="109" t="s">
        <v>1228</v>
      </c>
      <c r="B55">
        <v>1</v>
      </c>
      <c r="C55"/>
      <c r="D55" s="20"/>
      <c r="E55" s="20"/>
      <c r="M55" s="18"/>
    </row>
    <row r="56" spans="1:13" x14ac:dyDescent="0.25">
      <c r="A56" s="109" t="s">
        <v>60</v>
      </c>
      <c r="B56">
        <v>7</v>
      </c>
      <c r="C56"/>
      <c r="D56" s="20"/>
      <c r="E56" s="20"/>
      <c r="M56" s="18"/>
    </row>
    <row r="57" spans="1:13" x14ac:dyDescent="0.25">
      <c r="A57" s="109" t="s">
        <v>53</v>
      </c>
      <c r="B57">
        <v>5</v>
      </c>
      <c r="C57"/>
      <c r="D57" s="20"/>
      <c r="E57" s="20"/>
      <c r="M57" s="18"/>
    </row>
    <row r="58" spans="1:13" x14ac:dyDescent="0.25">
      <c r="A58" s="109" t="s">
        <v>1306</v>
      </c>
      <c r="B58">
        <v>1</v>
      </c>
      <c r="C58"/>
      <c r="D58" s="20"/>
      <c r="E58" s="20"/>
      <c r="M58" s="18"/>
    </row>
    <row r="59" spans="1:13" x14ac:dyDescent="0.25">
      <c r="A59" s="109" t="s">
        <v>148</v>
      </c>
      <c r="B59">
        <v>2</v>
      </c>
      <c r="C59"/>
      <c r="D59" s="20"/>
      <c r="E59" s="20"/>
      <c r="M59" s="18"/>
    </row>
    <row r="60" spans="1:13" x14ac:dyDescent="0.25">
      <c r="A60" s="109" t="s">
        <v>54</v>
      </c>
      <c r="B60">
        <v>2</v>
      </c>
      <c r="C60"/>
      <c r="D60" s="20"/>
      <c r="E60" s="20"/>
      <c r="M60" s="18"/>
    </row>
    <row r="61" spans="1:13" x14ac:dyDescent="0.25">
      <c r="A61" s="109" t="s">
        <v>47</v>
      </c>
      <c r="B61">
        <v>5</v>
      </c>
      <c r="C61"/>
      <c r="D61" s="20"/>
      <c r="E61" s="20"/>
      <c r="M61" s="18"/>
    </row>
    <row r="62" spans="1:13" x14ac:dyDescent="0.25">
      <c r="A62" s="109" t="s">
        <v>46</v>
      </c>
      <c r="B62">
        <v>3</v>
      </c>
      <c r="C62"/>
      <c r="D62" s="20"/>
      <c r="E62" s="20"/>
      <c r="M62" s="18"/>
    </row>
    <row r="63" spans="1:13" x14ac:dyDescent="0.25">
      <c r="A63" s="109" t="s">
        <v>55</v>
      </c>
      <c r="B63">
        <v>8</v>
      </c>
      <c r="C63"/>
      <c r="D63" s="20"/>
      <c r="E63" s="20"/>
      <c r="M63" s="18"/>
    </row>
    <row r="64" spans="1:13" x14ac:dyDescent="0.25">
      <c r="A64" s="109" t="s">
        <v>2</v>
      </c>
      <c r="B64">
        <v>9</v>
      </c>
      <c r="C64"/>
      <c r="D64" s="20"/>
      <c r="E64" s="20"/>
      <c r="M64" s="18"/>
    </row>
    <row r="65" spans="1:13" x14ac:dyDescent="0.25">
      <c r="A65" s="109" t="s">
        <v>75</v>
      </c>
      <c r="B65">
        <v>1</v>
      </c>
      <c r="C65"/>
      <c r="D65" s="20"/>
      <c r="E65" s="20"/>
      <c r="M65" s="18"/>
    </row>
    <row r="66" spans="1:13" x14ac:dyDescent="0.25">
      <c r="A66" s="71" t="s">
        <v>195</v>
      </c>
      <c r="B66">
        <v>4</v>
      </c>
      <c r="C66"/>
      <c r="D66" s="20"/>
      <c r="E66" s="20"/>
      <c r="M66" s="18"/>
    </row>
    <row r="67" spans="1:13" x14ac:dyDescent="0.25">
      <c r="A67" s="109" t="s">
        <v>1306</v>
      </c>
      <c r="B67">
        <v>1</v>
      </c>
      <c r="C67"/>
      <c r="D67" s="20"/>
      <c r="E67" s="20"/>
      <c r="M67" s="18"/>
    </row>
    <row r="68" spans="1:13" x14ac:dyDescent="0.25">
      <c r="A68" s="109" t="s">
        <v>148</v>
      </c>
      <c r="B68">
        <v>1</v>
      </c>
      <c r="C68"/>
      <c r="D68" s="20"/>
      <c r="E68" s="20"/>
      <c r="M68" s="18"/>
    </row>
    <row r="69" spans="1:13" x14ac:dyDescent="0.25">
      <c r="A69" s="109" t="s">
        <v>46</v>
      </c>
      <c r="B69">
        <v>1</v>
      </c>
      <c r="C69"/>
      <c r="D69" s="20"/>
      <c r="E69" s="20"/>
      <c r="M69" s="18"/>
    </row>
    <row r="70" spans="1:13" x14ac:dyDescent="0.25">
      <c r="A70" s="109" t="s">
        <v>2</v>
      </c>
      <c r="B70">
        <v>1</v>
      </c>
      <c r="C70"/>
      <c r="D70" s="20"/>
      <c r="E70" s="20"/>
      <c r="M70" s="18"/>
    </row>
    <row r="71" spans="1:13" x14ac:dyDescent="0.25">
      <c r="A71" s="71" t="s">
        <v>79</v>
      </c>
      <c r="B71">
        <v>15</v>
      </c>
      <c r="C71"/>
      <c r="D71" s="20"/>
      <c r="E71" s="20"/>
      <c r="M71" s="18"/>
    </row>
    <row r="72" spans="1:13" x14ac:dyDescent="0.25">
      <c r="A72" s="109" t="s">
        <v>53</v>
      </c>
      <c r="B72">
        <v>4</v>
      </c>
      <c r="C72"/>
      <c r="D72" s="20"/>
      <c r="E72" s="20"/>
      <c r="M72" s="18"/>
    </row>
    <row r="73" spans="1:13" x14ac:dyDescent="0.25">
      <c r="A73" s="109" t="s">
        <v>47</v>
      </c>
      <c r="B73">
        <v>1</v>
      </c>
      <c r="C73"/>
      <c r="D73" s="20"/>
      <c r="E73" s="20"/>
      <c r="M73" s="18"/>
    </row>
    <row r="74" spans="1:13" x14ac:dyDescent="0.25">
      <c r="A74" s="109" t="s">
        <v>2</v>
      </c>
      <c r="B74">
        <v>4</v>
      </c>
      <c r="C74"/>
      <c r="D74" s="20"/>
      <c r="E74" s="20"/>
      <c r="M74" s="18"/>
    </row>
    <row r="75" spans="1:13" x14ac:dyDescent="0.25">
      <c r="A75" s="109" t="s">
        <v>997</v>
      </c>
      <c r="B75">
        <v>1</v>
      </c>
      <c r="C75"/>
      <c r="D75" s="20"/>
      <c r="E75" s="20"/>
      <c r="M75" s="18"/>
    </row>
    <row r="76" spans="1:13" x14ac:dyDescent="0.25">
      <c r="A76" s="109" t="s">
        <v>78</v>
      </c>
      <c r="B76">
        <v>2</v>
      </c>
      <c r="C76"/>
      <c r="D76" s="20"/>
      <c r="E76" s="20"/>
      <c r="M76" s="18"/>
    </row>
    <row r="77" spans="1:13" x14ac:dyDescent="0.25">
      <c r="A77" s="109" t="s">
        <v>405</v>
      </c>
      <c r="B77">
        <v>1</v>
      </c>
      <c r="C77"/>
      <c r="D77" s="20"/>
      <c r="E77" s="20"/>
      <c r="M77" s="18"/>
    </row>
    <row r="78" spans="1:13" x14ac:dyDescent="0.25">
      <c r="A78" s="109" t="s">
        <v>271</v>
      </c>
      <c r="B78">
        <v>1</v>
      </c>
      <c r="C78"/>
      <c r="D78" s="20"/>
      <c r="E78" s="20"/>
      <c r="M78" s="18"/>
    </row>
    <row r="79" spans="1:13" x14ac:dyDescent="0.25">
      <c r="A79" s="109" t="s">
        <v>1386</v>
      </c>
      <c r="B79">
        <v>1</v>
      </c>
      <c r="C79"/>
      <c r="D79" s="20"/>
      <c r="E79" s="20"/>
      <c r="M79" s="18"/>
    </row>
    <row r="80" spans="1:13" x14ac:dyDescent="0.25">
      <c r="A80" s="71" t="s">
        <v>1366</v>
      </c>
      <c r="B80">
        <v>103</v>
      </c>
      <c r="C80" s="22"/>
      <c r="D80" s="20"/>
      <c r="E80" s="20"/>
      <c r="M80" s="18"/>
    </row>
    <row r="81" spans="1:13" ht="32.25" customHeight="1" x14ac:dyDescent="0.25">
      <c r="A81" s="265" t="s">
        <v>1286</v>
      </c>
      <c r="B81" s="265"/>
      <c r="C81" s="265"/>
      <c r="D81" s="265"/>
      <c r="E81" s="265"/>
    </row>
    <row r="82" spans="1:13" x14ac:dyDescent="0.25">
      <c r="A82" s="20"/>
      <c r="B82" s="22"/>
      <c r="C82" s="22"/>
      <c r="D82" s="20"/>
      <c r="E82" s="20"/>
      <c r="M82" s="18"/>
    </row>
    <row r="83" spans="1:13" x14ac:dyDescent="0.25">
      <c r="A83" s="24" t="s">
        <v>609</v>
      </c>
      <c r="B83" s="24"/>
      <c r="C83" s="19" t="s">
        <v>607</v>
      </c>
      <c r="D83" s="19" t="s">
        <v>1285</v>
      </c>
      <c r="E83" s="19" t="s">
        <v>599</v>
      </c>
      <c r="M83" s="18"/>
    </row>
    <row r="84" spans="1:13" x14ac:dyDescent="0.25">
      <c r="A84" s="27" t="s">
        <v>995</v>
      </c>
      <c r="B84" s="25"/>
      <c r="C84" s="28">
        <f>COUNTIF('Reading Plan'!A$2:A$1121, "*Y*")</f>
        <v>128</v>
      </c>
      <c r="D84" s="21">
        <v>200</v>
      </c>
      <c r="E84" s="62">
        <f>B84-D84</f>
        <v>-200</v>
      </c>
      <c r="M84" s="18"/>
    </row>
    <row r="85" spans="1:13" x14ac:dyDescent="0.25">
      <c r="A85" s="27" t="s">
        <v>579</v>
      </c>
      <c r="B85" s="25"/>
      <c r="C85" s="28">
        <f>COUNTIF('Reading Plan'!A$2:A$1121, "N")</f>
        <v>41</v>
      </c>
      <c r="D85" s="21"/>
      <c r="E85" s="62"/>
      <c r="M85" s="18"/>
    </row>
    <row r="86" spans="1:13" x14ac:dyDescent="0.25">
      <c r="A86" s="27" t="s">
        <v>388</v>
      </c>
      <c r="B86" s="25"/>
      <c r="C86" s="28">
        <f>COUNTIF('Reading Plan'!A$2:A$1121, "*Ongoing*")</f>
        <v>6</v>
      </c>
      <c r="D86" s="21"/>
      <c r="E86" s="62"/>
      <c r="M86" s="18"/>
    </row>
    <row r="87" spans="1:13" x14ac:dyDescent="0.25">
      <c r="A87" s="27"/>
      <c r="B87" s="25"/>
      <c r="C87" s="25"/>
      <c r="D87" s="25"/>
      <c r="E87" s="25"/>
      <c r="M87" s="18"/>
    </row>
    <row r="89" spans="1:13" x14ac:dyDescent="0.25">
      <c r="A89" s="263" t="s">
        <v>610</v>
      </c>
      <c r="B89" s="263"/>
      <c r="C89" s="263"/>
      <c r="D89" s="263"/>
      <c r="E89" s="263"/>
    </row>
    <row r="90" spans="1:13" x14ac:dyDescent="0.25">
      <c r="A90" s="263"/>
      <c r="B90" s="263"/>
      <c r="C90" s="263"/>
      <c r="D90" s="263"/>
      <c r="E90" s="263"/>
    </row>
  </sheetData>
  <mergeCells count="12">
    <mergeCell ref="B8:E8"/>
    <mergeCell ref="B11:E11"/>
    <mergeCell ref="A1:E1"/>
    <mergeCell ref="B3:E3"/>
    <mergeCell ref="A5:E5"/>
    <mergeCell ref="A6:E6"/>
    <mergeCell ref="B7:E7"/>
    <mergeCell ref="A89:E90"/>
    <mergeCell ref="B9:E9"/>
    <mergeCell ref="B10:E10"/>
    <mergeCell ref="A81:E81"/>
    <mergeCell ref="A18:E18"/>
  </mergeCells>
  <conditionalFormatting sqref="E14:E15">
    <cfRule type="cellIs" dxfId="7" priority="2" operator="greaterThan">
      <formula>0</formula>
    </cfRule>
  </conditionalFormatting>
  <conditionalFormatting sqref="E84:E86">
    <cfRule type="cellIs" dxfId="6"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ED07-F52A-4D67-BBCB-EE5BE2CA8027}">
  <dimension ref="A1:S114"/>
  <sheetViews>
    <sheetView tabSelected="1" zoomScale="115" zoomScaleNormal="115" workbookViewId="0">
      <pane ySplit="1" topLeftCell="A2" activePane="bottomLeft" state="frozen"/>
      <selection pane="bottomLeft" activeCell="G7" sqref="G7"/>
    </sheetView>
  </sheetViews>
  <sheetFormatPr defaultColWidth="9.140625" defaultRowHeight="12.75" x14ac:dyDescent="0.2"/>
  <cols>
    <col min="1" max="1" width="15.28515625" style="104" customWidth="1"/>
    <col min="2" max="2" width="7.42578125" style="105" customWidth="1"/>
    <col min="3" max="3" width="12.42578125" style="106" customWidth="1"/>
    <col min="4" max="4" width="4.28515625" style="106" customWidth="1"/>
    <col min="5" max="5" width="5.85546875" style="106" customWidth="1"/>
    <col min="6" max="7" width="6.7109375" style="106" customWidth="1"/>
    <col min="8" max="8" width="11.5703125" style="106" customWidth="1"/>
    <col min="9" max="9" width="6.7109375" style="106" customWidth="1"/>
    <col min="10" max="10" width="9.140625" style="106" customWidth="1"/>
    <col min="11" max="11" width="9.42578125" style="106" customWidth="1"/>
    <col min="12" max="12" width="47" style="104" customWidth="1"/>
    <col min="13" max="13" width="19.85546875" style="104" customWidth="1"/>
    <col min="14" max="14" width="32.5703125" style="104" customWidth="1"/>
    <col min="15" max="15" width="9.7109375" style="104" customWidth="1"/>
    <col min="16" max="16" width="78.42578125" style="104" customWidth="1"/>
    <col min="17" max="17" width="13.85546875" style="104" customWidth="1"/>
    <col min="18" max="18" width="14.85546875" style="104" customWidth="1"/>
    <col min="19" max="19" width="14.7109375" style="104" customWidth="1"/>
    <col min="20" max="16384" width="9.140625" style="104"/>
  </cols>
  <sheetData>
    <row r="1" spans="1:19" s="1" customFormat="1" ht="29.25" customHeight="1" x14ac:dyDescent="0.25">
      <c r="A1" s="288" t="s">
        <v>21</v>
      </c>
      <c r="B1" s="288" t="s">
        <v>601</v>
      </c>
      <c r="C1" s="24" t="s">
        <v>603</v>
      </c>
      <c r="D1" s="24" t="s">
        <v>156</v>
      </c>
      <c r="E1" s="24" t="s">
        <v>1214</v>
      </c>
      <c r="F1" s="24" t="s">
        <v>1221</v>
      </c>
      <c r="G1" s="24" t="s">
        <v>1222</v>
      </c>
      <c r="H1" s="24" t="s">
        <v>1275</v>
      </c>
      <c r="I1" s="24" t="s">
        <v>1224</v>
      </c>
      <c r="J1" s="24" t="s">
        <v>1234</v>
      </c>
      <c r="K1" s="24" t="s">
        <v>1276</v>
      </c>
      <c r="L1" s="288" t="s">
        <v>183</v>
      </c>
      <c r="M1" s="288" t="s">
        <v>66</v>
      </c>
      <c r="N1" s="288" t="s">
        <v>191</v>
      </c>
      <c r="O1" s="288" t="s">
        <v>0</v>
      </c>
      <c r="P1" s="288" t="s">
        <v>22</v>
      </c>
      <c r="Q1" s="288" t="s">
        <v>928</v>
      </c>
      <c r="R1" s="288" t="s">
        <v>927</v>
      </c>
      <c r="S1" s="288" t="s">
        <v>1</v>
      </c>
    </row>
    <row r="2" spans="1:19" s="30" customFormat="1" ht="30.75" customHeight="1" x14ac:dyDescent="0.2">
      <c r="A2" s="29" t="s">
        <v>60</v>
      </c>
      <c r="B2" s="29">
        <v>2021</v>
      </c>
      <c r="C2" s="73" t="s">
        <v>184</v>
      </c>
      <c r="D2" s="73" t="s">
        <v>157</v>
      </c>
      <c r="E2" s="73" t="s">
        <v>157</v>
      </c>
      <c r="F2" s="73" t="s">
        <v>597</v>
      </c>
      <c r="G2" s="73" t="s">
        <v>597</v>
      </c>
      <c r="H2" s="73" t="s">
        <v>157</v>
      </c>
      <c r="I2" s="73" t="s">
        <v>157</v>
      </c>
      <c r="J2" s="73" t="s">
        <v>597</v>
      </c>
      <c r="K2" s="73" t="s">
        <v>597</v>
      </c>
      <c r="L2" s="29" t="s">
        <v>1335</v>
      </c>
      <c r="M2" s="29" t="s">
        <v>147</v>
      </c>
      <c r="N2" s="29" t="s">
        <v>360</v>
      </c>
      <c r="O2" s="29" t="s">
        <v>9</v>
      </c>
      <c r="P2" s="29" t="s">
        <v>162</v>
      </c>
      <c r="Q2" s="29"/>
      <c r="R2" s="29" t="s">
        <v>359</v>
      </c>
      <c r="S2" s="29" t="s">
        <v>24</v>
      </c>
    </row>
    <row r="3" spans="1:19" s="30" customFormat="1" x14ac:dyDescent="0.2">
      <c r="A3" s="29" t="s">
        <v>60</v>
      </c>
      <c r="B3" s="29">
        <v>2021</v>
      </c>
      <c r="C3" s="73" t="s">
        <v>184</v>
      </c>
      <c r="D3" s="73"/>
      <c r="E3" s="73" t="s">
        <v>157</v>
      </c>
      <c r="F3" s="73" t="s">
        <v>157</v>
      </c>
      <c r="G3" s="73" t="s">
        <v>157</v>
      </c>
      <c r="H3" s="73" t="s">
        <v>597</v>
      </c>
      <c r="I3" s="73" t="s">
        <v>157</v>
      </c>
      <c r="J3" s="73" t="s">
        <v>597</v>
      </c>
      <c r="K3" s="73" t="s">
        <v>597</v>
      </c>
      <c r="L3" s="29" t="s">
        <v>1336</v>
      </c>
      <c r="M3" s="29" t="s">
        <v>100</v>
      </c>
      <c r="N3" s="29" t="s">
        <v>361</v>
      </c>
      <c r="O3" s="29" t="s">
        <v>11</v>
      </c>
      <c r="P3" s="29" t="s">
        <v>163</v>
      </c>
      <c r="Q3" s="29" t="s">
        <v>127</v>
      </c>
      <c r="R3" s="29"/>
      <c r="S3" s="29" t="s">
        <v>62</v>
      </c>
    </row>
    <row r="4" spans="1:19" s="30" customFormat="1" x14ac:dyDescent="0.2">
      <c r="A4" s="29" t="s">
        <v>60</v>
      </c>
      <c r="B4" s="29">
        <v>2021</v>
      </c>
      <c r="C4" s="73" t="s">
        <v>184</v>
      </c>
      <c r="D4" s="73"/>
      <c r="E4" s="73" t="s">
        <v>157</v>
      </c>
      <c r="F4" s="73" t="s">
        <v>597</v>
      </c>
      <c r="G4" s="73" t="s">
        <v>597</v>
      </c>
      <c r="H4" s="73" t="s">
        <v>157</v>
      </c>
      <c r="I4" s="73" t="s">
        <v>157</v>
      </c>
      <c r="J4" s="73" t="s">
        <v>597</v>
      </c>
      <c r="K4" s="73" t="s">
        <v>597</v>
      </c>
      <c r="L4" s="29" t="s">
        <v>1337</v>
      </c>
      <c r="M4" s="29" t="s">
        <v>98</v>
      </c>
      <c r="N4" s="29" t="s">
        <v>362</v>
      </c>
      <c r="O4" s="29" t="s">
        <v>23</v>
      </c>
      <c r="P4" s="29" t="s">
        <v>164</v>
      </c>
      <c r="Q4" s="29" t="s">
        <v>128</v>
      </c>
      <c r="R4" s="29"/>
      <c r="S4" s="29" t="s">
        <v>24</v>
      </c>
    </row>
    <row r="5" spans="1:19" s="30" customFormat="1" x14ac:dyDescent="0.2">
      <c r="A5" s="29" t="s">
        <v>60</v>
      </c>
      <c r="B5" s="29">
        <v>2021</v>
      </c>
      <c r="C5" s="73" t="s">
        <v>184</v>
      </c>
      <c r="D5" s="73"/>
      <c r="E5" s="73" t="s">
        <v>157</v>
      </c>
      <c r="F5" s="73" t="s">
        <v>597</v>
      </c>
      <c r="G5" s="73" t="s">
        <v>597</v>
      </c>
      <c r="H5" s="73" t="s">
        <v>157</v>
      </c>
      <c r="I5" s="73" t="s">
        <v>157</v>
      </c>
      <c r="J5" s="73" t="s">
        <v>597</v>
      </c>
      <c r="K5" s="73" t="s">
        <v>597</v>
      </c>
      <c r="L5" s="29" t="s">
        <v>1338</v>
      </c>
      <c r="M5" s="29" t="s">
        <v>99</v>
      </c>
      <c r="N5" s="29" t="s">
        <v>362</v>
      </c>
      <c r="O5" s="29" t="s">
        <v>23</v>
      </c>
      <c r="P5" s="29" t="s">
        <v>165</v>
      </c>
      <c r="Q5" s="29" t="s">
        <v>129</v>
      </c>
      <c r="R5" s="29"/>
      <c r="S5" s="29" t="s">
        <v>63</v>
      </c>
    </row>
    <row r="6" spans="1:19" s="30" customFormat="1" x14ac:dyDescent="0.2">
      <c r="A6" s="85" t="s">
        <v>60</v>
      </c>
      <c r="B6" s="85">
        <v>2024</v>
      </c>
      <c r="C6" s="86" t="s">
        <v>70</v>
      </c>
      <c r="D6" s="86"/>
      <c r="E6" s="86" t="s">
        <v>157</v>
      </c>
      <c r="F6" s="86" t="s">
        <v>157</v>
      </c>
      <c r="G6" s="86" t="s">
        <v>597</v>
      </c>
      <c r="H6" s="86" t="s">
        <v>597</v>
      </c>
      <c r="I6" s="86" t="s">
        <v>157</v>
      </c>
      <c r="J6" s="86" t="s">
        <v>597</v>
      </c>
      <c r="K6" s="86"/>
      <c r="L6" s="85" t="s">
        <v>345</v>
      </c>
      <c r="M6" s="85" t="s">
        <v>346</v>
      </c>
      <c r="N6" s="85" t="s">
        <v>363</v>
      </c>
      <c r="O6" s="85" t="s">
        <v>11</v>
      </c>
      <c r="P6" s="85" t="s">
        <v>158</v>
      </c>
      <c r="Q6" s="85" t="s">
        <v>130</v>
      </c>
      <c r="R6" s="85"/>
      <c r="S6" s="85" t="s">
        <v>57</v>
      </c>
    </row>
    <row r="7" spans="1:19" s="30" customFormat="1" x14ac:dyDescent="0.2">
      <c r="A7" s="85" t="s">
        <v>60</v>
      </c>
      <c r="B7" s="85">
        <v>2024</v>
      </c>
      <c r="C7" s="86" t="s">
        <v>70</v>
      </c>
      <c r="D7" s="86"/>
      <c r="E7" s="86" t="s">
        <v>157</v>
      </c>
      <c r="F7" s="86" t="s">
        <v>157</v>
      </c>
      <c r="G7" s="86" t="s">
        <v>157</v>
      </c>
      <c r="H7" s="86" t="s">
        <v>597</v>
      </c>
      <c r="I7" s="86" t="s">
        <v>157</v>
      </c>
      <c r="J7" s="86" t="s">
        <v>157</v>
      </c>
      <c r="K7" s="86"/>
      <c r="L7" s="85" t="s">
        <v>1223</v>
      </c>
      <c r="M7" s="85" t="s">
        <v>349</v>
      </c>
      <c r="N7" s="85" t="s">
        <v>348</v>
      </c>
      <c r="O7" s="85" t="s">
        <v>11</v>
      </c>
      <c r="P7" s="85" t="s">
        <v>350</v>
      </c>
      <c r="Q7" s="85" t="s">
        <v>351</v>
      </c>
      <c r="R7" s="85"/>
      <c r="S7" s="85" t="s">
        <v>10</v>
      </c>
    </row>
    <row r="8" spans="1:19" s="30" customFormat="1" x14ac:dyDescent="0.2">
      <c r="A8" s="85" t="s">
        <v>60</v>
      </c>
      <c r="B8" s="85">
        <v>2024</v>
      </c>
      <c r="C8" s="86" t="s">
        <v>70</v>
      </c>
      <c r="D8" s="86" t="s">
        <v>157</v>
      </c>
      <c r="E8" s="86" t="s">
        <v>157</v>
      </c>
      <c r="F8" s="86" t="s">
        <v>157</v>
      </c>
      <c r="G8" s="86" t="s">
        <v>157</v>
      </c>
      <c r="H8" s="86" t="s">
        <v>157</v>
      </c>
      <c r="I8" s="86" t="s">
        <v>157</v>
      </c>
      <c r="J8" s="86" t="s">
        <v>157</v>
      </c>
      <c r="K8" s="86"/>
      <c r="L8" s="85" t="s">
        <v>1189</v>
      </c>
      <c r="M8" s="85" t="s">
        <v>347</v>
      </c>
      <c r="N8" s="85" t="s">
        <v>348</v>
      </c>
      <c r="O8" s="85" t="s">
        <v>11</v>
      </c>
      <c r="P8" s="85" t="s">
        <v>352</v>
      </c>
      <c r="Q8" s="85" t="s">
        <v>159</v>
      </c>
      <c r="R8" s="85"/>
      <c r="S8" s="85" t="s">
        <v>10</v>
      </c>
    </row>
    <row r="9" spans="1:19" s="30" customFormat="1" x14ac:dyDescent="0.2">
      <c r="A9" s="85" t="s">
        <v>60</v>
      </c>
      <c r="B9" s="85">
        <v>2024</v>
      </c>
      <c r="C9" s="86" t="s">
        <v>70</v>
      </c>
      <c r="D9" s="86"/>
      <c r="E9" s="86" t="s">
        <v>157</v>
      </c>
      <c r="F9" s="86" t="s">
        <v>597</v>
      </c>
      <c r="G9" s="86" t="s">
        <v>597</v>
      </c>
      <c r="H9" s="86" t="s">
        <v>597</v>
      </c>
      <c r="I9" s="86" t="s">
        <v>597</v>
      </c>
      <c r="J9" s="86" t="s">
        <v>597</v>
      </c>
      <c r="K9" s="86"/>
      <c r="L9" s="85" t="s">
        <v>1190</v>
      </c>
      <c r="M9" s="85" t="s">
        <v>1188</v>
      </c>
      <c r="N9" s="85" t="s">
        <v>348</v>
      </c>
      <c r="O9" s="85" t="s">
        <v>74</v>
      </c>
      <c r="P9" s="85" t="s">
        <v>1191</v>
      </c>
      <c r="Q9" s="85"/>
      <c r="R9" s="85"/>
      <c r="S9" s="85" t="s">
        <v>1192</v>
      </c>
    </row>
    <row r="10" spans="1:19" s="30" customFormat="1" x14ac:dyDescent="0.2">
      <c r="A10" s="85" t="s">
        <v>60</v>
      </c>
      <c r="B10" s="85">
        <v>2023</v>
      </c>
      <c r="C10" s="86" t="s">
        <v>70</v>
      </c>
      <c r="D10" s="86" t="s">
        <v>157</v>
      </c>
      <c r="E10" s="86" t="s">
        <v>157</v>
      </c>
      <c r="F10" s="86" t="s">
        <v>597</v>
      </c>
      <c r="G10" s="86" t="s">
        <v>597</v>
      </c>
      <c r="H10" s="86" t="s">
        <v>597</v>
      </c>
      <c r="I10" s="86" t="s">
        <v>157</v>
      </c>
      <c r="J10" s="86" t="s">
        <v>597</v>
      </c>
      <c r="K10" s="86"/>
      <c r="L10" s="85" t="s">
        <v>1251</v>
      </c>
      <c r="M10" s="85" t="s">
        <v>200</v>
      </c>
      <c r="N10" s="85" t="s">
        <v>201</v>
      </c>
      <c r="O10" s="85" t="s">
        <v>51</v>
      </c>
      <c r="P10" s="85" t="s">
        <v>61</v>
      </c>
      <c r="Q10" s="85"/>
      <c r="R10" s="85"/>
      <c r="S10" s="85" t="s">
        <v>10</v>
      </c>
    </row>
    <row r="11" spans="1:19" s="30" customFormat="1" x14ac:dyDescent="0.2">
      <c r="A11" s="85" t="s">
        <v>60</v>
      </c>
      <c r="B11" s="85">
        <v>2024</v>
      </c>
      <c r="C11" s="86" t="s">
        <v>70</v>
      </c>
      <c r="D11" s="86"/>
      <c r="E11" s="86" t="s">
        <v>597</v>
      </c>
      <c r="F11" s="86" t="s">
        <v>157</v>
      </c>
      <c r="G11" s="86" t="s">
        <v>157</v>
      </c>
      <c r="H11" s="86" t="s">
        <v>597</v>
      </c>
      <c r="I11" s="86" t="s">
        <v>157</v>
      </c>
      <c r="J11" s="86" t="s">
        <v>597</v>
      </c>
      <c r="K11" s="86"/>
      <c r="L11" s="85" t="s">
        <v>1250</v>
      </c>
      <c r="M11" s="85" t="s">
        <v>390</v>
      </c>
      <c r="N11" s="85" t="s">
        <v>1301</v>
      </c>
      <c r="O11" s="85" t="s">
        <v>11</v>
      </c>
      <c r="P11" s="85" t="s">
        <v>1252</v>
      </c>
      <c r="Q11" s="85" t="s">
        <v>1253</v>
      </c>
      <c r="R11" s="85" t="s">
        <v>1254</v>
      </c>
      <c r="S11" s="85" t="s">
        <v>10</v>
      </c>
    </row>
    <row r="12" spans="1:19" s="30" customFormat="1" x14ac:dyDescent="0.2">
      <c r="A12" s="85" t="s">
        <v>60</v>
      </c>
      <c r="B12" s="85">
        <v>2024</v>
      </c>
      <c r="C12" s="86" t="s">
        <v>70</v>
      </c>
      <c r="D12" s="86"/>
      <c r="E12" s="86" t="s">
        <v>597</v>
      </c>
      <c r="F12" s="86" t="s">
        <v>597</v>
      </c>
      <c r="G12" s="86" t="s">
        <v>597</v>
      </c>
      <c r="H12" s="86" t="s">
        <v>597</v>
      </c>
      <c r="I12" s="86" t="s">
        <v>157</v>
      </c>
      <c r="J12" s="86" t="s">
        <v>597</v>
      </c>
      <c r="K12" s="86" t="s">
        <v>597</v>
      </c>
      <c r="L12" s="85" t="s">
        <v>1312</v>
      </c>
      <c r="M12" s="85" t="s">
        <v>1313</v>
      </c>
      <c r="N12" s="85" t="s">
        <v>1315</v>
      </c>
      <c r="O12" s="29" t="s">
        <v>3</v>
      </c>
      <c r="P12" s="85" t="s">
        <v>1314</v>
      </c>
      <c r="Q12" s="85"/>
      <c r="R12" s="85"/>
      <c r="S12" s="85"/>
    </row>
    <row r="13" spans="1:19" x14ac:dyDescent="0.2">
      <c r="A13" s="31" t="s">
        <v>53</v>
      </c>
      <c r="B13" s="31">
        <v>2023</v>
      </c>
      <c r="C13" s="74" t="s">
        <v>79</v>
      </c>
      <c r="D13" s="74"/>
      <c r="E13" s="74" t="s">
        <v>597</v>
      </c>
      <c r="F13" s="74"/>
      <c r="G13" s="74"/>
      <c r="H13" s="74"/>
      <c r="I13" s="74"/>
      <c r="J13" s="74"/>
      <c r="K13" s="74"/>
      <c r="L13" s="31" t="s">
        <v>344</v>
      </c>
      <c r="M13" s="31" t="s">
        <v>1280</v>
      </c>
      <c r="N13" s="31" t="s">
        <v>364</v>
      </c>
      <c r="O13" s="31" t="s">
        <v>11</v>
      </c>
      <c r="P13" s="31" t="s">
        <v>166</v>
      </c>
      <c r="Q13" s="31" t="s">
        <v>124</v>
      </c>
      <c r="R13" s="31"/>
      <c r="S13" s="31" t="s">
        <v>10</v>
      </c>
    </row>
    <row r="14" spans="1:19" x14ac:dyDescent="0.2">
      <c r="A14" s="31" t="s">
        <v>53</v>
      </c>
      <c r="B14" s="31">
        <v>2024</v>
      </c>
      <c r="C14" s="74" t="s">
        <v>79</v>
      </c>
      <c r="D14" s="74"/>
      <c r="E14" s="74" t="s">
        <v>597</v>
      </c>
      <c r="F14" s="74"/>
      <c r="G14" s="74"/>
      <c r="H14" s="74"/>
      <c r="I14" s="74"/>
      <c r="J14" s="74"/>
      <c r="K14" s="74"/>
      <c r="L14" s="31" t="s">
        <v>343</v>
      </c>
      <c r="M14" s="31" t="s">
        <v>176</v>
      </c>
      <c r="N14" s="31" t="s">
        <v>365</v>
      </c>
      <c r="O14" s="31" t="s">
        <v>23</v>
      </c>
      <c r="P14" s="31" t="s">
        <v>174</v>
      </c>
      <c r="Q14" s="31" t="s">
        <v>175</v>
      </c>
      <c r="R14" s="31"/>
      <c r="S14" s="31" t="s">
        <v>10</v>
      </c>
    </row>
    <row r="15" spans="1:19" x14ac:dyDescent="0.2">
      <c r="A15" s="31" t="s">
        <v>53</v>
      </c>
      <c r="B15" s="31">
        <v>2024</v>
      </c>
      <c r="C15" s="74" t="s">
        <v>79</v>
      </c>
      <c r="D15" s="74" t="s">
        <v>157</v>
      </c>
      <c r="E15" s="74" t="s">
        <v>597</v>
      </c>
      <c r="F15" s="74"/>
      <c r="G15" s="74"/>
      <c r="H15" s="74"/>
      <c r="I15" s="74"/>
      <c r="J15" s="74"/>
      <c r="K15" s="74"/>
      <c r="L15" s="31" t="s">
        <v>342</v>
      </c>
      <c r="M15" s="31" t="s">
        <v>1231</v>
      </c>
      <c r="N15" s="31" t="s">
        <v>366</v>
      </c>
      <c r="O15" s="31" t="s">
        <v>11</v>
      </c>
      <c r="P15" s="31" t="s">
        <v>1233</v>
      </c>
      <c r="Q15" s="31" t="s">
        <v>1232</v>
      </c>
      <c r="R15" s="31"/>
      <c r="S15" s="31" t="s">
        <v>10</v>
      </c>
    </row>
    <row r="16" spans="1:19" x14ac:dyDescent="0.2">
      <c r="A16" s="31" t="s">
        <v>53</v>
      </c>
      <c r="B16" s="31">
        <v>2024</v>
      </c>
      <c r="C16" s="74" t="s">
        <v>79</v>
      </c>
      <c r="D16" s="74" t="s">
        <v>157</v>
      </c>
      <c r="E16" s="74" t="s">
        <v>157</v>
      </c>
      <c r="F16" s="74"/>
      <c r="G16" s="74"/>
      <c r="H16" s="74"/>
      <c r="I16" s="74"/>
      <c r="J16" s="74"/>
      <c r="K16" s="74"/>
      <c r="L16" s="31" t="s">
        <v>342</v>
      </c>
      <c r="M16" s="31" t="s">
        <v>177</v>
      </c>
      <c r="N16" s="31" t="s">
        <v>366</v>
      </c>
      <c r="O16" s="31" t="s">
        <v>11</v>
      </c>
      <c r="P16" s="31" t="s">
        <v>179</v>
      </c>
      <c r="Q16" s="31" t="s">
        <v>178</v>
      </c>
      <c r="R16" s="31"/>
      <c r="S16" s="31" t="s">
        <v>10</v>
      </c>
    </row>
    <row r="17" spans="1:19" s="30" customFormat="1" x14ac:dyDescent="0.2">
      <c r="A17" s="87" t="s">
        <v>53</v>
      </c>
      <c r="B17" s="87">
        <v>2023</v>
      </c>
      <c r="C17" s="88" t="s">
        <v>70</v>
      </c>
      <c r="D17" s="88" t="s">
        <v>157</v>
      </c>
      <c r="E17" s="88" t="s">
        <v>157</v>
      </c>
      <c r="F17" s="88" t="s">
        <v>157</v>
      </c>
      <c r="G17" s="88" t="s">
        <v>157</v>
      </c>
      <c r="H17" s="88" t="s">
        <v>157</v>
      </c>
      <c r="I17" s="88" t="s">
        <v>157</v>
      </c>
      <c r="J17" s="88" t="s">
        <v>157</v>
      </c>
      <c r="K17" s="88"/>
      <c r="L17" s="87" t="s">
        <v>339</v>
      </c>
      <c r="M17" s="87" t="s">
        <v>340</v>
      </c>
      <c r="N17" s="87" t="s">
        <v>369</v>
      </c>
      <c r="O17" s="87" t="s">
        <v>11</v>
      </c>
      <c r="P17" s="87" t="s">
        <v>167</v>
      </c>
      <c r="Q17" s="87" t="s">
        <v>123</v>
      </c>
      <c r="R17" s="87"/>
      <c r="S17" s="87" t="s">
        <v>69</v>
      </c>
    </row>
    <row r="18" spans="1:19" s="30" customFormat="1" x14ac:dyDescent="0.2">
      <c r="A18" s="87" t="s">
        <v>53</v>
      </c>
      <c r="B18" s="87">
        <v>2024</v>
      </c>
      <c r="C18" s="88" t="s">
        <v>70</v>
      </c>
      <c r="D18" s="88"/>
      <c r="E18" s="88" t="s">
        <v>157</v>
      </c>
      <c r="F18" s="88" t="s">
        <v>157</v>
      </c>
      <c r="G18" s="88" t="s">
        <v>157</v>
      </c>
      <c r="H18" s="88" t="s">
        <v>597</v>
      </c>
      <c r="I18" s="88" t="s">
        <v>157</v>
      </c>
      <c r="J18" s="88" t="s">
        <v>597</v>
      </c>
      <c r="K18" s="88"/>
      <c r="L18" s="87" t="s">
        <v>341</v>
      </c>
      <c r="M18" s="87" t="s">
        <v>161</v>
      </c>
      <c r="N18" s="87" t="s">
        <v>228</v>
      </c>
      <c r="O18" s="87" t="s">
        <v>11</v>
      </c>
      <c r="P18" s="87" t="s">
        <v>1007</v>
      </c>
      <c r="Q18" s="87" t="s">
        <v>160</v>
      </c>
      <c r="R18" s="87"/>
      <c r="S18" s="87" t="s">
        <v>10</v>
      </c>
    </row>
    <row r="19" spans="1:19" s="30" customFormat="1" x14ac:dyDescent="0.2">
      <c r="A19" s="87" t="s">
        <v>53</v>
      </c>
      <c r="B19" s="87">
        <v>2024</v>
      </c>
      <c r="C19" s="88" t="s">
        <v>70</v>
      </c>
      <c r="D19" s="88"/>
      <c r="E19" s="88" t="s">
        <v>597</v>
      </c>
      <c r="F19" s="88" t="s">
        <v>157</v>
      </c>
      <c r="G19" s="88" t="s">
        <v>157</v>
      </c>
      <c r="H19" s="88" t="s">
        <v>597</v>
      </c>
      <c r="I19" s="88" t="s">
        <v>157</v>
      </c>
      <c r="J19" s="88" t="s">
        <v>597</v>
      </c>
      <c r="K19" s="88"/>
      <c r="L19" s="87" t="s">
        <v>978</v>
      </c>
      <c r="M19" s="87" t="s">
        <v>979</v>
      </c>
      <c r="N19" s="87" t="s">
        <v>228</v>
      </c>
      <c r="O19" s="87" t="s">
        <v>11</v>
      </c>
      <c r="P19" s="87" t="s">
        <v>1008</v>
      </c>
      <c r="Q19" s="87" t="s">
        <v>980</v>
      </c>
      <c r="R19" s="87" t="s">
        <v>981</v>
      </c>
      <c r="S19" s="87" t="s">
        <v>982</v>
      </c>
    </row>
    <row r="20" spans="1:19" s="30" customFormat="1" x14ac:dyDescent="0.2">
      <c r="A20" s="87" t="s">
        <v>53</v>
      </c>
      <c r="B20" s="87">
        <v>2024</v>
      </c>
      <c r="C20" s="88" t="s">
        <v>70</v>
      </c>
      <c r="D20" s="88"/>
      <c r="E20" s="88" t="s">
        <v>157</v>
      </c>
      <c r="F20" s="88" t="s">
        <v>157</v>
      </c>
      <c r="G20" s="88" t="s">
        <v>157</v>
      </c>
      <c r="H20" s="88" t="s">
        <v>157</v>
      </c>
      <c r="I20" s="88" t="s">
        <v>157</v>
      </c>
      <c r="J20" s="88" t="s">
        <v>157</v>
      </c>
      <c r="K20" s="88" t="s">
        <v>157</v>
      </c>
      <c r="L20" s="87" t="s">
        <v>1005</v>
      </c>
      <c r="M20" s="87" t="s">
        <v>1006</v>
      </c>
      <c r="N20" s="87" t="s">
        <v>393</v>
      </c>
      <c r="O20" s="87" t="s">
        <v>11</v>
      </c>
      <c r="P20" s="87" t="s">
        <v>1009</v>
      </c>
      <c r="Q20" s="87" t="s">
        <v>1010</v>
      </c>
      <c r="R20" s="87" t="s">
        <v>1011</v>
      </c>
      <c r="S20" s="87" t="s">
        <v>1012</v>
      </c>
    </row>
    <row r="21" spans="1:19" s="30" customFormat="1" x14ac:dyDescent="0.2">
      <c r="A21" s="87" t="s">
        <v>53</v>
      </c>
      <c r="B21" s="87">
        <v>2024</v>
      </c>
      <c r="C21" s="88" t="s">
        <v>70</v>
      </c>
      <c r="D21" s="88"/>
      <c r="E21" s="88" t="s">
        <v>157</v>
      </c>
      <c r="F21" s="88" t="s">
        <v>157</v>
      </c>
      <c r="G21" s="88" t="s">
        <v>157</v>
      </c>
      <c r="H21" s="88" t="s">
        <v>157</v>
      </c>
      <c r="I21" s="88" t="s">
        <v>157</v>
      </c>
      <c r="J21" s="88" t="s">
        <v>157</v>
      </c>
      <c r="K21" s="88" t="s">
        <v>157</v>
      </c>
      <c r="L21" s="87" t="s">
        <v>1267</v>
      </c>
      <c r="M21" s="87" t="s">
        <v>399</v>
      </c>
      <c r="N21" s="87" t="s">
        <v>391</v>
      </c>
      <c r="O21" s="87" t="s">
        <v>9</v>
      </c>
      <c r="P21" s="87" t="s">
        <v>1268</v>
      </c>
      <c r="Q21" s="87" t="s">
        <v>1269</v>
      </c>
      <c r="R21" s="87" t="s">
        <v>1270</v>
      </c>
      <c r="S21" s="87" t="s">
        <v>1271</v>
      </c>
    </row>
    <row r="22" spans="1:19" s="30" customFormat="1" x14ac:dyDescent="0.2">
      <c r="A22" s="32" t="s">
        <v>148</v>
      </c>
      <c r="B22" s="32">
        <v>2021</v>
      </c>
      <c r="C22" s="75" t="s">
        <v>184</v>
      </c>
      <c r="D22" s="75"/>
      <c r="E22" s="75" t="s">
        <v>157</v>
      </c>
      <c r="F22" s="75" t="s">
        <v>597</v>
      </c>
      <c r="G22" s="75" t="s">
        <v>597</v>
      </c>
      <c r="H22" s="75" t="s">
        <v>597</v>
      </c>
      <c r="I22" s="75" t="s">
        <v>597</v>
      </c>
      <c r="J22" s="75" t="s">
        <v>597</v>
      </c>
      <c r="K22" s="75" t="s">
        <v>597</v>
      </c>
      <c r="L22" s="32" t="s">
        <v>1339</v>
      </c>
      <c r="M22" s="32" t="s">
        <v>82</v>
      </c>
      <c r="N22" s="32" t="s">
        <v>370</v>
      </c>
      <c r="O22" s="32" t="s">
        <v>3</v>
      </c>
      <c r="P22" s="32" t="s">
        <v>168</v>
      </c>
      <c r="Q22" s="32" t="s">
        <v>102</v>
      </c>
      <c r="R22" s="32"/>
      <c r="S22" s="32" t="s">
        <v>5</v>
      </c>
    </row>
    <row r="23" spans="1:19" s="30" customFormat="1" x14ac:dyDescent="0.2">
      <c r="A23" s="32" t="s">
        <v>148</v>
      </c>
      <c r="B23" s="32">
        <v>2021</v>
      </c>
      <c r="C23" s="75" t="s">
        <v>184</v>
      </c>
      <c r="D23" s="75" t="s">
        <v>157</v>
      </c>
      <c r="E23" s="75" t="s">
        <v>157</v>
      </c>
      <c r="F23" s="75" t="s">
        <v>597</v>
      </c>
      <c r="G23" s="75" t="s">
        <v>597</v>
      </c>
      <c r="H23" s="75" t="s">
        <v>597</v>
      </c>
      <c r="I23" s="75" t="s">
        <v>597</v>
      </c>
      <c r="J23" s="75" t="s">
        <v>597</v>
      </c>
      <c r="K23" s="75" t="s">
        <v>597</v>
      </c>
      <c r="L23" s="32" t="s">
        <v>1340</v>
      </c>
      <c r="M23" s="32" t="s">
        <v>86</v>
      </c>
      <c r="N23" s="32" t="s">
        <v>371</v>
      </c>
      <c r="O23" s="32" t="s">
        <v>9</v>
      </c>
      <c r="P23" s="32" t="s">
        <v>169</v>
      </c>
      <c r="Q23" s="32" t="s">
        <v>105</v>
      </c>
      <c r="R23" s="32"/>
      <c r="S23" s="32" t="s">
        <v>4</v>
      </c>
    </row>
    <row r="24" spans="1:19" s="30" customFormat="1" x14ac:dyDescent="0.2">
      <c r="A24" s="89" t="s">
        <v>148</v>
      </c>
      <c r="B24" s="89">
        <v>2023</v>
      </c>
      <c r="C24" s="90" t="s">
        <v>70</v>
      </c>
      <c r="D24" s="90"/>
      <c r="E24" s="90" t="s">
        <v>157</v>
      </c>
      <c r="F24" s="90" t="s">
        <v>157</v>
      </c>
      <c r="G24" s="90" t="s">
        <v>157</v>
      </c>
      <c r="H24" s="90" t="s">
        <v>597</v>
      </c>
      <c r="I24" s="90" t="s">
        <v>157</v>
      </c>
      <c r="J24" s="90" t="s">
        <v>597</v>
      </c>
      <c r="K24" s="90"/>
      <c r="L24" s="89" t="s">
        <v>185</v>
      </c>
      <c r="M24" s="89" t="s">
        <v>186</v>
      </c>
      <c r="N24" s="89" t="s">
        <v>150</v>
      </c>
      <c r="O24" s="89" t="s">
        <v>9</v>
      </c>
      <c r="P24" s="89" t="s">
        <v>170</v>
      </c>
      <c r="Q24" s="89" t="s">
        <v>149</v>
      </c>
      <c r="R24" s="89"/>
      <c r="S24" s="89" t="s">
        <v>10</v>
      </c>
    </row>
    <row r="25" spans="1:19" s="30" customFormat="1" x14ac:dyDescent="0.2">
      <c r="A25" s="89" t="s">
        <v>148</v>
      </c>
      <c r="B25" s="89">
        <v>2023</v>
      </c>
      <c r="C25" s="90" t="s">
        <v>70</v>
      </c>
      <c r="D25" s="90"/>
      <c r="E25" s="90" t="s">
        <v>157</v>
      </c>
      <c r="F25" s="90" t="s">
        <v>157</v>
      </c>
      <c r="G25" s="90" t="s">
        <v>157</v>
      </c>
      <c r="H25" s="90" t="s">
        <v>157</v>
      </c>
      <c r="I25" s="90" t="s">
        <v>157</v>
      </c>
      <c r="J25" s="90" t="s">
        <v>157</v>
      </c>
      <c r="K25" s="90"/>
      <c r="L25" s="89" t="s">
        <v>187</v>
      </c>
      <c r="M25" s="89" t="s">
        <v>188</v>
      </c>
      <c r="N25" s="89" t="s">
        <v>181</v>
      </c>
      <c r="O25" s="89" t="s">
        <v>11</v>
      </c>
      <c r="P25" s="89" t="s">
        <v>180</v>
      </c>
      <c r="Q25" s="89"/>
      <c r="R25" s="89"/>
      <c r="S25" s="89" t="s">
        <v>10</v>
      </c>
    </row>
    <row r="26" spans="1:19" s="30" customFormat="1" x14ac:dyDescent="0.2">
      <c r="A26" s="32" t="s">
        <v>148</v>
      </c>
      <c r="B26" s="32">
        <v>2024</v>
      </c>
      <c r="C26" s="75" t="s">
        <v>195</v>
      </c>
      <c r="D26" s="75"/>
      <c r="E26" s="75" t="s">
        <v>597</v>
      </c>
      <c r="F26" s="75"/>
      <c r="G26" s="75"/>
      <c r="H26" s="75"/>
      <c r="I26" s="75"/>
      <c r="J26" s="75"/>
      <c r="K26" s="75"/>
      <c r="L26" s="32" t="s">
        <v>189</v>
      </c>
      <c r="M26" s="32" t="s">
        <v>190</v>
      </c>
      <c r="N26" s="32" t="s">
        <v>192</v>
      </c>
      <c r="O26" s="32" t="s">
        <v>9</v>
      </c>
      <c r="P26" s="32" t="s">
        <v>193</v>
      </c>
      <c r="Q26" s="32" t="s">
        <v>194</v>
      </c>
      <c r="R26" s="32"/>
      <c r="S26" s="32" t="s">
        <v>10</v>
      </c>
    </row>
    <row r="27" spans="1:19" s="30" customFormat="1" x14ac:dyDescent="0.2">
      <c r="A27" s="91" t="s">
        <v>54</v>
      </c>
      <c r="B27" s="91">
        <v>2023</v>
      </c>
      <c r="C27" s="92" t="s">
        <v>70</v>
      </c>
      <c r="D27" s="92" t="s">
        <v>157</v>
      </c>
      <c r="E27" s="92" t="s">
        <v>157</v>
      </c>
      <c r="F27" s="92" t="s">
        <v>157</v>
      </c>
      <c r="G27" s="92" t="s">
        <v>157</v>
      </c>
      <c r="H27" s="92" t="s">
        <v>157</v>
      </c>
      <c r="I27" s="92" t="s">
        <v>157</v>
      </c>
      <c r="J27" s="92" t="s">
        <v>157</v>
      </c>
      <c r="K27" s="92" t="s">
        <v>157</v>
      </c>
      <c r="L27" s="91" t="s">
        <v>196</v>
      </c>
      <c r="M27" s="91" t="s">
        <v>197</v>
      </c>
      <c r="N27" s="91" t="s">
        <v>71</v>
      </c>
      <c r="O27" s="91" t="s">
        <v>1266</v>
      </c>
      <c r="P27" s="91" t="s">
        <v>171</v>
      </c>
      <c r="Q27" s="91" t="s">
        <v>125</v>
      </c>
      <c r="R27" s="91" t="s">
        <v>926</v>
      </c>
      <c r="S27" s="91" t="s">
        <v>52</v>
      </c>
    </row>
    <row r="28" spans="1:19" s="30" customFormat="1" x14ac:dyDescent="0.2">
      <c r="A28" s="91" t="s">
        <v>54</v>
      </c>
      <c r="B28" s="91">
        <v>2024</v>
      </c>
      <c r="C28" s="92" t="s">
        <v>70</v>
      </c>
      <c r="D28" s="92"/>
      <c r="E28" s="92" t="s">
        <v>157</v>
      </c>
      <c r="F28" s="92" t="s">
        <v>157</v>
      </c>
      <c r="G28" s="92" t="s">
        <v>157</v>
      </c>
      <c r="H28" s="92" t="s">
        <v>597</v>
      </c>
      <c r="I28" s="92" t="s">
        <v>157</v>
      </c>
      <c r="J28" s="92" t="s">
        <v>597</v>
      </c>
      <c r="K28" s="92" t="s">
        <v>157</v>
      </c>
      <c r="L28" s="91" t="s">
        <v>1274</v>
      </c>
      <c r="M28" s="91" t="s">
        <v>198</v>
      </c>
      <c r="N28" s="91" t="s">
        <v>199</v>
      </c>
      <c r="O28" s="91" t="s">
        <v>74</v>
      </c>
      <c r="P28" s="91" t="s">
        <v>203</v>
      </c>
      <c r="Q28" s="91" t="s">
        <v>202</v>
      </c>
      <c r="R28" s="91"/>
      <c r="S28" s="91" t="s">
        <v>10</v>
      </c>
    </row>
    <row r="29" spans="1:19" s="30" customFormat="1" x14ac:dyDescent="0.2">
      <c r="A29" s="91" t="s">
        <v>54</v>
      </c>
      <c r="B29" s="91">
        <v>2025</v>
      </c>
      <c r="C29" s="92" t="s">
        <v>70</v>
      </c>
      <c r="D29" s="92"/>
      <c r="E29" s="92" t="s">
        <v>157</v>
      </c>
      <c r="F29" s="92" t="s">
        <v>157</v>
      </c>
      <c r="G29" s="92" t="s">
        <v>157</v>
      </c>
      <c r="H29" s="92" t="s">
        <v>597</v>
      </c>
      <c r="I29" s="92" t="s">
        <v>157</v>
      </c>
      <c r="J29" s="92" t="s">
        <v>597</v>
      </c>
      <c r="K29" s="92" t="s">
        <v>597</v>
      </c>
      <c r="L29" s="91" t="s">
        <v>1640</v>
      </c>
      <c r="M29" s="91" t="s">
        <v>1627</v>
      </c>
      <c r="N29" s="91" t="s">
        <v>1641</v>
      </c>
      <c r="O29" s="91" t="s">
        <v>51</v>
      </c>
      <c r="P29" s="91"/>
      <c r="Q29" s="91"/>
      <c r="R29" s="91"/>
      <c r="S29" s="91"/>
    </row>
    <row r="30" spans="1:19" x14ac:dyDescent="0.2">
      <c r="A30" s="33" t="s">
        <v>47</v>
      </c>
      <c r="B30" s="33">
        <v>2024</v>
      </c>
      <c r="C30" s="76" t="s">
        <v>79</v>
      </c>
      <c r="D30" s="76"/>
      <c r="E30" s="76" t="s">
        <v>597</v>
      </c>
      <c r="F30" s="76"/>
      <c r="G30" s="76"/>
      <c r="H30" s="76"/>
      <c r="I30" s="76"/>
      <c r="J30" s="76"/>
      <c r="K30" s="76"/>
      <c r="L30" s="33" t="s">
        <v>204</v>
      </c>
      <c r="M30" s="33" t="s">
        <v>206</v>
      </c>
      <c r="N30" s="33" t="s">
        <v>372</v>
      </c>
      <c r="O30" s="33" t="s">
        <v>3</v>
      </c>
      <c r="P30" s="33" t="s">
        <v>205</v>
      </c>
      <c r="Q30" s="33"/>
      <c r="R30" s="33"/>
      <c r="S30" s="33" t="s">
        <v>608</v>
      </c>
    </row>
    <row r="31" spans="1:19" s="30" customFormat="1" x14ac:dyDescent="0.2">
      <c r="A31" s="33" t="s">
        <v>47</v>
      </c>
      <c r="B31" s="33">
        <v>2021</v>
      </c>
      <c r="C31" s="76" t="s">
        <v>184</v>
      </c>
      <c r="D31" s="76" t="s">
        <v>157</v>
      </c>
      <c r="E31" s="76" t="s">
        <v>157</v>
      </c>
      <c r="F31" s="76" t="s">
        <v>597</v>
      </c>
      <c r="G31" s="76" t="s">
        <v>597</v>
      </c>
      <c r="H31" s="76" t="s">
        <v>597</v>
      </c>
      <c r="I31" s="76" t="s">
        <v>597</v>
      </c>
      <c r="J31" s="76" t="s">
        <v>597</v>
      </c>
      <c r="K31" s="76" t="s">
        <v>597</v>
      </c>
      <c r="L31" s="33" t="s">
        <v>207</v>
      </c>
      <c r="M31" s="33" t="s">
        <v>97</v>
      </c>
      <c r="N31" s="33" t="s">
        <v>373</v>
      </c>
      <c r="O31" s="33" t="s">
        <v>3</v>
      </c>
      <c r="P31" s="33" t="s">
        <v>49</v>
      </c>
      <c r="Q31" s="33"/>
      <c r="R31" s="33"/>
      <c r="S31" s="33" t="s">
        <v>24</v>
      </c>
    </row>
    <row r="32" spans="1:19" s="30" customFormat="1" x14ac:dyDescent="0.2">
      <c r="A32" s="33" t="s">
        <v>47</v>
      </c>
      <c r="B32" s="33">
        <v>2021</v>
      </c>
      <c r="C32" s="76" t="s">
        <v>184</v>
      </c>
      <c r="D32" s="76"/>
      <c r="E32" s="76" t="s">
        <v>597</v>
      </c>
      <c r="F32" s="76" t="s">
        <v>597</v>
      </c>
      <c r="G32" s="76" t="s">
        <v>597</v>
      </c>
      <c r="H32" s="76" t="s">
        <v>597</v>
      </c>
      <c r="I32" s="76" t="s">
        <v>157</v>
      </c>
      <c r="J32" s="76" t="s">
        <v>597</v>
      </c>
      <c r="K32" s="76" t="s">
        <v>597</v>
      </c>
      <c r="L32" s="33" t="s">
        <v>1341</v>
      </c>
      <c r="M32" s="33" t="s">
        <v>96</v>
      </c>
      <c r="N32" s="33" t="s">
        <v>376</v>
      </c>
      <c r="O32" s="33" t="s">
        <v>9</v>
      </c>
      <c r="P32" s="33" t="s">
        <v>40</v>
      </c>
      <c r="Q32" s="33"/>
      <c r="R32" s="33" t="s">
        <v>374</v>
      </c>
      <c r="S32" s="33" t="s">
        <v>10</v>
      </c>
    </row>
    <row r="33" spans="1:19" s="30" customFormat="1" x14ac:dyDescent="0.2">
      <c r="A33" s="33" t="s">
        <v>47</v>
      </c>
      <c r="B33" s="33">
        <v>2021</v>
      </c>
      <c r="C33" s="76" t="s">
        <v>184</v>
      </c>
      <c r="D33" s="76" t="s">
        <v>157</v>
      </c>
      <c r="E33" s="76" t="s">
        <v>157</v>
      </c>
      <c r="F33" s="76" t="s">
        <v>597</v>
      </c>
      <c r="G33" s="76" t="s">
        <v>597</v>
      </c>
      <c r="H33" s="76" t="s">
        <v>597</v>
      </c>
      <c r="I33" s="76" t="s">
        <v>157</v>
      </c>
      <c r="J33" s="76" t="s">
        <v>597</v>
      </c>
      <c r="K33" s="76" t="s">
        <v>597</v>
      </c>
      <c r="L33" s="33" t="s">
        <v>208</v>
      </c>
      <c r="M33" s="33" t="s">
        <v>68</v>
      </c>
      <c r="N33" s="33" t="s">
        <v>377</v>
      </c>
      <c r="O33" s="33" t="s">
        <v>9</v>
      </c>
      <c r="P33" s="33" t="s">
        <v>172</v>
      </c>
      <c r="Q33" s="33"/>
      <c r="R33" s="33" t="s">
        <v>375</v>
      </c>
      <c r="S33" s="33" t="s">
        <v>24</v>
      </c>
    </row>
    <row r="34" spans="1:19" s="30" customFormat="1" x14ac:dyDescent="0.2">
      <c r="A34" s="93" t="s">
        <v>47</v>
      </c>
      <c r="B34" s="93">
        <v>2023</v>
      </c>
      <c r="C34" s="94" t="s">
        <v>70</v>
      </c>
      <c r="D34" s="94" t="s">
        <v>157</v>
      </c>
      <c r="E34" s="94" t="s">
        <v>157</v>
      </c>
      <c r="F34" s="94" t="s">
        <v>157</v>
      </c>
      <c r="G34" s="94" t="s">
        <v>157</v>
      </c>
      <c r="H34" s="94" t="s">
        <v>157</v>
      </c>
      <c r="I34" s="94" t="s">
        <v>157</v>
      </c>
      <c r="J34" s="94" t="s">
        <v>597</v>
      </c>
      <c r="K34" s="94" t="s">
        <v>597</v>
      </c>
      <c r="L34" s="93" t="s">
        <v>211</v>
      </c>
      <c r="M34" s="93" t="s">
        <v>212</v>
      </c>
      <c r="N34" s="93" t="s">
        <v>213</v>
      </c>
      <c r="O34" s="93" t="s">
        <v>11</v>
      </c>
      <c r="P34" s="93" t="s">
        <v>173</v>
      </c>
      <c r="Q34" s="93" t="s">
        <v>122</v>
      </c>
      <c r="R34" s="93"/>
      <c r="S34" s="93" t="s">
        <v>48</v>
      </c>
    </row>
    <row r="35" spans="1:19" s="30" customFormat="1" x14ac:dyDescent="0.2">
      <c r="A35" s="93" t="s">
        <v>47</v>
      </c>
      <c r="B35" s="93">
        <v>2023</v>
      </c>
      <c r="C35" s="94" t="s">
        <v>70</v>
      </c>
      <c r="D35" s="94" t="s">
        <v>157</v>
      </c>
      <c r="E35" s="94" t="s">
        <v>157</v>
      </c>
      <c r="F35" s="94" t="s">
        <v>597</v>
      </c>
      <c r="G35" s="94" t="s">
        <v>597</v>
      </c>
      <c r="H35" s="94" t="s">
        <v>597</v>
      </c>
      <c r="I35" s="94" t="s">
        <v>597</v>
      </c>
      <c r="J35" s="94" t="s">
        <v>597</v>
      </c>
      <c r="K35" s="94" t="s">
        <v>597</v>
      </c>
      <c r="L35" s="93" t="s">
        <v>214</v>
      </c>
      <c r="M35" s="93" t="s">
        <v>217</v>
      </c>
      <c r="N35" s="93" t="s">
        <v>213</v>
      </c>
      <c r="O35" s="93" t="s">
        <v>51</v>
      </c>
      <c r="P35" s="93" t="s">
        <v>218</v>
      </c>
      <c r="Q35" s="93"/>
      <c r="R35" s="93"/>
      <c r="S35" s="93"/>
    </row>
    <row r="36" spans="1:19" s="30" customFormat="1" x14ac:dyDescent="0.2">
      <c r="A36" s="93" t="s">
        <v>47</v>
      </c>
      <c r="B36" s="93">
        <v>2023</v>
      </c>
      <c r="C36" s="94" t="s">
        <v>70</v>
      </c>
      <c r="D36" s="94" t="s">
        <v>157</v>
      </c>
      <c r="E36" s="94" t="s">
        <v>157</v>
      </c>
      <c r="F36" s="94" t="s">
        <v>157</v>
      </c>
      <c r="G36" s="94" t="s">
        <v>597</v>
      </c>
      <c r="H36" s="94" t="s">
        <v>597</v>
      </c>
      <c r="I36" s="94" t="s">
        <v>157</v>
      </c>
      <c r="J36" s="94" t="s">
        <v>597</v>
      </c>
      <c r="K36" s="94" t="s">
        <v>597</v>
      </c>
      <c r="L36" s="93" t="s">
        <v>215</v>
      </c>
      <c r="M36" s="93" t="s">
        <v>216</v>
      </c>
      <c r="N36" s="93" t="s">
        <v>213</v>
      </c>
      <c r="O36" s="93" t="s">
        <v>51</v>
      </c>
      <c r="P36" s="93" t="s">
        <v>50</v>
      </c>
      <c r="Q36" s="93"/>
      <c r="R36" s="93"/>
      <c r="S36" s="93" t="s">
        <v>10</v>
      </c>
    </row>
    <row r="37" spans="1:19" s="30" customFormat="1" x14ac:dyDescent="0.2">
      <c r="A37" s="93" t="s">
        <v>47</v>
      </c>
      <c r="B37" s="93">
        <v>2024</v>
      </c>
      <c r="C37" s="94" t="s">
        <v>70</v>
      </c>
      <c r="D37" s="94" t="s">
        <v>157</v>
      </c>
      <c r="E37" s="94" t="s">
        <v>157</v>
      </c>
      <c r="F37" s="94"/>
      <c r="G37" s="94"/>
      <c r="H37" s="94"/>
      <c r="I37" s="94" t="s">
        <v>157</v>
      </c>
      <c r="J37" s="94"/>
      <c r="K37" s="94"/>
      <c r="L37" s="93" t="s">
        <v>209</v>
      </c>
      <c r="M37" s="93" t="s">
        <v>210</v>
      </c>
      <c r="N37" s="93" t="s">
        <v>67</v>
      </c>
      <c r="O37" s="93" t="s">
        <v>11</v>
      </c>
      <c r="P37" s="93" t="s">
        <v>1377</v>
      </c>
      <c r="Q37" s="93" t="s">
        <v>1378</v>
      </c>
      <c r="R37" s="93"/>
      <c r="S37" s="93" t="s">
        <v>10</v>
      </c>
    </row>
    <row r="38" spans="1:19" s="30" customFormat="1" x14ac:dyDescent="0.2">
      <c r="A38" s="93" t="s">
        <v>47</v>
      </c>
      <c r="B38" s="93">
        <v>2024</v>
      </c>
      <c r="C38" s="94" t="s">
        <v>70</v>
      </c>
      <c r="D38" s="94"/>
      <c r="E38" s="94" t="s">
        <v>597</v>
      </c>
      <c r="F38" s="94" t="s">
        <v>157</v>
      </c>
      <c r="G38" s="94" t="s">
        <v>597</v>
      </c>
      <c r="H38" s="94" t="s">
        <v>597</v>
      </c>
      <c r="I38" s="94" t="s">
        <v>157</v>
      </c>
      <c r="J38" s="94" t="s">
        <v>597</v>
      </c>
      <c r="K38" s="94" t="s">
        <v>597</v>
      </c>
      <c r="L38" s="93" t="s">
        <v>1215</v>
      </c>
      <c r="M38" s="93" t="s">
        <v>1216</v>
      </c>
      <c r="N38" s="93" t="s">
        <v>1217</v>
      </c>
      <c r="O38" s="93" t="s">
        <v>45</v>
      </c>
      <c r="P38" s="93" t="s">
        <v>1218</v>
      </c>
      <c r="Q38" s="93" t="s">
        <v>1219</v>
      </c>
      <c r="R38" s="93"/>
      <c r="S38" s="93" t="s">
        <v>1220</v>
      </c>
    </row>
    <row r="39" spans="1:19" x14ac:dyDescent="0.2">
      <c r="A39" s="93" t="s">
        <v>47</v>
      </c>
      <c r="B39" s="93">
        <v>2025</v>
      </c>
      <c r="C39" s="94" t="s">
        <v>70</v>
      </c>
      <c r="D39" s="94"/>
      <c r="E39" s="94" t="s">
        <v>597</v>
      </c>
      <c r="F39" s="94" t="s">
        <v>597</v>
      </c>
      <c r="G39" s="94" t="s">
        <v>597</v>
      </c>
      <c r="H39" s="94" t="s">
        <v>597</v>
      </c>
      <c r="I39" s="94" t="s">
        <v>157</v>
      </c>
      <c r="J39" s="94" t="s">
        <v>597</v>
      </c>
      <c r="K39" s="94" t="s">
        <v>157</v>
      </c>
      <c r="L39" s="93" t="s">
        <v>1638</v>
      </c>
      <c r="M39" s="93" t="s">
        <v>1626</v>
      </c>
      <c r="N39" s="93" t="s">
        <v>1637</v>
      </c>
      <c r="O39" s="93" t="s">
        <v>11</v>
      </c>
      <c r="P39" s="93" t="s">
        <v>1639</v>
      </c>
      <c r="Q39" s="93" t="s">
        <v>1635</v>
      </c>
      <c r="R39" s="93" t="s">
        <v>1636</v>
      </c>
      <c r="S39" s="93" t="s">
        <v>608</v>
      </c>
    </row>
    <row r="40" spans="1:19" s="30" customFormat="1" x14ac:dyDescent="0.2">
      <c r="A40" s="31" t="s">
        <v>46</v>
      </c>
      <c r="B40" s="31">
        <v>2021</v>
      </c>
      <c r="C40" s="74" t="s">
        <v>184</v>
      </c>
      <c r="D40" s="74"/>
      <c r="E40" s="74" t="s">
        <v>157</v>
      </c>
      <c r="F40" s="74" t="s">
        <v>597</v>
      </c>
      <c r="G40" s="74" t="s">
        <v>597</v>
      </c>
      <c r="H40" s="74" t="s">
        <v>157</v>
      </c>
      <c r="I40" s="74" t="s">
        <v>157</v>
      </c>
      <c r="J40" s="74" t="s">
        <v>597</v>
      </c>
      <c r="K40" s="74" t="s">
        <v>597</v>
      </c>
      <c r="L40" s="31" t="s">
        <v>1362</v>
      </c>
      <c r="M40" s="31" t="s">
        <v>134</v>
      </c>
      <c r="N40" s="31" t="s">
        <v>378</v>
      </c>
      <c r="O40" s="31" t="s">
        <v>45</v>
      </c>
      <c r="P40" s="31" t="s">
        <v>43</v>
      </c>
      <c r="Q40" s="31"/>
      <c r="R40" s="31"/>
      <c r="S40" s="31" t="s">
        <v>10</v>
      </c>
    </row>
    <row r="41" spans="1:19" s="30" customFormat="1" x14ac:dyDescent="0.2">
      <c r="A41" s="31" t="s">
        <v>46</v>
      </c>
      <c r="B41" s="31">
        <v>2021</v>
      </c>
      <c r="C41" s="74" t="s">
        <v>184</v>
      </c>
      <c r="D41" s="74"/>
      <c r="E41" s="74" t="s">
        <v>157</v>
      </c>
      <c r="F41" s="74" t="s">
        <v>157</v>
      </c>
      <c r="G41" s="74" t="s">
        <v>157</v>
      </c>
      <c r="H41" s="74" t="s">
        <v>157</v>
      </c>
      <c r="I41" s="74" t="s">
        <v>157</v>
      </c>
      <c r="J41" s="74" t="s">
        <v>597</v>
      </c>
      <c r="K41" s="74" t="s">
        <v>597</v>
      </c>
      <c r="L41" s="31" t="s">
        <v>1363</v>
      </c>
      <c r="M41" s="31" t="s">
        <v>132</v>
      </c>
      <c r="N41" s="31" t="s">
        <v>379</v>
      </c>
      <c r="O41" s="31" t="s">
        <v>9</v>
      </c>
      <c r="P41" s="31" t="s">
        <v>41</v>
      </c>
      <c r="Q41" s="31" t="s">
        <v>119</v>
      </c>
      <c r="R41" s="31"/>
      <c r="S41" s="31" t="s">
        <v>44</v>
      </c>
    </row>
    <row r="42" spans="1:19" s="30" customFormat="1" x14ac:dyDescent="0.2">
      <c r="A42" s="31" t="s">
        <v>46</v>
      </c>
      <c r="B42" s="31">
        <v>2021</v>
      </c>
      <c r="C42" s="74" t="s">
        <v>184</v>
      </c>
      <c r="D42" s="74" t="s">
        <v>157</v>
      </c>
      <c r="E42" s="74" t="s">
        <v>157</v>
      </c>
      <c r="F42" s="74" t="s">
        <v>597</v>
      </c>
      <c r="G42" s="74" t="s">
        <v>597</v>
      </c>
      <c r="H42" s="74" t="s">
        <v>157</v>
      </c>
      <c r="I42" s="74" t="s">
        <v>157</v>
      </c>
      <c r="J42" s="74" t="s">
        <v>597</v>
      </c>
      <c r="K42" s="74" t="s">
        <v>597</v>
      </c>
      <c r="L42" s="31" t="s">
        <v>1364</v>
      </c>
      <c r="M42" s="31" t="s">
        <v>133</v>
      </c>
      <c r="N42" s="31" t="s">
        <v>380</v>
      </c>
      <c r="O42" s="31" t="s">
        <v>23</v>
      </c>
      <c r="P42" s="31" t="s">
        <v>42</v>
      </c>
      <c r="Q42" s="31"/>
      <c r="R42" s="31"/>
      <c r="S42" s="31" t="s">
        <v>24</v>
      </c>
    </row>
    <row r="43" spans="1:19" s="30" customFormat="1" x14ac:dyDescent="0.2">
      <c r="A43" s="31" t="s">
        <v>46</v>
      </c>
      <c r="B43" s="31">
        <v>2021</v>
      </c>
      <c r="C43" s="74" t="s">
        <v>184</v>
      </c>
      <c r="D43" s="74"/>
      <c r="E43" s="74" t="s">
        <v>157</v>
      </c>
      <c r="F43" s="74" t="s">
        <v>597</v>
      </c>
      <c r="G43" s="74" t="s">
        <v>597</v>
      </c>
      <c r="H43" s="74" t="s">
        <v>597</v>
      </c>
      <c r="I43" s="74" t="s">
        <v>157</v>
      </c>
      <c r="J43" s="74" t="s">
        <v>597</v>
      </c>
      <c r="K43" s="74" t="s">
        <v>597</v>
      </c>
      <c r="L43" s="31" t="s">
        <v>1361</v>
      </c>
      <c r="M43" s="31" t="s">
        <v>135</v>
      </c>
      <c r="N43" s="31" t="s">
        <v>381</v>
      </c>
      <c r="O43" s="31" t="s">
        <v>23</v>
      </c>
      <c r="P43" s="31" t="s">
        <v>144</v>
      </c>
      <c r="Q43" s="31" t="s">
        <v>145</v>
      </c>
      <c r="R43" s="31"/>
      <c r="S43" s="31" t="s">
        <v>10</v>
      </c>
    </row>
    <row r="44" spans="1:19" s="30" customFormat="1" x14ac:dyDescent="0.2">
      <c r="A44" s="31" t="s">
        <v>46</v>
      </c>
      <c r="B44" s="31">
        <v>2024</v>
      </c>
      <c r="C44" s="74" t="s">
        <v>195</v>
      </c>
      <c r="D44" s="74"/>
      <c r="E44" s="74" t="s">
        <v>597</v>
      </c>
      <c r="F44" s="74"/>
      <c r="G44" s="74"/>
      <c r="H44" s="74"/>
      <c r="I44" s="74"/>
      <c r="J44" s="74"/>
      <c r="K44" s="74"/>
      <c r="L44" s="31" t="s">
        <v>219</v>
      </c>
      <c r="M44" s="31" t="s">
        <v>220</v>
      </c>
      <c r="N44" s="31" t="s">
        <v>221</v>
      </c>
      <c r="O44" s="31" t="s">
        <v>11</v>
      </c>
      <c r="P44" s="31" t="s">
        <v>356</v>
      </c>
      <c r="Q44" s="31" t="s">
        <v>226</v>
      </c>
      <c r="R44" s="31"/>
      <c r="S44" s="31" t="s">
        <v>10</v>
      </c>
    </row>
    <row r="45" spans="1:19" s="30" customFormat="1" x14ac:dyDescent="0.2">
      <c r="A45" s="87" t="s">
        <v>46</v>
      </c>
      <c r="B45" s="87">
        <v>2024</v>
      </c>
      <c r="C45" s="88" t="s">
        <v>70</v>
      </c>
      <c r="D45" s="88"/>
      <c r="E45" s="88" t="s">
        <v>597</v>
      </c>
      <c r="F45" s="88" t="s">
        <v>157</v>
      </c>
      <c r="G45" s="88" t="s">
        <v>157</v>
      </c>
      <c r="H45" s="88" t="s">
        <v>157</v>
      </c>
      <c r="I45" s="88" t="s">
        <v>157</v>
      </c>
      <c r="J45" s="88" t="s">
        <v>597</v>
      </c>
      <c r="K45" s="88" t="s">
        <v>597</v>
      </c>
      <c r="L45" s="87" t="s">
        <v>222</v>
      </c>
      <c r="M45" s="87" t="s">
        <v>223</v>
      </c>
      <c r="N45" s="87" t="s">
        <v>224</v>
      </c>
      <c r="O45" s="87" t="s">
        <v>11</v>
      </c>
      <c r="P45" s="87" t="s">
        <v>354</v>
      </c>
      <c r="Q45" s="87" t="s">
        <v>225</v>
      </c>
      <c r="R45" s="87"/>
      <c r="S45" s="87" t="s">
        <v>10</v>
      </c>
    </row>
    <row r="46" spans="1:19" s="30" customFormat="1" x14ac:dyDescent="0.2">
      <c r="A46" s="87" t="s">
        <v>46</v>
      </c>
      <c r="B46" s="87">
        <v>2024</v>
      </c>
      <c r="C46" s="88" t="s">
        <v>70</v>
      </c>
      <c r="D46" s="88"/>
      <c r="E46" s="88" t="s">
        <v>597</v>
      </c>
      <c r="F46" s="88" t="s">
        <v>157</v>
      </c>
      <c r="G46" s="88" t="s">
        <v>157</v>
      </c>
      <c r="H46" s="88" t="s">
        <v>157</v>
      </c>
      <c r="I46" s="88" t="s">
        <v>157</v>
      </c>
      <c r="J46" s="88" t="s">
        <v>597</v>
      </c>
      <c r="K46" s="88"/>
      <c r="L46" s="87" t="s">
        <v>1013</v>
      </c>
      <c r="M46" s="87" t="s">
        <v>395</v>
      </c>
      <c r="N46" s="87" t="s">
        <v>1014</v>
      </c>
      <c r="O46" s="87" t="s">
        <v>9</v>
      </c>
      <c r="P46" s="87" t="s">
        <v>1015</v>
      </c>
      <c r="Q46" s="87" t="s">
        <v>1016</v>
      </c>
      <c r="R46" s="87" t="s">
        <v>1017</v>
      </c>
      <c r="S46" s="87" t="s">
        <v>1018</v>
      </c>
    </row>
    <row r="47" spans="1:19" s="30" customFormat="1" x14ac:dyDescent="0.2">
      <c r="A47" s="87" t="s">
        <v>46</v>
      </c>
      <c r="B47" s="87">
        <v>2025</v>
      </c>
      <c r="C47" s="88" t="s">
        <v>70</v>
      </c>
      <c r="D47" s="88"/>
      <c r="E47" s="88" t="s">
        <v>597</v>
      </c>
      <c r="F47" s="88" t="s">
        <v>157</v>
      </c>
      <c r="G47" s="88" t="s">
        <v>597</v>
      </c>
      <c r="H47" s="88" t="s">
        <v>597</v>
      </c>
      <c r="I47" s="88" t="s">
        <v>157</v>
      </c>
      <c r="J47" s="88" t="s">
        <v>597</v>
      </c>
      <c r="K47" s="88" t="s">
        <v>597</v>
      </c>
      <c r="L47" s="87" t="s">
        <v>1417</v>
      </c>
      <c r="M47" s="87" t="s">
        <v>1418</v>
      </c>
      <c r="N47" s="87" t="s">
        <v>1419</v>
      </c>
      <c r="O47" s="87" t="s">
        <v>3</v>
      </c>
      <c r="P47" s="87" t="s">
        <v>1420</v>
      </c>
      <c r="Q47" s="87" t="s">
        <v>1421</v>
      </c>
      <c r="R47" s="87"/>
      <c r="S47" s="87" t="s">
        <v>1422</v>
      </c>
    </row>
    <row r="48" spans="1:19" s="30" customFormat="1" x14ac:dyDescent="0.2">
      <c r="A48" s="34" t="s">
        <v>55</v>
      </c>
      <c r="B48" s="34">
        <v>2021</v>
      </c>
      <c r="C48" s="77" t="s">
        <v>184</v>
      </c>
      <c r="D48" s="77" t="s">
        <v>157</v>
      </c>
      <c r="E48" s="77" t="s">
        <v>157</v>
      </c>
      <c r="F48" s="77" t="s">
        <v>157</v>
      </c>
      <c r="G48" s="77" t="s">
        <v>157</v>
      </c>
      <c r="H48" s="77" t="s">
        <v>157</v>
      </c>
      <c r="I48" s="77" t="s">
        <v>157</v>
      </c>
      <c r="J48" s="77" t="s">
        <v>597</v>
      </c>
      <c r="K48" s="77" t="s">
        <v>597</v>
      </c>
      <c r="L48" s="34" t="s">
        <v>227</v>
      </c>
      <c r="M48" s="34" t="s">
        <v>229</v>
      </c>
      <c r="N48" s="34" t="s">
        <v>228</v>
      </c>
      <c r="O48" s="34" t="s">
        <v>3</v>
      </c>
      <c r="P48" s="34" t="s">
        <v>230</v>
      </c>
      <c r="Q48" s="34" t="s">
        <v>131</v>
      </c>
      <c r="R48" s="34"/>
      <c r="S48" s="34" t="s">
        <v>24</v>
      </c>
    </row>
    <row r="49" spans="1:19" s="30" customFormat="1" x14ac:dyDescent="0.2">
      <c r="A49" s="95" t="s">
        <v>55</v>
      </c>
      <c r="B49" s="95">
        <v>2024</v>
      </c>
      <c r="C49" s="96" t="s">
        <v>70</v>
      </c>
      <c r="D49" s="96" t="s">
        <v>157</v>
      </c>
      <c r="E49" s="96" t="s">
        <v>157</v>
      </c>
      <c r="F49" s="96" t="s">
        <v>157</v>
      </c>
      <c r="G49" s="96" t="s">
        <v>157</v>
      </c>
      <c r="H49" s="96" t="s">
        <v>597</v>
      </c>
      <c r="I49" s="96" t="s">
        <v>157</v>
      </c>
      <c r="J49" s="96" t="s">
        <v>157</v>
      </c>
      <c r="K49" s="96" t="s">
        <v>597</v>
      </c>
      <c r="L49" s="95" t="s">
        <v>231</v>
      </c>
      <c r="M49" s="95" t="s">
        <v>251</v>
      </c>
      <c r="N49" s="95" t="s">
        <v>73</v>
      </c>
      <c r="O49" s="95" t="s">
        <v>74</v>
      </c>
      <c r="P49" s="95" t="s">
        <v>72</v>
      </c>
      <c r="Q49" s="95"/>
      <c r="R49" s="95"/>
      <c r="S49" s="95" t="s">
        <v>10</v>
      </c>
    </row>
    <row r="50" spans="1:19" s="30" customFormat="1" ht="18" customHeight="1" x14ac:dyDescent="0.2">
      <c r="A50" s="95" t="s">
        <v>55</v>
      </c>
      <c r="B50" s="95">
        <v>2023</v>
      </c>
      <c r="C50" s="96" t="s">
        <v>70</v>
      </c>
      <c r="D50" s="96" t="s">
        <v>157</v>
      </c>
      <c r="E50" s="96" t="s">
        <v>157</v>
      </c>
      <c r="F50" s="96" t="s">
        <v>157</v>
      </c>
      <c r="G50" s="96" t="s">
        <v>157</v>
      </c>
      <c r="H50" s="96" t="s">
        <v>597</v>
      </c>
      <c r="I50" s="96" t="s">
        <v>157</v>
      </c>
      <c r="J50" s="96" t="s">
        <v>597</v>
      </c>
      <c r="K50" s="96" t="s">
        <v>597</v>
      </c>
      <c r="L50" s="95" t="s">
        <v>232</v>
      </c>
      <c r="M50" s="95" t="s">
        <v>1148</v>
      </c>
      <c r="N50" s="95" t="s">
        <v>233</v>
      </c>
      <c r="O50" s="95" t="s">
        <v>11</v>
      </c>
      <c r="P50" s="95" t="s">
        <v>56</v>
      </c>
      <c r="Q50" s="95" t="s">
        <v>126</v>
      </c>
      <c r="R50" s="95" t="s">
        <v>1147</v>
      </c>
      <c r="S50" s="95" t="s">
        <v>57</v>
      </c>
    </row>
    <row r="51" spans="1:19" s="30" customFormat="1" ht="18" customHeight="1" x14ac:dyDescent="0.2">
      <c r="A51" s="95" t="s">
        <v>55</v>
      </c>
      <c r="B51" s="95">
        <v>2024</v>
      </c>
      <c r="C51" s="96" t="s">
        <v>70</v>
      </c>
      <c r="D51" s="96" t="s">
        <v>157</v>
      </c>
      <c r="E51" s="96" t="s">
        <v>157</v>
      </c>
      <c r="F51" s="96" t="s">
        <v>157</v>
      </c>
      <c r="G51" s="96" t="s">
        <v>157</v>
      </c>
      <c r="H51" s="96" t="s">
        <v>597</v>
      </c>
      <c r="I51" s="96" t="s">
        <v>157</v>
      </c>
      <c r="J51" s="96" t="s">
        <v>597</v>
      </c>
      <c r="K51" s="96" t="s">
        <v>597</v>
      </c>
      <c r="L51" s="95" t="s">
        <v>1141</v>
      </c>
      <c r="M51" s="95" t="s">
        <v>1142</v>
      </c>
      <c r="N51" s="95" t="s">
        <v>233</v>
      </c>
      <c r="O51" s="95" t="s">
        <v>1143</v>
      </c>
      <c r="P51" s="95" t="s">
        <v>1146</v>
      </c>
      <c r="Q51" s="95" t="s">
        <v>1144</v>
      </c>
      <c r="R51" s="95" t="s">
        <v>1145</v>
      </c>
      <c r="S51" s="95"/>
    </row>
    <row r="52" spans="1:19" s="30" customFormat="1" ht="18" customHeight="1" x14ac:dyDescent="0.2">
      <c r="A52" s="95" t="s">
        <v>55</v>
      </c>
      <c r="B52" s="95">
        <v>2024</v>
      </c>
      <c r="C52" s="96" t="s">
        <v>70</v>
      </c>
      <c r="D52" s="96"/>
      <c r="E52" s="96" t="s">
        <v>157</v>
      </c>
      <c r="F52" s="96" t="s">
        <v>157</v>
      </c>
      <c r="G52" s="96" t="s">
        <v>157</v>
      </c>
      <c r="H52" s="96" t="s">
        <v>597</v>
      </c>
      <c r="I52" s="96" t="s">
        <v>157</v>
      </c>
      <c r="J52" s="96" t="s">
        <v>157</v>
      </c>
      <c r="K52" s="96" t="s">
        <v>597</v>
      </c>
      <c r="L52" s="95" t="s">
        <v>1324</v>
      </c>
      <c r="M52" s="95" t="s">
        <v>404</v>
      </c>
      <c r="N52" s="95" t="s">
        <v>1329</v>
      </c>
      <c r="O52" s="95" t="s">
        <v>11</v>
      </c>
      <c r="P52" s="95" t="s">
        <v>1325</v>
      </c>
      <c r="Q52" s="95" t="s">
        <v>1326</v>
      </c>
      <c r="R52" s="95" t="s">
        <v>1327</v>
      </c>
      <c r="S52" s="95" t="s">
        <v>1328</v>
      </c>
    </row>
    <row r="53" spans="1:19" s="30" customFormat="1" x14ac:dyDescent="0.2">
      <c r="A53" s="95" t="s">
        <v>55</v>
      </c>
      <c r="B53" s="95">
        <v>2023</v>
      </c>
      <c r="C53" s="96" t="s">
        <v>70</v>
      </c>
      <c r="D53" s="96"/>
      <c r="E53" s="96" t="s">
        <v>157</v>
      </c>
      <c r="F53" s="96" t="s">
        <v>157</v>
      </c>
      <c r="G53" s="96" t="s">
        <v>157</v>
      </c>
      <c r="H53" s="96" t="s">
        <v>597</v>
      </c>
      <c r="I53" s="96" t="s">
        <v>157</v>
      </c>
      <c r="J53" s="96" t="s">
        <v>157</v>
      </c>
      <c r="K53" s="96" t="s">
        <v>157</v>
      </c>
      <c r="L53" s="95" t="s">
        <v>234</v>
      </c>
      <c r="M53" s="95" t="s">
        <v>235</v>
      </c>
      <c r="N53" s="95" t="s">
        <v>236</v>
      </c>
      <c r="O53" s="95" t="s">
        <v>11</v>
      </c>
      <c r="P53" s="95" t="s">
        <v>241</v>
      </c>
      <c r="Q53" s="95" t="s">
        <v>242</v>
      </c>
      <c r="R53" s="95"/>
      <c r="S53" s="95" t="s">
        <v>10</v>
      </c>
    </row>
    <row r="54" spans="1:19" s="30" customFormat="1" x14ac:dyDescent="0.2">
      <c r="A54" s="95" t="s">
        <v>55</v>
      </c>
      <c r="B54" s="95">
        <v>2024</v>
      </c>
      <c r="C54" s="96" t="s">
        <v>70</v>
      </c>
      <c r="D54" s="96"/>
      <c r="E54" s="96" t="s">
        <v>157</v>
      </c>
      <c r="F54" s="96" t="s">
        <v>597</v>
      </c>
      <c r="G54" s="96" t="s">
        <v>597</v>
      </c>
      <c r="H54" s="96" t="s">
        <v>597</v>
      </c>
      <c r="I54" s="96" t="s">
        <v>157</v>
      </c>
      <c r="J54" s="96" t="s">
        <v>597</v>
      </c>
      <c r="K54" s="96" t="s">
        <v>597</v>
      </c>
      <c r="L54" s="95" t="s">
        <v>237</v>
      </c>
      <c r="M54" s="95" t="s">
        <v>238</v>
      </c>
      <c r="N54" s="95" t="s">
        <v>249</v>
      </c>
      <c r="O54" s="95" t="s">
        <v>11</v>
      </c>
      <c r="P54" s="95" t="s">
        <v>243</v>
      </c>
      <c r="Q54" s="95" t="s">
        <v>244</v>
      </c>
      <c r="R54" s="95"/>
      <c r="S54" s="95" t="s">
        <v>10</v>
      </c>
    </row>
    <row r="55" spans="1:19" s="30" customFormat="1" x14ac:dyDescent="0.2">
      <c r="A55" s="95" t="s">
        <v>55</v>
      </c>
      <c r="B55" s="95">
        <v>2023</v>
      </c>
      <c r="C55" s="96" t="s">
        <v>70</v>
      </c>
      <c r="D55" s="96" t="s">
        <v>157</v>
      </c>
      <c r="E55" s="96" t="s">
        <v>157</v>
      </c>
      <c r="F55" s="96" t="s">
        <v>157</v>
      </c>
      <c r="G55" s="96" t="s">
        <v>157</v>
      </c>
      <c r="H55" s="96" t="s">
        <v>597</v>
      </c>
      <c r="I55" s="96" t="s">
        <v>157</v>
      </c>
      <c r="J55" s="96" t="s">
        <v>597</v>
      </c>
      <c r="K55" s="96"/>
      <c r="L55" s="95" t="s">
        <v>239</v>
      </c>
      <c r="M55" s="95" t="s">
        <v>250</v>
      </c>
      <c r="N55" s="95" t="s">
        <v>58</v>
      </c>
      <c r="O55" s="95" t="s">
        <v>23</v>
      </c>
      <c r="P55" s="95" t="s">
        <v>59</v>
      </c>
      <c r="Q55" s="95"/>
      <c r="R55" s="95"/>
      <c r="S55" s="95" t="s">
        <v>24</v>
      </c>
    </row>
    <row r="56" spans="1:19" s="30" customFormat="1" x14ac:dyDescent="0.2">
      <c r="A56" s="95" t="s">
        <v>55</v>
      </c>
      <c r="B56" s="95">
        <v>2024</v>
      </c>
      <c r="C56" s="96" t="s">
        <v>70</v>
      </c>
      <c r="D56" s="96"/>
      <c r="E56" s="96" t="s">
        <v>157</v>
      </c>
      <c r="F56" s="96" t="s">
        <v>157</v>
      </c>
      <c r="G56" s="96" t="s">
        <v>157</v>
      </c>
      <c r="H56" s="96" t="s">
        <v>157</v>
      </c>
      <c r="I56" s="96" t="s">
        <v>157</v>
      </c>
      <c r="J56" s="96" t="s">
        <v>157</v>
      </c>
      <c r="K56" s="96" t="s">
        <v>157</v>
      </c>
      <c r="L56" s="95" t="s">
        <v>240</v>
      </c>
      <c r="M56" s="95" t="s">
        <v>247</v>
      </c>
      <c r="N56" s="95" t="s">
        <v>248</v>
      </c>
      <c r="O56" s="95" t="s">
        <v>9</v>
      </c>
      <c r="P56" s="95" t="s">
        <v>245</v>
      </c>
      <c r="Q56" s="95" t="s">
        <v>246</v>
      </c>
      <c r="R56" s="95"/>
      <c r="S56" s="95" t="s">
        <v>10</v>
      </c>
    </row>
    <row r="57" spans="1:19" x14ac:dyDescent="0.2">
      <c r="A57" s="35" t="s">
        <v>2</v>
      </c>
      <c r="B57" s="35">
        <v>2023</v>
      </c>
      <c r="C57" s="78" t="s">
        <v>79</v>
      </c>
      <c r="D57" s="78"/>
      <c r="E57" s="78" t="s">
        <v>597</v>
      </c>
      <c r="F57" s="78" t="s">
        <v>597</v>
      </c>
      <c r="G57" s="78" t="s">
        <v>597</v>
      </c>
      <c r="H57" s="78" t="s">
        <v>597</v>
      </c>
      <c r="I57" s="78" t="s">
        <v>597</v>
      </c>
      <c r="J57" s="78" t="s">
        <v>597</v>
      </c>
      <c r="K57" s="78" t="s">
        <v>597</v>
      </c>
      <c r="L57" s="35" t="s">
        <v>252</v>
      </c>
      <c r="M57" s="35" t="s">
        <v>84</v>
      </c>
      <c r="N57" s="35" t="s">
        <v>253</v>
      </c>
      <c r="O57" s="35" t="s">
        <v>3</v>
      </c>
      <c r="P57" s="35" t="s">
        <v>80</v>
      </c>
      <c r="Q57" s="35" t="s">
        <v>109</v>
      </c>
      <c r="R57" s="35"/>
      <c r="S57" s="35" t="s">
        <v>24</v>
      </c>
    </row>
    <row r="58" spans="1:19" x14ac:dyDescent="0.2">
      <c r="A58" s="35" t="s">
        <v>2</v>
      </c>
      <c r="B58" s="35">
        <v>2024</v>
      </c>
      <c r="C58" s="78" t="s">
        <v>79</v>
      </c>
      <c r="D58" s="78" t="s">
        <v>157</v>
      </c>
      <c r="E58" s="78" t="s">
        <v>157</v>
      </c>
      <c r="F58" s="78" t="s">
        <v>597</v>
      </c>
      <c r="G58" s="78" t="s">
        <v>597</v>
      </c>
      <c r="H58" s="78" t="s">
        <v>597</v>
      </c>
      <c r="I58" s="78" t="s">
        <v>597</v>
      </c>
      <c r="J58" s="78" t="s">
        <v>597</v>
      </c>
      <c r="K58" s="78" t="s">
        <v>597</v>
      </c>
      <c r="L58" s="35" t="s">
        <v>1260</v>
      </c>
      <c r="M58" s="35" t="s">
        <v>1259</v>
      </c>
      <c r="N58" s="35" t="s">
        <v>1259</v>
      </c>
      <c r="O58" s="35" t="s">
        <v>1261</v>
      </c>
      <c r="P58" s="35" t="s">
        <v>1262</v>
      </c>
      <c r="Q58" s="35"/>
      <c r="R58" s="35"/>
      <c r="S58" s="35" t="s">
        <v>10</v>
      </c>
    </row>
    <row r="59" spans="1:19" x14ac:dyDescent="0.2">
      <c r="A59" s="35" t="s">
        <v>2</v>
      </c>
      <c r="B59" s="35">
        <v>2024</v>
      </c>
      <c r="C59" s="78" t="s">
        <v>79</v>
      </c>
      <c r="D59" s="78" t="s">
        <v>157</v>
      </c>
      <c r="E59" s="78" t="s">
        <v>157</v>
      </c>
      <c r="F59" s="78" t="s">
        <v>597</v>
      </c>
      <c r="G59" s="78" t="s">
        <v>597</v>
      </c>
      <c r="H59" s="78" t="s">
        <v>597</v>
      </c>
      <c r="I59" s="78" t="s">
        <v>597</v>
      </c>
      <c r="J59" s="78" t="s">
        <v>597</v>
      </c>
      <c r="K59" s="78" t="s">
        <v>597</v>
      </c>
      <c r="L59" s="35" t="s">
        <v>1281</v>
      </c>
      <c r="M59" s="35" t="s">
        <v>1282</v>
      </c>
      <c r="N59" s="35" t="s">
        <v>1284</v>
      </c>
      <c r="O59" s="35" t="s">
        <v>9</v>
      </c>
      <c r="P59" s="35" t="s">
        <v>1281</v>
      </c>
      <c r="Q59" s="35"/>
      <c r="R59" s="35"/>
      <c r="S59" s="35" t="s">
        <v>10</v>
      </c>
    </row>
    <row r="60" spans="1:19" x14ac:dyDescent="0.2">
      <c r="A60" s="35" t="s">
        <v>2</v>
      </c>
      <c r="B60" s="35">
        <v>2024</v>
      </c>
      <c r="C60" s="78" t="s">
        <v>70</v>
      </c>
      <c r="D60" s="78"/>
      <c r="E60" s="78" t="s">
        <v>157</v>
      </c>
      <c r="F60" s="78"/>
      <c r="G60" s="78"/>
      <c r="H60" s="78"/>
      <c r="I60" s="78" t="s">
        <v>157</v>
      </c>
      <c r="J60" s="78"/>
      <c r="K60" s="78"/>
      <c r="L60" s="35" t="s">
        <v>1316</v>
      </c>
      <c r="M60" s="35" t="s">
        <v>403</v>
      </c>
      <c r="N60" s="35"/>
      <c r="O60" s="35" t="s">
        <v>6</v>
      </c>
      <c r="P60" s="35" t="s">
        <v>1318</v>
      </c>
      <c r="Q60" s="35" t="s">
        <v>1317</v>
      </c>
      <c r="R60" s="35"/>
      <c r="S60" s="35" t="s">
        <v>1319</v>
      </c>
    </row>
    <row r="61" spans="1:19" s="30" customFormat="1" x14ac:dyDescent="0.2">
      <c r="A61" s="35" t="s">
        <v>2</v>
      </c>
      <c r="B61" s="35">
        <v>2021</v>
      </c>
      <c r="C61" s="78" t="s">
        <v>184</v>
      </c>
      <c r="D61" s="78"/>
      <c r="E61" s="78" t="s">
        <v>157</v>
      </c>
      <c r="F61" s="78" t="s">
        <v>157</v>
      </c>
      <c r="G61" s="78" t="s">
        <v>157</v>
      </c>
      <c r="H61" s="78" t="s">
        <v>157</v>
      </c>
      <c r="I61" s="78" t="s">
        <v>157</v>
      </c>
      <c r="J61" s="78" t="s">
        <v>597</v>
      </c>
      <c r="K61" s="78" t="s">
        <v>597</v>
      </c>
      <c r="L61" s="35" t="s">
        <v>1342</v>
      </c>
      <c r="M61" s="35" t="s">
        <v>81</v>
      </c>
      <c r="N61" s="35" t="s">
        <v>81</v>
      </c>
      <c r="O61" s="35" t="s">
        <v>3</v>
      </c>
      <c r="P61" s="35" t="s">
        <v>13</v>
      </c>
      <c r="Q61" s="35" t="s">
        <v>101</v>
      </c>
      <c r="R61" s="35"/>
      <c r="S61" s="35" t="s">
        <v>4</v>
      </c>
    </row>
    <row r="62" spans="1:19" s="30" customFormat="1" x14ac:dyDescent="0.2">
      <c r="A62" s="35" t="s">
        <v>2</v>
      </c>
      <c r="B62" s="35">
        <v>2021</v>
      </c>
      <c r="C62" s="78" t="s">
        <v>184</v>
      </c>
      <c r="D62" s="78"/>
      <c r="E62" s="78" t="s">
        <v>157</v>
      </c>
      <c r="F62" s="78" t="s">
        <v>597</v>
      </c>
      <c r="G62" s="78" t="s">
        <v>597</v>
      </c>
      <c r="H62" s="78" t="s">
        <v>157</v>
      </c>
      <c r="I62" s="78" t="s">
        <v>157</v>
      </c>
      <c r="J62" s="78" t="s">
        <v>597</v>
      </c>
      <c r="K62" s="78" t="s">
        <v>597</v>
      </c>
      <c r="L62" s="35" t="s">
        <v>1343</v>
      </c>
      <c r="M62" s="35" t="s">
        <v>83</v>
      </c>
      <c r="N62" s="35" t="s">
        <v>383</v>
      </c>
      <c r="O62" s="35" t="s">
        <v>3</v>
      </c>
      <c r="P62" s="35" t="s">
        <v>15</v>
      </c>
      <c r="Q62" s="35" t="s">
        <v>104</v>
      </c>
      <c r="R62" s="35"/>
      <c r="S62" s="35" t="s">
        <v>8</v>
      </c>
    </row>
    <row r="63" spans="1:19" s="30" customFormat="1" x14ac:dyDescent="0.2">
      <c r="A63" s="35" t="s">
        <v>2</v>
      </c>
      <c r="B63" s="35">
        <v>2021</v>
      </c>
      <c r="C63" s="78" t="s">
        <v>184</v>
      </c>
      <c r="D63" s="78"/>
      <c r="E63" s="78" t="s">
        <v>157</v>
      </c>
      <c r="F63" s="78" t="s">
        <v>597</v>
      </c>
      <c r="G63" s="78" t="s">
        <v>597</v>
      </c>
      <c r="H63" s="78" t="s">
        <v>157</v>
      </c>
      <c r="I63" s="78" t="s">
        <v>157</v>
      </c>
      <c r="J63" s="78" t="s">
        <v>597</v>
      </c>
      <c r="K63" s="78" t="s">
        <v>597</v>
      </c>
      <c r="L63" s="35" t="s">
        <v>1365</v>
      </c>
      <c r="M63" s="35" t="s">
        <v>85</v>
      </c>
      <c r="N63" s="35" t="s">
        <v>370</v>
      </c>
      <c r="O63" s="35" t="s">
        <v>6</v>
      </c>
      <c r="P63" s="35" t="s">
        <v>14</v>
      </c>
      <c r="Q63" s="35" t="s">
        <v>103</v>
      </c>
      <c r="R63" s="35"/>
      <c r="S63" s="35" t="s">
        <v>7</v>
      </c>
    </row>
    <row r="64" spans="1:19" s="30" customFormat="1" x14ac:dyDescent="0.2">
      <c r="A64" s="35" t="s">
        <v>2</v>
      </c>
      <c r="B64" s="35">
        <v>2021</v>
      </c>
      <c r="C64" s="78" t="s">
        <v>184</v>
      </c>
      <c r="D64" s="78" t="s">
        <v>157</v>
      </c>
      <c r="E64" s="78" t="s">
        <v>157</v>
      </c>
      <c r="F64" s="78" t="s">
        <v>597</v>
      </c>
      <c r="G64" s="78" t="s">
        <v>597</v>
      </c>
      <c r="H64" s="78" t="s">
        <v>597</v>
      </c>
      <c r="I64" s="78" t="s">
        <v>157</v>
      </c>
      <c r="J64" s="78" t="s">
        <v>597</v>
      </c>
      <c r="K64" s="78" t="s">
        <v>597</v>
      </c>
      <c r="L64" s="35" t="s">
        <v>1344</v>
      </c>
      <c r="M64" s="35" t="s">
        <v>154</v>
      </c>
      <c r="N64" s="35" t="s">
        <v>384</v>
      </c>
      <c r="O64" s="35" t="s">
        <v>11</v>
      </c>
      <c r="P64" s="35" t="s">
        <v>16</v>
      </c>
      <c r="Q64" s="35"/>
      <c r="R64" s="35"/>
      <c r="S64" s="35" t="s">
        <v>10</v>
      </c>
    </row>
    <row r="65" spans="1:19" s="30" customFormat="1" x14ac:dyDescent="0.2">
      <c r="A65" s="35" t="s">
        <v>2</v>
      </c>
      <c r="B65" s="35">
        <v>2021</v>
      </c>
      <c r="C65" s="78" t="s">
        <v>184</v>
      </c>
      <c r="D65" s="78" t="s">
        <v>157</v>
      </c>
      <c r="E65" s="78" t="s">
        <v>157</v>
      </c>
      <c r="F65" s="78" t="s">
        <v>597</v>
      </c>
      <c r="G65" s="78" t="s">
        <v>597</v>
      </c>
      <c r="H65" s="78" t="s">
        <v>157</v>
      </c>
      <c r="I65" s="78" t="s">
        <v>157</v>
      </c>
      <c r="J65" s="78" t="s">
        <v>597</v>
      </c>
      <c r="K65" s="78" t="s">
        <v>157</v>
      </c>
      <c r="L65" s="35" t="s">
        <v>1345</v>
      </c>
      <c r="M65" s="35" t="s">
        <v>155</v>
      </c>
      <c r="N65" s="35" t="s">
        <v>384</v>
      </c>
      <c r="O65" s="35" t="s">
        <v>11</v>
      </c>
      <c r="P65" s="35" t="s">
        <v>17</v>
      </c>
      <c r="Q65" s="35"/>
      <c r="R65" s="35"/>
      <c r="S65" s="35" t="s">
        <v>10</v>
      </c>
    </row>
    <row r="66" spans="1:19" s="30" customFormat="1" x14ac:dyDescent="0.2">
      <c r="A66" s="35" t="s">
        <v>2</v>
      </c>
      <c r="B66" s="35">
        <v>2021</v>
      </c>
      <c r="C66" s="78" t="s">
        <v>184</v>
      </c>
      <c r="D66" s="78"/>
      <c r="E66" s="78" t="s">
        <v>597</v>
      </c>
      <c r="F66" s="78" t="s">
        <v>597</v>
      </c>
      <c r="G66" s="78" t="s">
        <v>597</v>
      </c>
      <c r="H66" s="78" t="s">
        <v>597</v>
      </c>
      <c r="I66" s="78" t="s">
        <v>157</v>
      </c>
      <c r="J66" s="78" t="s">
        <v>597</v>
      </c>
      <c r="K66" s="78" t="s">
        <v>597</v>
      </c>
      <c r="L66" s="35" t="s">
        <v>266</v>
      </c>
      <c r="M66" s="35" t="s">
        <v>90</v>
      </c>
      <c r="N66" s="35" t="s">
        <v>385</v>
      </c>
      <c r="O66" s="35" t="s">
        <v>11</v>
      </c>
      <c r="P66" s="35" t="s">
        <v>18</v>
      </c>
      <c r="Q66" s="35" t="s">
        <v>106</v>
      </c>
      <c r="R66" s="35"/>
      <c r="S66" s="35" t="s">
        <v>10</v>
      </c>
    </row>
    <row r="67" spans="1:19" s="30" customFormat="1" x14ac:dyDescent="0.2">
      <c r="A67" s="35" t="s">
        <v>2</v>
      </c>
      <c r="B67" s="35">
        <v>2022</v>
      </c>
      <c r="C67" s="78" t="s">
        <v>88</v>
      </c>
      <c r="D67" s="78" t="s">
        <v>157</v>
      </c>
      <c r="E67" s="78" t="s">
        <v>157</v>
      </c>
      <c r="F67" s="78" t="s">
        <v>597</v>
      </c>
      <c r="G67" s="78" t="s">
        <v>597</v>
      </c>
      <c r="H67" s="78" t="s">
        <v>157</v>
      </c>
      <c r="I67" s="78" t="s">
        <v>157</v>
      </c>
      <c r="J67" s="78" t="s">
        <v>597</v>
      </c>
      <c r="K67" s="78" t="s">
        <v>157</v>
      </c>
      <c r="L67" s="35" t="s">
        <v>261</v>
      </c>
      <c r="M67" s="35" t="s">
        <v>87</v>
      </c>
      <c r="N67" s="35" t="s">
        <v>386</v>
      </c>
      <c r="O67" s="35" t="s">
        <v>9</v>
      </c>
      <c r="P67" s="35" t="s">
        <v>121</v>
      </c>
      <c r="Q67" s="35" t="s">
        <v>120</v>
      </c>
      <c r="R67" s="35"/>
      <c r="S67" s="35" t="s">
        <v>10</v>
      </c>
    </row>
    <row r="68" spans="1:19" s="30" customFormat="1" x14ac:dyDescent="0.2">
      <c r="A68" s="35" t="s">
        <v>2</v>
      </c>
      <c r="B68" s="35">
        <v>2022</v>
      </c>
      <c r="C68" s="78" t="s">
        <v>88</v>
      </c>
      <c r="D68" s="78"/>
      <c r="E68" s="78" t="s">
        <v>157</v>
      </c>
      <c r="F68" s="78" t="s">
        <v>597</v>
      </c>
      <c r="G68" s="78" t="s">
        <v>597</v>
      </c>
      <c r="H68" s="78" t="s">
        <v>157</v>
      </c>
      <c r="I68" s="78" t="s">
        <v>157</v>
      </c>
      <c r="J68" s="78" t="s">
        <v>597</v>
      </c>
      <c r="K68" s="78" t="s">
        <v>597</v>
      </c>
      <c r="L68" s="35" t="s">
        <v>262</v>
      </c>
      <c r="M68" s="35" t="s">
        <v>89</v>
      </c>
      <c r="N68" s="35" t="s">
        <v>386</v>
      </c>
      <c r="O68" s="35" t="s">
        <v>11</v>
      </c>
      <c r="P68" s="35" t="s">
        <v>19</v>
      </c>
      <c r="Q68" s="35" t="s">
        <v>107</v>
      </c>
      <c r="R68" s="35"/>
      <c r="S68" s="35" t="s">
        <v>10</v>
      </c>
    </row>
    <row r="69" spans="1:19" s="30" customFormat="1" x14ac:dyDescent="0.2">
      <c r="A69" s="35" t="s">
        <v>2</v>
      </c>
      <c r="B69" s="35">
        <v>2022</v>
      </c>
      <c r="C69" s="78" t="s">
        <v>88</v>
      </c>
      <c r="D69" s="78" t="s">
        <v>157</v>
      </c>
      <c r="E69" s="78" t="s">
        <v>157</v>
      </c>
      <c r="F69" s="78" t="s">
        <v>597</v>
      </c>
      <c r="G69" s="78" t="s">
        <v>597</v>
      </c>
      <c r="H69" s="78" t="s">
        <v>157</v>
      </c>
      <c r="I69" s="78" t="s">
        <v>157</v>
      </c>
      <c r="J69" s="78" t="s">
        <v>597</v>
      </c>
      <c r="K69" s="78" t="s">
        <v>597</v>
      </c>
      <c r="L69" s="35" t="s">
        <v>263</v>
      </c>
      <c r="M69" s="35" t="s">
        <v>265</v>
      </c>
      <c r="N69" s="35" t="s">
        <v>386</v>
      </c>
      <c r="O69" s="35"/>
      <c r="P69" s="35" t="s">
        <v>264</v>
      </c>
      <c r="Q69" s="35"/>
      <c r="R69" s="35"/>
      <c r="S69" s="35" t="s">
        <v>10</v>
      </c>
    </row>
    <row r="70" spans="1:19" s="30" customFormat="1" x14ac:dyDescent="0.2">
      <c r="A70" s="97" t="s">
        <v>2</v>
      </c>
      <c r="B70" s="97">
        <v>2023</v>
      </c>
      <c r="C70" s="98" t="s">
        <v>70</v>
      </c>
      <c r="D70" s="98" t="s">
        <v>157</v>
      </c>
      <c r="E70" s="98" t="s">
        <v>157</v>
      </c>
      <c r="F70" s="98" t="s">
        <v>157</v>
      </c>
      <c r="G70" s="98" t="s">
        <v>157</v>
      </c>
      <c r="H70" s="98" t="s">
        <v>157</v>
      </c>
      <c r="I70" s="98" t="s">
        <v>157</v>
      </c>
      <c r="J70" s="98" t="s">
        <v>157</v>
      </c>
      <c r="K70" s="98" t="s">
        <v>597</v>
      </c>
      <c r="L70" s="97" t="s">
        <v>254</v>
      </c>
      <c r="M70" s="97" t="s">
        <v>255</v>
      </c>
      <c r="N70" s="97" t="s">
        <v>71</v>
      </c>
      <c r="O70" s="97" t="s">
        <v>9</v>
      </c>
      <c r="P70" s="97" t="s">
        <v>152</v>
      </c>
      <c r="Q70" s="97" t="s">
        <v>153</v>
      </c>
      <c r="R70" s="97" t="s">
        <v>925</v>
      </c>
      <c r="S70" s="97" t="s">
        <v>151</v>
      </c>
    </row>
    <row r="71" spans="1:19" s="30" customFormat="1" x14ac:dyDescent="0.2">
      <c r="A71" s="97" t="s">
        <v>2</v>
      </c>
      <c r="B71" s="97">
        <v>2023</v>
      </c>
      <c r="C71" s="98" t="s">
        <v>70</v>
      </c>
      <c r="D71" s="98"/>
      <c r="E71" s="98" t="s">
        <v>157</v>
      </c>
      <c r="F71" s="98" t="s">
        <v>157</v>
      </c>
      <c r="G71" s="98" t="s">
        <v>157</v>
      </c>
      <c r="H71" s="98" t="s">
        <v>597</v>
      </c>
      <c r="I71" s="98" t="s">
        <v>157</v>
      </c>
      <c r="J71" s="98" t="s">
        <v>597</v>
      </c>
      <c r="K71" s="98" t="s">
        <v>597</v>
      </c>
      <c r="L71" s="97" t="s">
        <v>256</v>
      </c>
      <c r="M71" s="97" t="s">
        <v>257</v>
      </c>
      <c r="N71" s="97" t="s">
        <v>91</v>
      </c>
      <c r="O71" s="97" t="s">
        <v>9</v>
      </c>
      <c r="P71" s="97" t="s">
        <v>20</v>
      </c>
      <c r="Q71" s="97" t="s">
        <v>108</v>
      </c>
      <c r="R71" s="97"/>
      <c r="S71" s="97" t="s">
        <v>12</v>
      </c>
    </row>
    <row r="72" spans="1:19" s="30" customFormat="1" x14ac:dyDescent="0.2">
      <c r="A72" s="35" t="s">
        <v>2</v>
      </c>
      <c r="B72" s="35">
        <v>2024</v>
      </c>
      <c r="C72" s="78" t="s">
        <v>195</v>
      </c>
      <c r="D72" s="78"/>
      <c r="E72" s="78" t="s">
        <v>597</v>
      </c>
      <c r="F72" s="78" t="s">
        <v>597</v>
      </c>
      <c r="G72" s="78" t="s">
        <v>597</v>
      </c>
      <c r="H72" s="78" t="s">
        <v>597</v>
      </c>
      <c r="I72" s="98" t="s">
        <v>157</v>
      </c>
      <c r="J72" s="78" t="s">
        <v>597</v>
      </c>
      <c r="K72" s="78" t="s">
        <v>597</v>
      </c>
      <c r="L72" s="35" t="s">
        <v>258</v>
      </c>
      <c r="M72" s="35" t="s">
        <v>259</v>
      </c>
      <c r="N72" s="35" t="s">
        <v>228</v>
      </c>
      <c r="O72" s="35" t="s">
        <v>11</v>
      </c>
      <c r="P72" s="35" t="s">
        <v>260</v>
      </c>
      <c r="Q72" s="35" t="s">
        <v>977</v>
      </c>
      <c r="R72" s="35"/>
      <c r="S72" s="35" t="s">
        <v>10</v>
      </c>
    </row>
    <row r="73" spans="1:19" s="30" customFormat="1" x14ac:dyDescent="0.2">
      <c r="A73" s="97" t="s">
        <v>2</v>
      </c>
      <c r="B73" s="97">
        <v>2024</v>
      </c>
      <c r="C73" s="98" t="s">
        <v>70</v>
      </c>
      <c r="D73" s="98"/>
      <c r="E73" s="98" t="s">
        <v>157</v>
      </c>
      <c r="F73" s="98" t="s">
        <v>157</v>
      </c>
      <c r="G73" s="98" t="s">
        <v>157</v>
      </c>
      <c r="H73" s="98" t="s">
        <v>157</v>
      </c>
      <c r="I73" s="98" t="s">
        <v>157</v>
      </c>
      <c r="J73" s="98" t="s">
        <v>157</v>
      </c>
      <c r="K73" s="98" t="s">
        <v>157</v>
      </c>
      <c r="L73" s="97" t="s">
        <v>973</v>
      </c>
      <c r="M73" s="97" t="s">
        <v>974</v>
      </c>
      <c r="N73" s="97" t="s">
        <v>228</v>
      </c>
      <c r="O73" s="97" t="s">
        <v>11</v>
      </c>
      <c r="P73" s="97" t="s">
        <v>975</v>
      </c>
      <c r="Q73" s="97" t="s">
        <v>976</v>
      </c>
      <c r="R73" s="97"/>
      <c r="S73" s="97" t="s">
        <v>10</v>
      </c>
    </row>
    <row r="74" spans="1:19" s="30" customFormat="1" x14ac:dyDescent="0.2">
      <c r="A74" s="97" t="s">
        <v>2</v>
      </c>
      <c r="B74" s="97">
        <v>2024</v>
      </c>
      <c r="C74" s="98" t="s">
        <v>70</v>
      </c>
      <c r="D74" s="98"/>
      <c r="E74" s="98" t="s">
        <v>157</v>
      </c>
      <c r="F74" s="98" t="s">
        <v>597</v>
      </c>
      <c r="G74" s="98" t="s">
        <v>597</v>
      </c>
      <c r="H74" s="98" t="s">
        <v>597</v>
      </c>
      <c r="I74" s="98" t="s">
        <v>157</v>
      </c>
      <c r="J74" s="98" t="s">
        <v>597</v>
      </c>
      <c r="K74" s="98" t="s">
        <v>597</v>
      </c>
      <c r="L74" s="97" t="s">
        <v>1294</v>
      </c>
      <c r="M74" s="97" t="s">
        <v>1295</v>
      </c>
      <c r="N74" s="97" t="s">
        <v>1296</v>
      </c>
      <c r="O74" s="97" t="s">
        <v>6</v>
      </c>
      <c r="P74" s="97" t="s">
        <v>1298</v>
      </c>
      <c r="Q74" s="97" t="s">
        <v>1297</v>
      </c>
      <c r="R74" s="97"/>
      <c r="S74" s="97" t="s">
        <v>44</v>
      </c>
    </row>
    <row r="75" spans="1:19" s="30" customFormat="1" x14ac:dyDescent="0.2">
      <c r="A75" s="97" t="s">
        <v>2</v>
      </c>
      <c r="B75" s="97">
        <v>2024</v>
      </c>
      <c r="C75" s="98" t="s">
        <v>70</v>
      </c>
      <c r="D75" s="98"/>
      <c r="E75" s="98" t="s">
        <v>157</v>
      </c>
      <c r="F75" s="98" t="s">
        <v>157</v>
      </c>
      <c r="G75" s="98" t="s">
        <v>157</v>
      </c>
      <c r="H75" s="98" t="s">
        <v>157</v>
      </c>
      <c r="I75" s="98" t="s">
        <v>157</v>
      </c>
      <c r="J75" s="98" t="s">
        <v>597</v>
      </c>
      <c r="K75" s="98" t="s">
        <v>597</v>
      </c>
      <c r="L75" s="97" t="s">
        <v>1299</v>
      </c>
      <c r="M75" s="97" t="s">
        <v>389</v>
      </c>
      <c r="N75" s="97" t="s">
        <v>1300</v>
      </c>
      <c r="O75" s="97" t="s">
        <v>11</v>
      </c>
      <c r="P75" s="97" t="s">
        <v>1302</v>
      </c>
      <c r="Q75" s="97" t="s">
        <v>1303</v>
      </c>
      <c r="R75" s="97" t="s">
        <v>1305</v>
      </c>
      <c r="S75" s="97" t="s">
        <v>1304</v>
      </c>
    </row>
    <row r="76" spans="1:19" s="30" customFormat="1" x14ac:dyDescent="0.2">
      <c r="A76" s="97" t="s">
        <v>2</v>
      </c>
      <c r="B76" s="97">
        <v>2024</v>
      </c>
      <c r="C76" s="98" t="s">
        <v>70</v>
      </c>
      <c r="D76" s="98"/>
      <c r="E76" s="98" t="s">
        <v>157</v>
      </c>
      <c r="F76" s="98" t="s">
        <v>157</v>
      </c>
      <c r="G76" s="98" t="s">
        <v>157</v>
      </c>
      <c r="H76" s="98" t="s">
        <v>157</v>
      </c>
      <c r="I76" s="98" t="s">
        <v>157</v>
      </c>
      <c r="J76" s="98" t="s">
        <v>157</v>
      </c>
      <c r="K76" s="98" t="s">
        <v>157</v>
      </c>
      <c r="L76" s="97" t="s">
        <v>1255</v>
      </c>
      <c r="M76" s="97" t="s">
        <v>406</v>
      </c>
      <c r="N76" s="97" t="s">
        <v>396</v>
      </c>
      <c r="O76" s="97" t="s">
        <v>1266</v>
      </c>
      <c r="P76" s="97" t="s">
        <v>1256</v>
      </c>
      <c r="Q76" s="97" t="s">
        <v>1257</v>
      </c>
      <c r="R76" s="97" t="s">
        <v>1258</v>
      </c>
      <c r="S76" s="97" t="s">
        <v>10</v>
      </c>
    </row>
    <row r="77" spans="1:19" s="30" customFormat="1" x14ac:dyDescent="0.2">
      <c r="A77" s="97" t="s">
        <v>2</v>
      </c>
      <c r="B77" s="97">
        <v>2024</v>
      </c>
      <c r="C77" s="98" t="s">
        <v>70</v>
      </c>
      <c r="D77" s="98"/>
      <c r="E77" s="98" t="s">
        <v>157</v>
      </c>
      <c r="F77" s="98" t="s">
        <v>157</v>
      </c>
      <c r="G77" s="98" t="s">
        <v>597</v>
      </c>
      <c r="H77" s="98" t="s">
        <v>597</v>
      </c>
      <c r="I77" s="98" t="s">
        <v>157</v>
      </c>
      <c r="J77" s="98" t="s">
        <v>597</v>
      </c>
      <c r="K77" s="98" t="s">
        <v>597</v>
      </c>
      <c r="L77" s="97" t="s">
        <v>1320</v>
      </c>
      <c r="M77" s="97" t="s">
        <v>400</v>
      </c>
      <c r="N77" s="97" t="s">
        <v>1323</v>
      </c>
      <c r="O77" s="97" t="s">
        <v>9</v>
      </c>
      <c r="P77" s="97" t="s">
        <v>1321</v>
      </c>
      <c r="Q77" s="97" t="s">
        <v>1322</v>
      </c>
      <c r="R77" s="97"/>
      <c r="S77" s="97"/>
    </row>
    <row r="78" spans="1:19" s="30" customFormat="1" x14ac:dyDescent="0.2">
      <c r="A78" s="97" t="s">
        <v>2</v>
      </c>
      <c r="B78" s="97">
        <v>2025</v>
      </c>
      <c r="C78" s="98" t="s">
        <v>70</v>
      </c>
      <c r="D78" s="98"/>
      <c r="E78" s="98" t="s">
        <v>597</v>
      </c>
      <c r="F78" s="98" t="s">
        <v>157</v>
      </c>
      <c r="G78" s="98" t="s">
        <v>597</v>
      </c>
      <c r="H78" s="98" t="s">
        <v>597</v>
      </c>
      <c r="I78" s="98" t="s">
        <v>157</v>
      </c>
      <c r="J78" s="98" t="s">
        <v>597</v>
      </c>
      <c r="K78" s="98" t="s">
        <v>597</v>
      </c>
      <c r="L78" s="97" t="s">
        <v>1379</v>
      </c>
      <c r="M78" s="97" t="s">
        <v>1380</v>
      </c>
      <c r="N78" s="97" t="s">
        <v>1381</v>
      </c>
      <c r="O78" s="97" t="s">
        <v>3</v>
      </c>
      <c r="P78" s="97" t="s">
        <v>1382</v>
      </c>
      <c r="Q78" s="97" t="s">
        <v>1383</v>
      </c>
      <c r="R78" s="97"/>
      <c r="S78" s="97" t="s">
        <v>24</v>
      </c>
    </row>
    <row r="79" spans="1:19" s="30" customFormat="1" x14ac:dyDescent="0.2">
      <c r="A79" s="97" t="s">
        <v>2</v>
      </c>
      <c r="B79" s="97">
        <v>2025</v>
      </c>
      <c r="C79" s="98" t="s">
        <v>79</v>
      </c>
      <c r="D79" s="98" t="s">
        <v>157</v>
      </c>
      <c r="E79" s="98" t="s">
        <v>157</v>
      </c>
      <c r="F79" s="98" t="s">
        <v>597</v>
      </c>
      <c r="G79" s="98" t="s">
        <v>597</v>
      </c>
      <c r="H79" s="98" t="s">
        <v>597</v>
      </c>
      <c r="I79" s="98" t="s">
        <v>157</v>
      </c>
      <c r="J79" s="98" t="s">
        <v>597</v>
      </c>
      <c r="K79" s="98" t="s">
        <v>597</v>
      </c>
      <c r="L79" s="97" t="s">
        <v>1628</v>
      </c>
      <c r="M79" s="97" t="s">
        <v>1629</v>
      </c>
      <c r="N79" s="97" t="s">
        <v>1630</v>
      </c>
      <c r="O79" s="97" t="s">
        <v>9</v>
      </c>
      <c r="P79" s="97" t="s">
        <v>1631</v>
      </c>
      <c r="Q79" s="97" t="s">
        <v>392</v>
      </c>
      <c r="R79" s="97" t="s">
        <v>392</v>
      </c>
      <c r="S79" s="35" t="s">
        <v>10</v>
      </c>
    </row>
    <row r="80" spans="1:19" x14ac:dyDescent="0.2">
      <c r="A80" s="97" t="s">
        <v>2</v>
      </c>
      <c r="B80" s="97">
        <v>2025</v>
      </c>
      <c r="C80" s="98" t="s">
        <v>70</v>
      </c>
      <c r="D80" s="98"/>
      <c r="E80" s="98" t="s">
        <v>157</v>
      </c>
      <c r="F80" s="98" t="s">
        <v>597</v>
      </c>
      <c r="G80" s="98" t="s">
        <v>157</v>
      </c>
      <c r="H80" s="98" t="s">
        <v>597</v>
      </c>
      <c r="I80" s="98" t="s">
        <v>157</v>
      </c>
      <c r="J80" s="98" t="s">
        <v>597</v>
      </c>
      <c r="K80" s="98" t="s">
        <v>157</v>
      </c>
      <c r="L80" s="97" t="s">
        <v>1648</v>
      </c>
      <c r="M80" s="97" t="s">
        <v>402</v>
      </c>
      <c r="N80" s="97" t="s">
        <v>1634</v>
      </c>
      <c r="O80" s="97" t="s">
        <v>6</v>
      </c>
      <c r="P80" s="97" t="s">
        <v>1633</v>
      </c>
      <c r="Q80" s="97" t="s">
        <v>1632</v>
      </c>
      <c r="R80" s="97"/>
      <c r="S80" s="97" t="s">
        <v>1422</v>
      </c>
    </row>
    <row r="81" spans="1:19" x14ac:dyDescent="0.2">
      <c r="A81" s="97" t="s">
        <v>2</v>
      </c>
      <c r="B81" s="97">
        <v>2025</v>
      </c>
      <c r="C81" s="98" t="s">
        <v>70</v>
      </c>
      <c r="D81" s="98"/>
      <c r="E81" s="98" t="s">
        <v>597</v>
      </c>
      <c r="F81" s="98" t="s">
        <v>157</v>
      </c>
      <c r="G81" s="98" t="s">
        <v>157</v>
      </c>
      <c r="H81" s="98" t="s">
        <v>597</v>
      </c>
      <c r="I81" s="98" t="s">
        <v>157</v>
      </c>
      <c r="J81" s="98" t="s">
        <v>597</v>
      </c>
      <c r="K81" s="98" t="s">
        <v>597</v>
      </c>
      <c r="L81" s="97" t="s">
        <v>1647</v>
      </c>
      <c r="M81" s="97" t="s">
        <v>1642</v>
      </c>
      <c r="N81" s="97" t="s">
        <v>1643</v>
      </c>
      <c r="O81" s="97" t="s">
        <v>9</v>
      </c>
      <c r="P81" s="97" t="s">
        <v>1644</v>
      </c>
      <c r="Q81" s="97" t="s">
        <v>1645</v>
      </c>
      <c r="R81" s="97"/>
      <c r="S81" s="97" t="s">
        <v>1646</v>
      </c>
    </row>
    <row r="82" spans="1:19" x14ac:dyDescent="0.2">
      <c r="A82" s="97" t="s">
        <v>2</v>
      </c>
      <c r="B82" s="97">
        <v>2025</v>
      </c>
      <c r="C82" s="98" t="s">
        <v>70</v>
      </c>
      <c r="D82" s="98"/>
      <c r="E82" s="98" t="s">
        <v>597</v>
      </c>
      <c r="F82" s="98" t="s">
        <v>597</v>
      </c>
      <c r="G82" s="98" t="s">
        <v>157</v>
      </c>
      <c r="H82" s="98" t="s">
        <v>157</v>
      </c>
      <c r="I82" s="98" t="s">
        <v>157</v>
      </c>
      <c r="J82" s="98" t="s">
        <v>597</v>
      </c>
      <c r="K82" s="98" t="s">
        <v>597</v>
      </c>
      <c r="L82" s="97" t="s">
        <v>1650</v>
      </c>
      <c r="M82" s="97" t="s">
        <v>1651</v>
      </c>
      <c r="N82" s="97" t="s">
        <v>1652</v>
      </c>
      <c r="O82" s="97" t="s">
        <v>3</v>
      </c>
      <c r="P82" s="97" t="s">
        <v>1654</v>
      </c>
      <c r="Q82" s="97" t="s">
        <v>1649</v>
      </c>
      <c r="R82" s="97"/>
      <c r="S82" s="97" t="s">
        <v>1653</v>
      </c>
    </row>
    <row r="83" spans="1:19" x14ac:dyDescent="0.2">
      <c r="A83" s="97" t="s">
        <v>2</v>
      </c>
      <c r="B83" s="97">
        <v>2025</v>
      </c>
      <c r="C83" s="98" t="s">
        <v>70</v>
      </c>
      <c r="D83" s="98"/>
      <c r="E83" s="98" t="s">
        <v>597</v>
      </c>
      <c r="F83" s="98" t="s">
        <v>157</v>
      </c>
      <c r="G83" s="98" t="s">
        <v>157</v>
      </c>
      <c r="H83" s="98" t="s">
        <v>597</v>
      </c>
      <c r="I83" s="98" t="s">
        <v>157</v>
      </c>
      <c r="J83" s="98" t="s">
        <v>597</v>
      </c>
      <c r="K83" s="98" t="s">
        <v>597</v>
      </c>
      <c r="L83" s="97" t="s">
        <v>1661</v>
      </c>
      <c r="M83" s="97" t="s">
        <v>1662</v>
      </c>
      <c r="N83" s="97" t="s">
        <v>1663</v>
      </c>
      <c r="O83" s="97" t="s">
        <v>3</v>
      </c>
      <c r="P83" s="97" t="s">
        <v>1664</v>
      </c>
      <c r="Q83" s="97" t="s">
        <v>1665</v>
      </c>
      <c r="R83" s="97"/>
      <c r="S83" s="97" t="s">
        <v>24</v>
      </c>
    </row>
    <row r="84" spans="1:19" s="30" customFormat="1" ht="44.25" customHeight="1" x14ac:dyDescent="0.2">
      <c r="A84" s="36" t="s">
        <v>39</v>
      </c>
      <c r="B84" s="36">
        <v>2021</v>
      </c>
      <c r="C84" s="79" t="s">
        <v>184</v>
      </c>
      <c r="D84" s="79" t="s">
        <v>157</v>
      </c>
      <c r="E84" s="79" t="s">
        <v>157</v>
      </c>
      <c r="F84" s="79" t="s">
        <v>597</v>
      </c>
      <c r="G84" s="79" t="s">
        <v>597</v>
      </c>
      <c r="H84" s="79" t="s">
        <v>597</v>
      </c>
      <c r="I84" s="79" t="s">
        <v>157</v>
      </c>
      <c r="J84" s="79" t="s">
        <v>597</v>
      </c>
      <c r="K84" s="79" t="s">
        <v>157</v>
      </c>
      <c r="L84" s="36" t="s">
        <v>1346</v>
      </c>
      <c r="M84" s="36" t="s">
        <v>146</v>
      </c>
      <c r="N84" s="36" t="s">
        <v>357</v>
      </c>
      <c r="O84" s="36" t="s">
        <v>25</v>
      </c>
      <c r="P84" s="36" t="s">
        <v>182</v>
      </c>
      <c r="Q84" s="36"/>
      <c r="R84" s="36"/>
      <c r="S84" s="36" t="s">
        <v>10</v>
      </c>
    </row>
    <row r="85" spans="1:19" s="30" customFormat="1" x14ac:dyDescent="0.2">
      <c r="A85" s="36" t="s">
        <v>39</v>
      </c>
      <c r="B85" s="36">
        <v>2021</v>
      </c>
      <c r="C85" s="79" t="s">
        <v>184</v>
      </c>
      <c r="D85" s="79" t="s">
        <v>157</v>
      </c>
      <c r="E85" s="79" t="s">
        <v>157</v>
      </c>
      <c r="F85" s="79" t="s">
        <v>597</v>
      </c>
      <c r="G85" s="79" t="s">
        <v>597</v>
      </c>
      <c r="H85" s="79" t="s">
        <v>157</v>
      </c>
      <c r="I85" s="79" t="s">
        <v>157</v>
      </c>
      <c r="J85" s="79" t="s">
        <v>597</v>
      </c>
      <c r="K85" s="79" t="s">
        <v>597</v>
      </c>
      <c r="L85" s="36" t="s">
        <v>1347</v>
      </c>
      <c r="M85" s="36" t="s">
        <v>94</v>
      </c>
      <c r="N85" s="36" t="s">
        <v>357</v>
      </c>
      <c r="O85" s="36" t="s">
        <v>25</v>
      </c>
      <c r="P85" s="40" t="s">
        <v>37</v>
      </c>
      <c r="Q85" s="36"/>
      <c r="R85" s="40"/>
      <c r="S85" s="36" t="s">
        <v>10</v>
      </c>
    </row>
    <row r="86" spans="1:19" s="30" customFormat="1" x14ac:dyDescent="0.2">
      <c r="A86" s="36" t="s">
        <v>39</v>
      </c>
      <c r="B86" s="36">
        <v>2021</v>
      </c>
      <c r="C86" s="79" t="s">
        <v>184</v>
      </c>
      <c r="D86" s="79"/>
      <c r="E86" s="79" t="s">
        <v>157</v>
      </c>
      <c r="F86" s="79" t="s">
        <v>597</v>
      </c>
      <c r="G86" s="79" t="s">
        <v>597</v>
      </c>
      <c r="H86" s="79" t="s">
        <v>597</v>
      </c>
      <c r="I86" s="79" t="s">
        <v>157</v>
      </c>
      <c r="J86" s="79" t="s">
        <v>597</v>
      </c>
      <c r="K86" s="79" t="s">
        <v>597</v>
      </c>
      <c r="L86" s="36" t="s">
        <v>1348</v>
      </c>
      <c r="M86" s="36" t="s">
        <v>92</v>
      </c>
      <c r="N86" s="36" t="s">
        <v>358</v>
      </c>
      <c r="O86" s="36" t="s">
        <v>23</v>
      </c>
      <c r="P86" s="36" t="s">
        <v>27</v>
      </c>
      <c r="Q86" s="36" t="s">
        <v>110</v>
      </c>
      <c r="R86" s="36"/>
      <c r="S86" s="36" t="s">
        <v>8</v>
      </c>
    </row>
    <row r="87" spans="1:19" s="30" customFormat="1" x14ac:dyDescent="0.2">
      <c r="A87" s="36" t="s">
        <v>39</v>
      </c>
      <c r="B87" s="36">
        <v>2021</v>
      </c>
      <c r="C87" s="79" t="s">
        <v>184</v>
      </c>
      <c r="D87" s="79" t="s">
        <v>157</v>
      </c>
      <c r="E87" s="79" t="s">
        <v>157</v>
      </c>
      <c r="F87" s="79" t="s">
        <v>597</v>
      </c>
      <c r="G87" s="79" t="s">
        <v>597</v>
      </c>
      <c r="H87" s="79" t="s">
        <v>157</v>
      </c>
      <c r="I87" s="79" t="s">
        <v>157</v>
      </c>
      <c r="J87" s="79" t="s">
        <v>597</v>
      </c>
      <c r="K87" s="79" t="s">
        <v>157</v>
      </c>
      <c r="L87" s="36" t="s">
        <v>1349</v>
      </c>
      <c r="M87" s="36" t="s">
        <v>136</v>
      </c>
      <c r="N87" s="36" t="s">
        <v>357</v>
      </c>
      <c r="O87" s="36" t="s">
        <v>23</v>
      </c>
      <c r="P87" s="36" t="s">
        <v>28</v>
      </c>
      <c r="Q87" s="36" t="s">
        <v>111</v>
      </c>
      <c r="R87" s="36"/>
      <c r="S87" s="36" t="s">
        <v>10</v>
      </c>
    </row>
    <row r="88" spans="1:19" s="30" customFormat="1" x14ac:dyDescent="0.2">
      <c r="A88" s="36" t="s">
        <v>39</v>
      </c>
      <c r="B88" s="36">
        <v>2021</v>
      </c>
      <c r="C88" s="79" t="s">
        <v>184</v>
      </c>
      <c r="D88" s="79" t="s">
        <v>157</v>
      </c>
      <c r="E88" s="79" t="s">
        <v>157</v>
      </c>
      <c r="F88" s="79" t="s">
        <v>597</v>
      </c>
      <c r="G88" s="79" t="s">
        <v>597</v>
      </c>
      <c r="H88" s="79" t="s">
        <v>157</v>
      </c>
      <c r="I88" s="79" t="s">
        <v>157</v>
      </c>
      <c r="J88" s="79" t="s">
        <v>597</v>
      </c>
      <c r="K88" s="79" t="s">
        <v>597</v>
      </c>
      <c r="L88" s="36" t="s">
        <v>1350</v>
      </c>
      <c r="M88" s="36" t="s">
        <v>143</v>
      </c>
      <c r="N88" s="36" t="s">
        <v>357</v>
      </c>
      <c r="O88" s="36" t="s">
        <v>23</v>
      </c>
      <c r="P88" s="36" t="s">
        <v>29</v>
      </c>
      <c r="Q88" s="36" t="s">
        <v>112</v>
      </c>
      <c r="R88" s="36"/>
      <c r="S88" s="36" t="s">
        <v>10</v>
      </c>
    </row>
    <row r="89" spans="1:19" s="30" customFormat="1" x14ac:dyDescent="0.2">
      <c r="A89" s="36" t="s">
        <v>39</v>
      </c>
      <c r="B89" s="36">
        <v>2021</v>
      </c>
      <c r="C89" s="79" t="s">
        <v>184</v>
      </c>
      <c r="D89" s="79" t="s">
        <v>157</v>
      </c>
      <c r="E89" s="79" t="s">
        <v>157</v>
      </c>
      <c r="F89" s="79" t="s">
        <v>597</v>
      </c>
      <c r="G89" s="79" t="s">
        <v>597</v>
      </c>
      <c r="H89" s="79" t="s">
        <v>157</v>
      </c>
      <c r="I89" s="79" t="s">
        <v>157</v>
      </c>
      <c r="J89" s="79" t="s">
        <v>597</v>
      </c>
      <c r="K89" s="79" t="s">
        <v>597</v>
      </c>
      <c r="L89" s="36" t="s">
        <v>1351</v>
      </c>
      <c r="M89" s="36" t="s">
        <v>142</v>
      </c>
      <c r="N89" s="36" t="s">
        <v>357</v>
      </c>
      <c r="O89" s="36" t="s">
        <v>23</v>
      </c>
      <c r="P89" s="36" t="s">
        <v>30</v>
      </c>
      <c r="Q89" s="36" t="s">
        <v>113</v>
      </c>
      <c r="R89" s="36"/>
      <c r="S89" s="36" t="s">
        <v>10</v>
      </c>
    </row>
    <row r="90" spans="1:19" s="30" customFormat="1" x14ac:dyDescent="0.2">
      <c r="A90" s="36" t="s">
        <v>39</v>
      </c>
      <c r="B90" s="36">
        <v>2021</v>
      </c>
      <c r="C90" s="79" t="s">
        <v>184</v>
      </c>
      <c r="D90" s="79" t="s">
        <v>157</v>
      </c>
      <c r="E90" s="79" t="s">
        <v>157</v>
      </c>
      <c r="F90" s="79" t="s">
        <v>597</v>
      </c>
      <c r="G90" s="79" t="s">
        <v>597</v>
      </c>
      <c r="H90" s="79" t="s">
        <v>157</v>
      </c>
      <c r="I90" s="79" t="s">
        <v>157</v>
      </c>
      <c r="J90" s="79" t="s">
        <v>597</v>
      </c>
      <c r="K90" s="79" t="s">
        <v>597</v>
      </c>
      <c r="L90" s="36" t="s">
        <v>1352</v>
      </c>
      <c r="M90" s="36" t="s">
        <v>141</v>
      </c>
      <c r="N90" s="36" t="s">
        <v>357</v>
      </c>
      <c r="O90" s="36" t="s">
        <v>23</v>
      </c>
      <c r="P90" s="36" t="s">
        <v>31</v>
      </c>
      <c r="Q90" s="36" t="s">
        <v>114</v>
      </c>
      <c r="R90" s="36"/>
      <c r="S90" s="36" t="s">
        <v>10</v>
      </c>
    </row>
    <row r="91" spans="1:19" s="30" customFormat="1" x14ac:dyDescent="0.2">
      <c r="A91" s="36" t="s">
        <v>39</v>
      </c>
      <c r="B91" s="36">
        <v>2021</v>
      </c>
      <c r="C91" s="79" t="s">
        <v>184</v>
      </c>
      <c r="D91" s="79" t="s">
        <v>157</v>
      </c>
      <c r="E91" s="79" t="s">
        <v>157</v>
      </c>
      <c r="F91" s="79" t="s">
        <v>597</v>
      </c>
      <c r="G91" s="79" t="s">
        <v>597</v>
      </c>
      <c r="H91" s="79" t="s">
        <v>157</v>
      </c>
      <c r="I91" s="79" t="s">
        <v>157</v>
      </c>
      <c r="J91" s="79" t="s">
        <v>597</v>
      </c>
      <c r="K91" s="79" t="s">
        <v>597</v>
      </c>
      <c r="L91" s="36" t="s">
        <v>1353</v>
      </c>
      <c r="M91" s="36" t="s">
        <v>137</v>
      </c>
      <c r="N91" s="36" t="s">
        <v>357</v>
      </c>
      <c r="O91" s="36" t="s">
        <v>23</v>
      </c>
      <c r="P91" s="36" t="s">
        <v>32</v>
      </c>
      <c r="Q91" s="36" t="s">
        <v>115</v>
      </c>
      <c r="R91" s="36"/>
      <c r="S91" s="36" t="s">
        <v>10</v>
      </c>
    </row>
    <row r="92" spans="1:19" s="30" customFormat="1" x14ac:dyDescent="0.2">
      <c r="A92" s="36" t="s">
        <v>39</v>
      </c>
      <c r="B92" s="36">
        <v>2021</v>
      </c>
      <c r="C92" s="79" t="s">
        <v>184</v>
      </c>
      <c r="D92" s="79" t="s">
        <v>157</v>
      </c>
      <c r="E92" s="79" t="s">
        <v>157</v>
      </c>
      <c r="F92" s="79" t="s">
        <v>597</v>
      </c>
      <c r="G92" s="79" t="s">
        <v>597</v>
      </c>
      <c r="H92" s="79" t="s">
        <v>157</v>
      </c>
      <c r="I92" s="79" t="s">
        <v>157</v>
      </c>
      <c r="J92" s="79" t="s">
        <v>597</v>
      </c>
      <c r="K92" s="79" t="s">
        <v>597</v>
      </c>
      <c r="L92" s="36" t="s">
        <v>1354</v>
      </c>
      <c r="M92" s="36" t="s">
        <v>138</v>
      </c>
      <c r="N92" s="36" t="s">
        <v>357</v>
      </c>
      <c r="O92" s="36" t="s">
        <v>23</v>
      </c>
      <c r="P92" s="36" t="s">
        <v>33</v>
      </c>
      <c r="Q92" s="36" t="s">
        <v>116</v>
      </c>
      <c r="R92" s="36"/>
      <c r="S92" s="36" t="s">
        <v>10</v>
      </c>
    </row>
    <row r="93" spans="1:19" s="30" customFormat="1" x14ac:dyDescent="0.2">
      <c r="A93" s="36" t="s">
        <v>39</v>
      </c>
      <c r="B93" s="36">
        <v>2021</v>
      </c>
      <c r="C93" s="79" t="s">
        <v>184</v>
      </c>
      <c r="D93" s="79" t="s">
        <v>157</v>
      </c>
      <c r="E93" s="79" t="s">
        <v>157</v>
      </c>
      <c r="F93" s="79" t="s">
        <v>597</v>
      </c>
      <c r="G93" s="79" t="s">
        <v>597</v>
      </c>
      <c r="H93" s="79" t="s">
        <v>157</v>
      </c>
      <c r="I93" s="79" t="s">
        <v>157</v>
      </c>
      <c r="J93" s="79" t="s">
        <v>597</v>
      </c>
      <c r="K93" s="79" t="s">
        <v>597</v>
      </c>
      <c r="L93" s="36" t="s">
        <v>1355</v>
      </c>
      <c r="M93" s="36" t="s">
        <v>139</v>
      </c>
      <c r="N93" s="36" t="s">
        <v>357</v>
      </c>
      <c r="O93" s="36" t="s">
        <v>23</v>
      </c>
      <c r="P93" s="36" t="s">
        <v>34</v>
      </c>
      <c r="Q93" s="36" t="s">
        <v>117</v>
      </c>
      <c r="R93" s="36"/>
      <c r="S93" s="36" t="s">
        <v>10</v>
      </c>
    </row>
    <row r="94" spans="1:19" s="30" customFormat="1" x14ac:dyDescent="0.2">
      <c r="A94" s="36" t="s">
        <v>39</v>
      </c>
      <c r="B94" s="36">
        <v>2021</v>
      </c>
      <c r="C94" s="79" t="s">
        <v>184</v>
      </c>
      <c r="D94" s="79"/>
      <c r="E94" s="79" t="s">
        <v>157</v>
      </c>
      <c r="F94" s="79" t="s">
        <v>597</v>
      </c>
      <c r="G94" s="79" t="s">
        <v>597</v>
      </c>
      <c r="H94" s="79" t="s">
        <v>157</v>
      </c>
      <c r="I94" s="79" t="s">
        <v>157</v>
      </c>
      <c r="J94" s="79" t="s">
        <v>597</v>
      </c>
      <c r="K94" s="79" t="s">
        <v>597</v>
      </c>
      <c r="L94" s="36" t="s">
        <v>1356</v>
      </c>
      <c r="M94" s="36" t="s">
        <v>140</v>
      </c>
      <c r="N94" s="36" t="s">
        <v>357</v>
      </c>
      <c r="O94" s="36" t="s">
        <v>23</v>
      </c>
      <c r="P94" s="36" t="s">
        <v>35</v>
      </c>
      <c r="Q94" s="36" t="s">
        <v>118</v>
      </c>
      <c r="R94" s="36"/>
      <c r="S94" s="36" t="s">
        <v>10</v>
      </c>
    </row>
    <row r="95" spans="1:19" s="30" customFormat="1" x14ac:dyDescent="0.2">
      <c r="A95" s="36" t="s">
        <v>39</v>
      </c>
      <c r="B95" s="36">
        <v>2021</v>
      </c>
      <c r="C95" s="79" t="s">
        <v>184</v>
      </c>
      <c r="D95" s="79" t="s">
        <v>157</v>
      </c>
      <c r="E95" s="79" t="s">
        <v>157</v>
      </c>
      <c r="F95" s="79" t="s">
        <v>597</v>
      </c>
      <c r="G95" s="79" t="s">
        <v>597</v>
      </c>
      <c r="H95" s="79" t="s">
        <v>157</v>
      </c>
      <c r="I95" s="79" t="s">
        <v>157</v>
      </c>
      <c r="J95" s="79" t="s">
        <v>597</v>
      </c>
      <c r="K95" s="79" t="s">
        <v>597</v>
      </c>
      <c r="L95" s="36" t="s">
        <v>1357</v>
      </c>
      <c r="M95" s="36" t="s">
        <v>93</v>
      </c>
      <c r="N95" s="36" t="s">
        <v>357</v>
      </c>
      <c r="O95" s="36" t="s">
        <v>23</v>
      </c>
      <c r="P95" s="36" t="s">
        <v>36</v>
      </c>
      <c r="Q95" s="36"/>
      <c r="R95" s="36"/>
      <c r="S95" s="36" t="s">
        <v>10</v>
      </c>
    </row>
    <row r="96" spans="1:19" s="30" customFormat="1" x14ac:dyDescent="0.2">
      <c r="A96" s="36" t="s">
        <v>39</v>
      </c>
      <c r="B96" s="36">
        <v>2021</v>
      </c>
      <c r="C96" s="79" t="s">
        <v>184</v>
      </c>
      <c r="D96" s="79" t="s">
        <v>157</v>
      </c>
      <c r="E96" s="79" t="s">
        <v>157</v>
      </c>
      <c r="F96" s="79" t="s">
        <v>597</v>
      </c>
      <c r="G96" s="79" t="s">
        <v>597</v>
      </c>
      <c r="H96" s="79" t="s">
        <v>597</v>
      </c>
      <c r="I96" s="79" t="s">
        <v>597</v>
      </c>
      <c r="J96" s="79" t="s">
        <v>597</v>
      </c>
      <c r="K96" s="79" t="s">
        <v>597</v>
      </c>
      <c r="L96" s="36" t="s">
        <v>1358</v>
      </c>
      <c r="M96" s="36" t="s">
        <v>267</v>
      </c>
      <c r="N96" s="36" t="s">
        <v>357</v>
      </c>
      <c r="O96" s="36" t="s">
        <v>23</v>
      </c>
      <c r="P96" s="36" t="s">
        <v>268</v>
      </c>
      <c r="Q96" s="36"/>
      <c r="R96" s="36"/>
      <c r="S96" s="36" t="s">
        <v>10</v>
      </c>
    </row>
    <row r="97" spans="1:19" s="30" customFormat="1" x14ac:dyDescent="0.2">
      <c r="A97" s="36" t="s">
        <v>39</v>
      </c>
      <c r="B97" s="36">
        <v>2021</v>
      </c>
      <c r="C97" s="79" t="s">
        <v>184</v>
      </c>
      <c r="D97" s="79" t="s">
        <v>157</v>
      </c>
      <c r="E97" s="79" t="s">
        <v>157</v>
      </c>
      <c r="F97" s="79" t="s">
        <v>597</v>
      </c>
      <c r="G97" s="79" t="s">
        <v>597</v>
      </c>
      <c r="H97" s="79" t="s">
        <v>597</v>
      </c>
      <c r="I97" s="79" t="s">
        <v>597</v>
      </c>
      <c r="J97" s="79" t="s">
        <v>597</v>
      </c>
      <c r="K97" s="79" t="s">
        <v>597</v>
      </c>
      <c r="L97" s="36" t="s">
        <v>1359</v>
      </c>
      <c r="M97" s="36" t="s">
        <v>95</v>
      </c>
      <c r="N97" s="36" t="s">
        <v>357</v>
      </c>
      <c r="O97" s="36" t="s">
        <v>26</v>
      </c>
      <c r="P97" s="36" t="s">
        <v>38</v>
      </c>
      <c r="Q97" s="36"/>
      <c r="R97" s="36"/>
      <c r="S97" s="36" t="s">
        <v>10</v>
      </c>
    </row>
    <row r="98" spans="1:19" s="30" customFormat="1" x14ac:dyDescent="0.2">
      <c r="A98" s="38" t="s">
        <v>75</v>
      </c>
      <c r="B98" s="38">
        <v>2021</v>
      </c>
      <c r="C98" s="80" t="s">
        <v>184</v>
      </c>
      <c r="D98" s="80" t="s">
        <v>157</v>
      </c>
      <c r="E98" s="80" t="s">
        <v>157</v>
      </c>
      <c r="F98" s="80" t="s">
        <v>157</v>
      </c>
      <c r="G98" s="80" t="s">
        <v>597</v>
      </c>
      <c r="H98" s="80" t="s">
        <v>597</v>
      </c>
      <c r="I98" s="80" t="s">
        <v>157</v>
      </c>
      <c r="J98" s="80" t="s">
        <v>597</v>
      </c>
      <c r="K98" s="80" t="s">
        <v>597</v>
      </c>
      <c r="L98" s="38" t="s">
        <v>276</v>
      </c>
      <c r="M98" s="38" t="s">
        <v>618</v>
      </c>
      <c r="N98" s="38" t="s">
        <v>387</v>
      </c>
      <c r="O98" s="38" t="s">
        <v>23</v>
      </c>
      <c r="P98" s="38" t="s">
        <v>64</v>
      </c>
      <c r="Q98" s="38"/>
      <c r="R98" s="38"/>
      <c r="S98" s="38" t="s">
        <v>65</v>
      </c>
    </row>
    <row r="99" spans="1:19" s="30" customFormat="1" x14ac:dyDescent="0.2">
      <c r="A99" s="99" t="s">
        <v>75</v>
      </c>
      <c r="B99" s="99">
        <v>2023</v>
      </c>
      <c r="C99" s="100" t="s">
        <v>70</v>
      </c>
      <c r="D99" s="100"/>
      <c r="E99" s="100" t="s">
        <v>157</v>
      </c>
      <c r="F99" s="100" t="s">
        <v>157</v>
      </c>
      <c r="G99" s="100" t="s">
        <v>157</v>
      </c>
      <c r="H99" s="100" t="s">
        <v>157</v>
      </c>
      <c r="I99" s="100" t="s">
        <v>157</v>
      </c>
      <c r="J99" s="100" t="s">
        <v>597</v>
      </c>
      <c r="K99" s="100" t="s">
        <v>597</v>
      </c>
      <c r="L99" s="99" t="s">
        <v>273</v>
      </c>
      <c r="M99" s="99" t="s">
        <v>274</v>
      </c>
      <c r="N99" s="99" t="s">
        <v>275</v>
      </c>
      <c r="O99" s="99" t="s">
        <v>9</v>
      </c>
      <c r="P99" s="99" t="s">
        <v>355</v>
      </c>
      <c r="Q99" s="99" t="s">
        <v>277</v>
      </c>
      <c r="R99" s="99"/>
      <c r="S99" s="99" t="s">
        <v>10</v>
      </c>
    </row>
    <row r="100" spans="1:19" s="30" customFormat="1" x14ac:dyDescent="0.2">
      <c r="A100" s="99" t="s">
        <v>75</v>
      </c>
      <c r="B100" s="99">
        <v>2025</v>
      </c>
      <c r="C100" s="100" t="s">
        <v>70</v>
      </c>
      <c r="D100" s="100"/>
      <c r="E100" s="100" t="s">
        <v>157</v>
      </c>
      <c r="F100" s="100" t="s">
        <v>157</v>
      </c>
      <c r="G100" s="100" t="s">
        <v>157</v>
      </c>
      <c r="H100" s="100" t="s">
        <v>157</v>
      </c>
      <c r="I100" s="100" t="s">
        <v>157</v>
      </c>
      <c r="J100" s="100" t="s">
        <v>597</v>
      </c>
      <c r="K100" s="100" t="s">
        <v>597</v>
      </c>
      <c r="L100" s="99" t="s">
        <v>1657</v>
      </c>
      <c r="M100" s="99" t="s">
        <v>1655</v>
      </c>
      <c r="N100" s="99" t="s">
        <v>1656</v>
      </c>
      <c r="O100" s="99" t="s">
        <v>11</v>
      </c>
      <c r="P100" s="99" t="s">
        <v>1658</v>
      </c>
      <c r="Q100" s="99" t="s">
        <v>1659</v>
      </c>
      <c r="R100" s="99"/>
      <c r="S100" s="99" t="s">
        <v>1660</v>
      </c>
    </row>
    <row r="101" spans="1:19" x14ac:dyDescent="0.2">
      <c r="A101" s="37" t="s">
        <v>78</v>
      </c>
      <c r="B101" s="37">
        <v>2024</v>
      </c>
      <c r="C101" s="81" t="s">
        <v>79</v>
      </c>
      <c r="D101" s="81" t="s">
        <v>157</v>
      </c>
      <c r="E101" s="81" t="s">
        <v>157</v>
      </c>
      <c r="F101" s="81" t="s">
        <v>597</v>
      </c>
      <c r="G101" s="81" t="s">
        <v>597</v>
      </c>
      <c r="H101" s="81" t="s">
        <v>157</v>
      </c>
      <c r="I101" s="81" t="s">
        <v>597</v>
      </c>
      <c r="J101" s="81" t="s">
        <v>597</v>
      </c>
      <c r="K101" s="81" t="s">
        <v>597</v>
      </c>
      <c r="L101" s="37" t="s">
        <v>269</v>
      </c>
      <c r="M101" s="37" t="s">
        <v>1283</v>
      </c>
      <c r="N101" s="37" t="s">
        <v>617</v>
      </c>
      <c r="O101" s="37" t="s">
        <v>25</v>
      </c>
      <c r="P101" s="37" t="s">
        <v>280</v>
      </c>
      <c r="Q101" s="37"/>
      <c r="R101" s="37"/>
      <c r="S101" s="37" t="s">
        <v>10</v>
      </c>
    </row>
    <row r="102" spans="1:19" x14ac:dyDescent="0.2">
      <c r="A102" s="37" t="s">
        <v>78</v>
      </c>
      <c r="B102" s="37">
        <v>2024</v>
      </c>
      <c r="C102" s="81" t="s">
        <v>79</v>
      </c>
      <c r="D102" s="81"/>
      <c r="E102" s="81" t="s">
        <v>597</v>
      </c>
      <c r="F102" s="81" t="s">
        <v>597</v>
      </c>
      <c r="G102" s="81" t="s">
        <v>597</v>
      </c>
      <c r="H102" s="81" t="s">
        <v>597</v>
      </c>
      <c r="I102" s="81" t="s">
        <v>597</v>
      </c>
      <c r="J102" s="81" t="s">
        <v>597</v>
      </c>
      <c r="K102" s="81" t="s">
        <v>597</v>
      </c>
      <c r="L102" s="37" t="s">
        <v>270</v>
      </c>
      <c r="M102" s="37" t="s">
        <v>1004</v>
      </c>
      <c r="N102" s="37" t="s">
        <v>617</v>
      </c>
      <c r="O102" s="37" t="s">
        <v>25</v>
      </c>
      <c r="P102" s="37" t="s">
        <v>279</v>
      </c>
      <c r="Q102" s="37"/>
      <c r="R102" s="37"/>
      <c r="S102" s="37" t="s">
        <v>10</v>
      </c>
    </row>
    <row r="103" spans="1:19" x14ac:dyDescent="0.2">
      <c r="A103" s="39" t="s">
        <v>271</v>
      </c>
      <c r="B103" s="39">
        <v>2024</v>
      </c>
      <c r="C103" s="82" t="s">
        <v>79</v>
      </c>
      <c r="D103" s="82"/>
      <c r="E103" s="82" t="s">
        <v>597</v>
      </c>
      <c r="F103" s="82" t="s">
        <v>597</v>
      </c>
      <c r="G103" s="82" t="s">
        <v>597</v>
      </c>
      <c r="H103" s="82" t="s">
        <v>597</v>
      </c>
      <c r="I103" s="82" t="s">
        <v>597</v>
      </c>
      <c r="J103" s="82" t="s">
        <v>597</v>
      </c>
      <c r="K103" s="82" t="s">
        <v>597</v>
      </c>
      <c r="L103" s="39" t="s">
        <v>272</v>
      </c>
      <c r="M103" s="39" t="s">
        <v>1003</v>
      </c>
      <c r="N103" s="39" t="s">
        <v>1003</v>
      </c>
      <c r="O103" s="39" t="s">
        <v>25</v>
      </c>
      <c r="P103" s="39" t="s">
        <v>278</v>
      </c>
      <c r="Q103" s="39"/>
      <c r="R103" s="39"/>
      <c r="S103" s="39" t="s">
        <v>10</v>
      </c>
    </row>
    <row r="104" spans="1:19" x14ac:dyDescent="0.2">
      <c r="A104" s="39" t="s">
        <v>997</v>
      </c>
      <c r="B104" s="39">
        <v>2024</v>
      </c>
      <c r="C104" s="82" t="s">
        <v>79</v>
      </c>
      <c r="D104" s="82" t="s">
        <v>157</v>
      </c>
      <c r="E104" s="82" t="s">
        <v>157</v>
      </c>
      <c r="F104" s="82" t="s">
        <v>597</v>
      </c>
      <c r="G104" s="82" t="s">
        <v>597</v>
      </c>
      <c r="H104" s="82" t="s">
        <v>597</v>
      </c>
      <c r="I104" s="82" t="s">
        <v>597</v>
      </c>
      <c r="J104" s="82" t="s">
        <v>597</v>
      </c>
      <c r="K104" s="82" t="s">
        <v>597</v>
      </c>
      <c r="L104" s="39" t="s">
        <v>998</v>
      </c>
      <c r="M104" s="39" t="s">
        <v>1002</v>
      </c>
      <c r="N104" s="39" t="s">
        <v>1000</v>
      </c>
      <c r="O104" s="39" t="s">
        <v>9</v>
      </c>
      <c r="P104" s="39" t="s">
        <v>1001</v>
      </c>
      <c r="Q104" s="39"/>
      <c r="R104" s="39"/>
      <c r="S104" s="39" t="s">
        <v>999</v>
      </c>
    </row>
    <row r="105" spans="1:19" s="30" customFormat="1" x14ac:dyDescent="0.2">
      <c r="A105" s="83" t="s">
        <v>1228</v>
      </c>
      <c r="B105" s="83">
        <v>2021</v>
      </c>
      <c r="C105" s="84" t="s">
        <v>184</v>
      </c>
      <c r="D105" s="84" t="s">
        <v>157</v>
      </c>
      <c r="E105" s="84" t="s">
        <v>157</v>
      </c>
      <c r="F105" s="84" t="s">
        <v>597</v>
      </c>
      <c r="G105" s="84" t="s">
        <v>597</v>
      </c>
      <c r="H105" s="84" t="s">
        <v>597</v>
      </c>
      <c r="I105" s="84" t="s">
        <v>157</v>
      </c>
      <c r="J105" s="84" t="s">
        <v>597</v>
      </c>
      <c r="K105" s="84" t="s">
        <v>597</v>
      </c>
      <c r="L105" s="83" t="s">
        <v>338</v>
      </c>
      <c r="M105" s="83" t="s">
        <v>367</v>
      </c>
      <c r="N105" s="83" t="s">
        <v>368</v>
      </c>
      <c r="O105" s="83" t="s">
        <v>9</v>
      </c>
      <c r="P105" s="83" t="s">
        <v>353</v>
      </c>
      <c r="Q105" s="83"/>
      <c r="R105" s="83"/>
      <c r="S105" s="83" t="s">
        <v>10</v>
      </c>
    </row>
    <row r="106" spans="1:19" s="30" customFormat="1" x14ac:dyDescent="0.2">
      <c r="A106" s="101" t="s">
        <v>1228</v>
      </c>
      <c r="B106" s="101">
        <v>2024</v>
      </c>
      <c r="C106" s="102" t="s">
        <v>70</v>
      </c>
      <c r="D106" s="102"/>
      <c r="E106" s="102" t="s">
        <v>597</v>
      </c>
      <c r="F106" s="102" t="s">
        <v>157</v>
      </c>
      <c r="G106" s="102" t="s">
        <v>157</v>
      </c>
      <c r="H106" s="102" t="s">
        <v>597</v>
      </c>
      <c r="I106" s="102" t="s">
        <v>157</v>
      </c>
      <c r="J106" s="102" t="s">
        <v>597</v>
      </c>
      <c r="K106" s="102"/>
      <c r="L106" s="101" t="s">
        <v>1225</v>
      </c>
      <c r="M106" s="101" t="s">
        <v>1226</v>
      </c>
      <c r="N106" s="101" t="s">
        <v>1227</v>
      </c>
      <c r="O106" s="101" t="s">
        <v>3</v>
      </c>
      <c r="P106" s="101" t="s">
        <v>1230</v>
      </c>
      <c r="Q106" s="101" t="s">
        <v>1229</v>
      </c>
      <c r="R106" s="101"/>
      <c r="S106" s="101" t="s">
        <v>10</v>
      </c>
    </row>
    <row r="107" spans="1:19" x14ac:dyDescent="0.2">
      <c r="A107" s="289" t="s">
        <v>1386</v>
      </c>
      <c r="B107" s="105">
        <v>2024</v>
      </c>
      <c r="C107" s="106" t="s">
        <v>79</v>
      </c>
      <c r="E107" s="106" t="s">
        <v>597</v>
      </c>
      <c r="F107" s="106" t="s">
        <v>597</v>
      </c>
      <c r="G107" s="106" t="s">
        <v>597</v>
      </c>
      <c r="H107" s="106" t="s">
        <v>597</v>
      </c>
      <c r="I107" s="106" t="s">
        <v>597</v>
      </c>
      <c r="J107" s="106" t="s">
        <v>597</v>
      </c>
      <c r="K107" s="106" t="s">
        <v>597</v>
      </c>
      <c r="L107" s="289" t="s">
        <v>1387</v>
      </c>
      <c r="M107" s="289" t="s">
        <v>1265</v>
      </c>
      <c r="N107" s="289" t="s">
        <v>1263</v>
      </c>
      <c r="O107" s="289" t="s">
        <v>1261</v>
      </c>
      <c r="P107" s="289"/>
      <c r="Q107" s="289"/>
      <c r="R107" s="289"/>
      <c r="S107" s="289"/>
    </row>
    <row r="108" spans="1:19" x14ac:dyDescent="0.2">
      <c r="A108" s="289" t="s">
        <v>405</v>
      </c>
      <c r="B108" s="105">
        <v>2024</v>
      </c>
      <c r="C108" s="106" t="s">
        <v>79</v>
      </c>
      <c r="E108" s="106" t="s">
        <v>597</v>
      </c>
      <c r="F108" s="106" t="s">
        <v>157</v>
      </c>
      <c r="G108" s="106" t="s">
        <v>597</v>
      </c>
      <c r="H108" s="106" t="s">
        <v>597</v>
      </c>
      <c r="I108" s="106" t="s">
        <v>597</v>
      </c>
      <c r="J108" s="106" t="s">
        <v>597</v>
      </c>
      <c r="K108" s="106" t="s">
        <v>597</v>
      </c>
      <c r="L108" s="289"/>
      <c r="M108" s="289" t="s">
        <v>1264</v>
      </c>
      <c r="N108" s="289" t="s">
        <v>1264</v>
      </c>
      <c r="O108" s="289" t="s">
        <v>392</v>
      </c>
      <c r="P108" s="289"/>
      <c r="Q108" s="289"/>
      <c r="R108" s="289"/>
      <c r="S108" s="289"/>
    </row>
    <row r="109" spans="1:19" s="30" customFormat="1" x14ac:dyDescent="0.2">
      <c r="A109" s="35" t="s">
        <v>1306</v>
      </c>
      <c r="B109" s="35">
        <v>2021</v>
      </c>
      <c r="C109" s="78" t="s">
        <v>184</v>
      </c>
      <c r="D109" s="78" t="s">
        <v>157</v>
      </c>
      <c r="E109" s="78" t="s">
        <v>157</v>
      </c>
      <c r="F109" s="78" t="s">
        <v>597</v>
      </c>
      <c r="G109" s="78" t="s">
        <v>597</v>
      </c>
      <c r="H109" s="78" t="s">
        <v>597</v>
      </c>
      <c r="I109" s="78" t="s">
        <v>157</v>
      </c>
      <c r="J109" s="78" t="s">
        <v>597</v>
      </c>
      <c r="K109" s="78" t="s">
        <v>597</v>
      </c>
      <c r="L109" s="35" t="s">
        <v>1360</v>
      </c>
      <c r="M109" s="35" t="s">
        <v>76</v>
      </c>
      <c r="N109" s="35" t="s">
        <v>382</v>
      </c>
      <c r="O109" s="35" t="s">
        <v>23</v>
      </c>
      <c r="P109" s="35" t="s">
        <v>77</v>
      </c>
      <c r="Q109" s="35"/>
      <c r="R109" s="35"/>
      <c r="S109" s="35" t="s">
        <v>10</v>
      </c>
    </row>
    <row r="110" spans="1:19" s="30" customFormat="1" x14ac:dyDescent="0.2">
      <c r="A110" s="35" t="s">
        <v>1306</v>
      </c>
      <c r="B110" s="35">
        <v>2024</v>
      </c>
      <c r="C110" s="78" t="s">
        <v>70</v>
      </c>
      <c r="D110" s="78"/>
      <c r="E110" s="78" t="s">
        <v>157</v>
      </c>
      <c r="F110" s="78" t="s">
        <v>157</v>
      </c>
      <c r="G110" s="78" t="s">
        <v>157</v>
      </c>
      <c r="H110" s="78" t="s">
        <v>597</v>
      </c>
      <c r="I110" s="78" t="s">
        <v>157</v>
      </c>
      <c r="J110" s="78" t="s">
        <v>597</v>
      </c>
      <c r="K110" s="78" t="s">
        <v>597</v>
      </c>
      <c r="L110" s="35" t="s">
        <v>1307</v>
      </c>
      <c r="M110" s="35" t="s">
        <v>1308</v>
      </c>
      <c r="N110" s="35" t="s">
        <v>1309</v>
      </c>
      <c r="O110" s="35" t="s">
        <v>3</v>
      </c>
      <c r="P110" s="35" t="s">
        <v>1310</v>
      </c>
      <c r="Q110" s="35" t="s">
        <v>1311</v>
      </c>
      <c r="R110" s="35"/>
      <c r="S110" s="35" t="s">
        <v>8</v>
      </c>
    </row>
    <row r="111" spans="1:19" x14ac:dyDescent="0.2">
      <c r="A111" s="35" t="s">
        <v>1306</v>
      </c>
      <c r="B111" s="35">
        <v>2024</v>
      </c>
      <c r="C111" s="78" t="s">
        <v>195</v>
      </c>
      <c r="D111" s="78"/>
      <c r="E111" s="78" t="s">
        <v>597</v>
      </c>
      <c r="F111" s="78" t="s">
        <v>597</v>
      </c>
      <c r="G111" s="78" t="s">
        <v>597</v>
      </c>
      <c r="H111" s="78" t="s">
        <v>597</v>
      </c>
      <c r="I111" s="78" t="s">
        <v>157</v>
      </c>
      <c r="J111" s="78" t="s">
        <v>597</v>
      </c>
      <c r="K111" s="78" t="s">
        <v>597</v>
      </c>
      <c r="L111" s="35" t="s">
        <v>1330</v>
      </c>
      <c r="M111" s="35" t="s">
        <v>1331</v>
      </c>
      <c r="N111" s="35" t="s">
        <v>1333</v>
      </c>
      <c r="O111" s="35" t="s">
        <v>3</v>
      </c>
      <c r="P111" s="35" t="s">
        <v>1334</v>
      </c>
      <c r="Q111" s="35" t="s">
        <v>1332</v>
      </c>
      <c r="R111" s="35"/>
      <c r="S111" s="35" t="s">
        <v>24</v>
      </c>
    </row>
    <row r="112" spans="1:19" x14ac:dyDescent="0.2">
      <c r="A112" s="35" t="s">
        <v>1306</v>
      </c>
      <c r="B112" s="35">
        <v>2025</v>
      </c>
      <c r="C112" s="78" t="s">
        <v>70</v>
      </c>
      <c r="D112" s="78"/>
      <c r="E112" s="78" t="s">
        <v>157</v>
      </c>
      <c r="F112" s="78" t="s">
        <v>157</v>
      </c>
      <c r="G112" s="78" t="s">
        <v>157</v>
      </c>
      <c r="H112" s="78" t="s">
        <v>157</v>
      </c>
      <c r="I112" s="78" t="s">
        <v>157</v>
      </c>
      <c r="J112" s="78" t="s">
        <v>157</v>
      </c>
      <c r="K112" s="78" t="s">
        <v>597</v>
      </c>
      <c r="L112" s="35" t="s">
        <v>1591</v>
      </c>
      <c r="M112" s="35" t="s">
        <v>397</v>
      </c>
      <c r="N112" s="35" t="s">
        <v>398</v>
      </c>
      <c r="O112" s="35" t="s">
        <v>74</v>
      </c>
      <c r="P112" s="35" t="s">
        <v>1598</v>
      </c>
      <c r="Q112" s="35" t="s">
        <v>1599</v>
      </c>
      <c r="R112" s="35"/>
      <c r="S112" s="35" t="s">
        <v>1600</v>
      </c>
    </row>
    <row r="113" spans="1:19" x14ac:dyDescent="0.2">
      <c r="A113" s="290" t="s">
        <v>1412</v>
      </c>
      <c r="B113" s="105">
        <v>2025</v>
      </c>
      <c r="C113" s="106" t="s">
        <v>70</v>
      </c>
      <c r="E113" s="106" t="s">
        <v>157</v>
      </c>
      <c r="F113" s="106" t="s">
        <v>157</v>
      </c>
      <c r="G113" s="106" t="s">
        <v>157</v>
      </c>
      <c r="H113" s="106" t="s">
        <v>597</v>
      </c>
      <c r="I113" s="106" t="s">
        <v>157</v>
      </c>
      <c r="J113" s="106" t="s">
        <v>157</v>
      </c>
      <c r="K113" s="106" t="s">
        <v>597</v>
      </c>
      <c r="L113" s="289" t="s">
        <v>1411</v>
      </c>
      <c r="M113" s="289" t="s">
        <v>1413</v>
      </c>
      <c r="N113" s="289" t="s">
        <v>1414</v>
      </c>
      <c r="O113" s="289" t="s">
        <v>74</v>
      </c>
      <c r="P113" s="289" t="s">
        <v>1415</v>
      </c>
      <c r="Q113" s="289" t="s">
        <v>1416</v>
      </c>
      <c r="R113" s="289"/>
      <c r="S113" s="289" t="s">
        <v>1192</v>
      </c>
    </row>
    <row r="114" spans="1:19" x14ac:dyDescent="0.2">
      <c r="A114" s="290" t="s">
        <v>1592</v>
      </c>
      <c r="B114" s="105">
        <v>2025</v>
      </c>
      <c r="C114" s="106" t="s">
        <v>70</v>
      </c>
      <c r="E114" s="106" t="s">
        <v>157</v>
      </c>
      <c r="F114" s="106" t="s">
        <v>157</v>
      </c>
      <c r="G114" s="106" t="s">
        <v>157</v>
      </c>
      <c r="H114" s="106" t="s">
        <v>157</v>
      </c>
      <c r="I114" s="106" t="s">
        <v>157</v>
      </c>
      <c r="J114" s="106" t="s">
        <v>597</v>
      </c>
      <c r="K114" s="106" t="s">
        <v>597</v>
      </c>
      <c r="L114" s="289" t="s">
        <v>1593</v>
      </c>
      <c r="M114" s="289" t="s">
        <v>401</v>
      </c>
      <c r="N114" s="289" t="s">
        <v>1596</v>
      </c>
      <c r="O114" s="289" t="s">
        <v>9</v>
      </c>
      <c r="P114" s="289" t="s">
        <v>1595</v>
      </c>
      <c r="Q114" s="289" t="s">
        <v>1594</v>
      </c>
      <c r="R114" s="289"/>
      <c r="S114" s="289" t="s">
        <v>1597</v>
      </c>
    </row>
  </sheetData>
  <autoFilter ref="A1:S111" xr:uid="{DEA4ED07-F52A-4D67-BBCB-EE5BE2CA80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E4E63-AD2E-43C1-8225-C5A880FB5A11}">
  <dimension ref="A1:F241"/>
  <sheetViews>
    <sheetView zoomScaleNormal="100" workbookViewId="0">
      <pane ySplit="1" topLeftCell="A2" activePane="bottomLeft" state="frozen"/>
      <selection pane="bottomLeft" activeCell="C183" sqref="C183"/>
    </sheetView>
  </sheetViews>
  <sheetFormatPr defaultColWidth="8.85546875" defaultRowHeight="15" x14ac:dyDescent="0.25"/>
  <cols>
    <col min="1" max="1" width="12.28515625" customWidth="1"/>
    <col min="2" max="2" width="9" customWidth="1"/>
    <col min="3" max="3" width="15.42578125" customWidth="1"/>
    <col min="4" max="4" width="29" customWidth="1"/>
    <col min="5" max="5" width="71.7109375" customWidth="1"/>
    <col min="6" max="6" width="85.42578125" customWidth="1"/>
  </cols>
  <sheetData>
    <row r="1" spans="1:6" ht="33.75" customHeight="1" x14ac:dyDescent="0.25">
      <c r="A1" s="7" t="s">
        <v>609</v>
      </c>
      <c r="B1" s="7" t="s">
        <v>601</v>
      </c>
      <c r="C1" s="7" t="s">
        <v>1082</v>
      </c>
      <c r="D1" s="2" t="s">
        <v>281</v>
      </c>
      <c r="E1" s="2" t="s">
        <v>282</v>
      </c>
      <c r="F1" s="2" t="s">
        <v>283</v>
      </c>
    </row>
    <row r="2" spans="1:6" x14ac:dyDescent="0.25">
      <c r="A2" s="8" t="s">
        <v>157</v>
      </c>
      <c r="B2" s="8">
        <v>2024</v>
      </c>
      <c r="C2" s="8" t="s">
        <v>1158</v>
      </c>
      <c r="D2" s="3" t="s">
        <v>1175</v>
      </c>
      <c r="E2" s="3" t="s">
        <v>1173</v>
      </c>
      <c r="F2" s="3" t="s">
        <v>1174</v>
      </c>
    </row>
    <row r="3" spans="1:6" x14ac:dyDescent="0.25">
      <c r="A3" s="8" t="s">
        <v>157</v>
      </c>
      <c r="B3" s="8">
        <v>2024</v>
      </c>
      <c r="C3" s="8" t="s">
        <v>1158</v>
      </c>
      <c r="D3" s="3" t="s">
        <v>1175</v>
      </c>
      <c r="E3" s="3" t="s">
        <v>1193</v>
      </c>
      <c r="F3" s="3" t="s">
        <v>1194</v>
      </c>
    </row>
    <row r="4" spans="1:6" x14ac:dyDescent="0.25">
      <c r="A4" s="10" t="s">
        <v>388</v>
      </c>
      <c r="B4" s="8">
        <v>2025</v>
      </c>
      <c r="C4" s="8" t="s">
        <v>1098</v>
      </c>
      <c r="D4" s="3" t="s">
        <v>1175</v>
      </c>
      <c r="E4" s="3" t="s">
        <v>1182</v>
      </c>
      <c r="F4" s="3" t="s">
        <v>1183</v>
      </c>
    </row>
    <row r="5" spans="1:6" ht="30" x14ac:dyDescent="0.25">
      <c r="A5" s="10" t="s">
        <v>388</v>
      </c>
      <c r="B5" s="8">
        <v>2025</v>
      </c>
      <c r="C5" s="8" t="s">
        <v>1098</v>
      </c>
      <c r="D5" s="3" t="s">
        <v>1175</v>
      </c>
      <c r="E5" s="3" t="s">
        <v>1184</v>
      </c>
      <c r="F5" s="3" t="s">
        <v>1185</v>
      </c>
    </row>
    <row r="6" spans="1:6" ht="105" x14ac:dyDescent="0.25">
      <c r="A6" s="8" t="s">
        <v>157</v>
      </c>
      <c r="B6" s="8">
        <v>2025</v>
      </c>
      <c r="C6" s="8" t="s">
        <v>1098</v>
      </c>
      <c r="D6" s="3" t="s">
        <v>284</v>
      </c>
      <c r="E6" s="3" t="s">
        <v>1409</v>
      </c>
      <c r="F6" s="3" t="s">
        <v>1408</v>
      </c>
    </row>
    <row r="7" spans="1:6" x14ac:dyDescent="0.25">
      <c r="A7" s="8" t="s">
        <v>157</v>
      </c>
      <c r="B7" s="8">
        <v>2024</v>
      </c>
      <c r="C7" s="8" t="s">
        <v>1122</v>
      </c>
      <c r="D7" s="3" t="s">
        <v>284</v>
      </c>
      <c r="E7" s="3" t="s">
        <v>1038</v>
      </c>
      <c r="F7" s="3" t="s">
        <v>1037</v>
      </c>
    </row>
    <row r="8" spans="1:6" ht="30" x14ac:dyDescent="0.25">
      <c r="A8" s="8" t="s">
        <v>157</v>
      </c>
      <c r="B8" s="8">
        <v>2024</v>
      </c>
      <c r="C8" s="8" t="s">
        <v>1180</v>
      </c>
      <c r="D8" s="3" t="s">
        <v>284</v>
      </c>
      <c r="E8" s="4" t="s">
        <v>619</v>
      </c>
      <c r="F8" s="5" t="s">
        <v>620</v>
      </c>
    </row>
    <row r="9" spans="1:6" ht="30" x14ac:dyDescent="0.25">
      <c r="A9" s="8" t="s">
        <v>157</v>
      </c>
      <c r="B9" s="8">
        <v>2024</v>
      </c>
      <c r="C9" s="8" t="s">
        <v>1123</v>
      </c>
      <c r="D9" s="3" t="s">
        <v>284</v>
      </c>
      <c r="E9" s="4" t="s">
        <v>285</v>
      </c>
      <c r="F9" s="4" t="s">
        <v>286</v>
      </c>
    </row>
    <row r="10" spans="1:6" x14ac:dyDescent="0.25">
      <c r="A10" s="8" t="s">
        <v>157</v>
      </c>
      <c r="B10" s="8">
        <v>2024</v>
      </c>
      <c r="C10" s="8" t="s">
        <v>1123</v>
      </c>
      <c r="D10" s="3" t="s">
        <v>284</v>
      </c>
      <c r="E10" s="4" t="s">
        <v>287</v>
      </c>
      <c r="F10" s="4" t="s">
        <v>286</v>
      </c>
    </row>
    <row r="11" spans="1:6" x14ac:dyDescent="0.25">
      <c r="A11" s="8" t="s">
        <v>157</v>
      </c>
      <c r="B11" s="8">
        <v>2024</v>
      </c>
      <c r="C11" s="8" t="s">
        <v>1205</v>
      </c>
      <c r="D11" s="3" t="s">
        <v>284</v>
      </c>
      <c r="E11" s="4" t="s">
        <v>288</v>
      </c>
      <c r="F11" s="4" t="s">
        <v>286</v>
      </c>
    </row>
    <row r="12" spans="1:6" ht="30" x14ac:dyDescent="0.25">
      <c r="A12" s="9" t="s">
        <v>597</v>
      </c>
      <c r="B12" s="9">
        <v>2025</v>
      </c>
      <c r="C12" s="9"/>
      <c r="D12" s="3" t="s">
        <v>284</v>
      </c>
      <c r="E12" s="4" t="s">
        <v>289</v>
      </c>
      <c r="F12" s="4" t="s">
        <v>286</v>
      </c>
    </row>
    <row r="13" spans="1:6" x14ac:dyDescent="0.25">
      <c r="A13" s="8" t="s">
        <v>157</v>
      </c>
      <c r="B13" s="8">
        <v>2024</v>
      </c>
      <c r="C13" s="8" t="s">
        <v>1104</v>
      </c>
      <c r="D13" s="3" t="s">
        <v>284</v>
      </c>
      <c r="E13" s="4" t="s">
        <v>595</v>
      </c>
      <c r="F13" s="4" t="s">
        <v>1041</v>
      </c>
    </row>
    <row r="14" spans="1:6" x14ac:dyDescent="0.25">
      <c r="A14" s="8" t="s">
        <v>157</v>
      </c>
      <c r="B14" s="8">
        <v>2024</v>
      </c>
      <c r="C14" s="8" t="s">
        <v>1180</v>
      </c>
      <c r="D14" s="3" t="s">
        <v>284</v>
      </c>
      <c r="E14" s="4" t="s">
        <v>1040</v>
      </c>
      <c r="F14" s="4" t="s">
        <v>1041</v>
      </c>
    </row>
    <row r="15" spans="1:6" x14ac:dyDescent="0.25">
      <c r="A15" s="8" t="s">
        <v>157</v>
      </c>
      <c r="B15" s="8">
        <v>2024</v>
      </c>
      <c r="C15" s="8" t="s">
        <v>1181</v>
      </c>
      <c r="D15" s="3" t="s">
        <v>284</v>
      </c>
      <c r="E15" s="4" t="s">
        <v>1235</v>
      </c>
      <c r="F15" s="4" t="s">
        <v>1041</v>
      </c>
    </row>
    <row r="16" spans="1:6" x14ac:dyDescent="0.25">
      <c r="A16" s="8" t="s">
        <v>157</v>
      </c>
      <c r="B16" s="8">
        <v>2024</v>
      </c>
      <c r="C16" s="8" t="s">
        <v>1177</v>
      </c>
      <c r="D16" s="3" t="s">
        <v>284</v>
      </c>
      <c r="E16" s="4" t="s">
        <v>1043</v>
      </c>
      <c r="F16" s="4" t="s">
        <v>1041</v>
      </c>
    </row>
    <row r="17" spans="1:6" x14ac:dyDescent="0.25">
      <c r="A17" s="9" t="s">
        <v>597</v>
      </c>
      <c r="B17" s="9">
        <v>2025</v>
      </c>
      <c r="C17" s="9"/>
      <c r="D17" s="3" t="s">
        <v>284</v>
      </c>
      <c r="E17" s="4" t="s">
        <v>311</v>
      </c>
      <c r="F17" s="4" t="s">
        <v>312</v>
      </c>
    </row>
    <row r="18" spans="1:6" ht="23.25" customHeight="1" x14ac:dyDescent="0.25">
      <c r="A18" s="9" t="s">
        <v>597</v>
      </c>
      <c r="B18" s="9">
        <v>2025</v>
      </c>
      <c r="C18" s="9"/>
      <c r="D18" s="3" t="s">
        <v>284</v>
      </c>
      <c r="E18" s="4" t="s">
        <v>313</v>
      </c>
      <c r="F18" s="4" t="s">
        <v>314</v>
      </c>
    </row>
    <row r="19" spans="1:6" ht="23.25" customHeight="1" x14ac:dyDescent="0.25">
      <c r="A19" s="10" t="s">
        <v>388</v>
      </c>
      <c r="B19" s="9">
        <v>2025</v>
      </c>
      <c r="C19" s="9"/>
      <c r="D19" s="3" t="s">
        <v>284</v>
      </c>
      <c r="E19" s="3" t="s">
        <v>315</v>
      </c>
      <c r="F19" s="3" t="s">
        <v>316</v>
      </c>
    </row>
    <row r="20" spans="1:6" ht="23.25" customHeight="1" x14ac:dyDescent="0.25">
      <c r="A20" s="9" t="s">
        <v>597</v>
      </c>
      <c r="B20" s="9">
        <v>2025</v>
      </c>
      <c r="C20" s="9"/>
      <c r="D20" s="3" t="s">
        <v>284</v>
      </c>
      <c r="E20" s="3" t="s">
        <v>317</v>
      </c>
      <c r="F20" s="3" t="s">
        <v>318</v>
      </c>
    </row>
    <row r="21" spans="1:6" ht="23.25" customHeight="1" x14ac:dyDescent="0.25">
      <c r="A21" s="10" t="s">
        <v>388</v>
      </c>
      <c r="B21" s="9">
        <v>2025</v>
      </c>
      <c r="C21" s="9"/>
      <c r="D21" s="3" t="s">
        <v>284</v>
      </c>
      <c r="E21" s="3" t="s">
        <v>1195</v>
      </c>
      <c r="F21" s="3" t="s">
        <v>1196</v>
      </c>
    </row>
    <row r="22" spans="1:6" ht="23.25" customHeight="1" x14ac:dyDescent="0.25">
      <c r="A22" s="9" t="s">
        <v>597</v>
      </c>
      <c r="B22" s="9">
        <v>2025</v>
      </c>
      <c r="C22" s="8" t="s">
        <v>1135</v>
      </c>
      <c r="D22" s="3" t="s">
        <v>284</v>
      </c>
      <c r="E22" s="3" t="s">
        <v>1405</v>
      </c>
      <c r="F22" s="5" t="s">
        <v>1406</v>
      </c>
    </row>
    <row r="23" spans="1:6" ht="23.25" customHeight="1" x14ac:dyDescent="0.25">
      <c r="A23" s="8" t="s">
        <v>157</v>
      </c>
      <c r="B23" s="8">
        <v>2024</v>
      </c>
      <c r="C23" s="8" t="s">
        <v>1176</v>
      </c>
      <c r="D23" s="3" t="s">
        <v>985</v>
      </c>
      <c r="E23" s="3" t="s">
        <v>305</v>
      </c>
      <c r="F23" s="3" t="s">
        <v>304</v>
      </c>
    </row>
    <row r="24" spans="1:6" ht="23.25" customHeight="1" x14ac:dyDescent="0.25">
      <c r="A24" s="8" t="s">
        <v>157</v>
      </c>
      <c r="B24" s="8">
        <v>2024</v>
      </c>
      <c r="C24" s="8" t="s">
        <v>1129</v>
      </c>
      <c r="D24" s="3" t="s">
        <v>985</v>
      </c>
      <c r="E24" s="3" t="s">
        <v>296</v>
      </c>
      <c r="F24" s="4" t="s">
        <v>297</v>
      </c>
    </row>
    <row r="25" spans="1:6" x14ac:dyDescent="0.25">
      <c r="A25" s="8" t="s">
        <v>157</v>
      </c>
      <c r="B25" s="8">
        <v>2024</v>
      </c>
      <c r="C25" s="8" t="s">
        <v>1130</v>
      </c>
      <c r="D25" s="3" t="s">
        <v>985</v>
      </c>
      <c r="E25" s="3" t="s">
        <v>298</v>
      </c>
      <c r="F25" s="5" t="s">
        <v>299</v>
      </c>
    </row>
    <row r="26" spans="1:6" ht="30" x14ac:dyDescent="0.25">
      <c r="A26" s="8" t="s">
        <v>157</v>
      </c>
      <c r="B26" s="8">
        <v>2025</v>
      </c>
      <c r="C26" s="8" t="s">
        <v>1135</v>
      </c>
      <c r="D26" s="3" t="s">
        <v>985</v>
      </c>
      <c r="E26" s="3" t="s">
        <v>300</v>
      </c>
      <c r="F26" s="4" t="s">
        <v>301</v>
      </c>
    </row>
    <row r="27" spans="1:6" ht="30" x14ac:dyDescent="0.25">
      <c r="A27" s="9" t="s">
        <v>597</v>
      </c>
      <c r="B27" s="9">
        <v>2025</v>
      </c>
      <c r="C27" s="9"/>
      <c r="D27" s="3" t="s">
        <v>985</v>
      </c>
      <c r="E27" s="6" t="s">
        <v>302</v>
      </c>
      <c r="F27" s="3" t="s">
        <v>303</v>
      </c>
    </row>
    <row r="28" spans="1:6" x14ac:dyDescent="0.25">
      <c r="A28" s="8" t="s">
        <v>157</v>
      </c>
      <c r="B28" s="8">
        <v>2024</v>
      </c>
      <c r="C28" s="8" t="s">
        <v>1177</v>
      </c>
      <c r="D28" s="4" t="s">
        <v>319</v>
      </c>
      <c r="E28" s="3" t="s">
        <v>983</v>
      </c>
      <c r="F28" s="3" t="s">
        <v>304</v>
      </c>
    </row>
    <row r="29" spans="1:6" ht="45" x14ac:dyDescent="0.25">
      <c r="A29" s="8" t="s">
        <v>157</v>
      </c>
      <c r="B29" s="8">
        <v>2024</v>
      </c>
      <c r="C29" s="8" t="s">
        <v>1120</v>
      </c>
      <c r="D29" s="4" t="s">
        <v>319</v>
      </c>
      <c r="E29" s="3" t="s">
        <v>320</v>
      </c>
      <c r="F29" s="3" t="s">
        <v>321</v>
      </c>
    </row>
    <row r="30" spans="1:6" ht="45" x14ac:dyDescent="0.25">
      <c r="A30" s="8" t="s">
        <v>157</v>
      </c>
      <c r="B30" s="8">
        <v>2024</v>
      </c>
      <c r="C30" s="8" t="s">
        <v>1205</v>
      </c>
      <c r="D30" s="4" t="s">
        <v>319</v>
      </c>
      <c r="E30" s="3" t="s">
        <v>320</v>
      </c>
      <c r="F30" s="3" t="s">
        <v>321</v>
      </c>
    </row>
    <row r="31" spans="1:6" ht="45" x14ac:dyDescent="0.25">
      <c r="A31" s="8" t="s">
        <v>157</v>
      </c>
      <c r="B31" s="8">
        <v>2024</v>
      </c>
      <c r="C31" s="8" t="s">
        <v>1249</v>
      </c>
      <c r="D31" s="4" t="s">
        <v>319</v>
      </c>
      <c r="E31" s="3" t="s">
        <v>1289</v>
      </c>
      <c r="F31" s="3" t="s">
        <v>321</v>
      </c>
    </row>
    <row r="32" spans="1:6" ht="45" x14ac:dyDescent="0.25">
      <c r="A32" s="8" t="s">
        <v>157</v>
      </c>
      <c r="B32" s="8">
        <v>2024</v>
      </c>
      <c r="C32" s="8" t="s">
        <v>1249</v>
      </c>
      <c r="D32" s="4" t="s">
        <v>319</v>
      </c>
      <c r="E32" s="3" t="s">
        <v>1290</v>
      </c>
      <c r="F32" s="3" t="s">
        <v>321</v>
      </c>
    </row>
    <row r="33" spans="1:6" ht="45" x14ac:dyDescent="0.25">
      <c r="A33" s="8" t="s">
        <v>157</v>
      </c>
      <c r="B33" s="8">
        <v>2024</v>
      </c>
      <c r="C33" s="8" t="s">
        <v>1120</v>
      </c>
      <c r="D33" s="4" t="s">
        <v>319</v>
      </c>
      <c r="E33" s="3" t="s">
        <v>322</v>
      </c>
      <c r="F33" s="3" t="s">
        <v>323</v>
      </c>
    </row>
    <row r="34" spans="1:6" ht="45" x14ac:dyDescent="0.25">
      <c r="A34" s="8" t="s">
        <v>157</v>
      </c>
      <c r="B34" s="8">
        <v>2024</v>
      </c>
      <c r="C34" s="8" t="s">
        <v>1121</v>
      </c>
      <c r="D34" s="4" t="s">
        <v>319</v>
      </c>
      <c r="E34" s="3" t="s">
        <v>1039</v>
      </c>
      <c r="F34" s="4" t="s">
        <v>286</v>
      </c>
    </row>
    <row r="35" spans="1:6" x14ac:dyDescent="0.25">
      <c r="A35" s="8" t="s">
        <v>157</v>
      </c>
      <c r="B35" s="8">
        <v>2024</v>
      </c>
      <c r="C35" s="8" t="s">
        <v>1134</v>
      </c>
      <c r="D35" s="3" t="s">
        <v>596</v>
      </c>
      <c r="E35" s="3" t="s">
        <v>306</v>
      </c>
      <c r="F35" s="4"/>
    </row>
    <row r="36" spans="1:6" x14ac:dyDescent="0.25">
      <c r="A36" s="8" t="s">
        <v>157</v>
      </c>
      <c r="B36" s="8">
        <v>2024</v>
      </c>
      <c r="C36" s="8" t="s">
        <v>1134</v>
      </c>
      <c r="D36" s="3" t="s">
        <v>596</v>
      </c>
      <c r="E36" s="3" t="s">
        <v>307</v>
      </c>
      <c r="F36" s="5" t="s">
        <v>308</v>
      </c>
    </row>
    <row r="37" spans="1:6" ht="45" x14ac:dyDescent="0.25">
      <c r="A37" s="8" t="s">
        <v>157</v>
      </c>
      <c r="B37" s="8">
        <v>2024</v>
      </c>
      <c r="C37" s="8" t="s">
        <v>1134</v>
      </c>
      <c r="D37" s="3" t="s">
        <v>596</v>
      </c>
      <c r="E37" s="4" t="s">
        <v>309</v>
      </c>
      <c r="F37" s="4" t="s">
        <v>310</v>
      </c>
    </row>
    <row r="38" spans="1:6" x14ac:dyDescent="0.25">
      <c r="A38" s="9" t="s">
        <v>597</v>
      </c>
      <c r="B38" s="9">
        <v>2025</v>
      </c>
      <c r="C38" s="9"/>
      <c r="D38" s="3" t="s">
        <v>333</v>
      </c>
      <c r="E38" s="3" t="s">
        <v>334</v>
      </c>
      <c r="F38" s="3" t="s">
        <v>335</v>
      </c>
    </row>
    <row r="39" spans="1:6" ht="30" x14ac:dyDescent="0.25">
      <c r="A39" s="8" t="s">
        <v>157</v>
      </c>
      <c r="B39" s="8">
        <v>2024</v>
      </c>
      <c r="C39" s="8" t="s">
        <v>1128</v>
      </c>
      <c r="D39" s="3" t="s">
        <v>923</v>
      </c>
      <c r="E39" s="3" t="s">
        <v>331</v>
      </c>
      <c r="F39" s="3" t="s">
        <v>332</v>
      </c>
    </row>
    <row r="40" spans="1:6" x14ac:dyDescent="0.25">
      <c r="A40" s="8" t="s">
        <v>157</v>
      </c>
      <c r="B40" s="8">
        <v>2024</v>
      </c>
      <c r="C40" s="8" t="s">
        <v>1126</v>
      </c>
      <c r="D40" s="3" t="s">
        <v>923</v>
      </c>
      <c r="E40" s="3" t="s">
        <v>924</v>
      </c>
      <c r="F40" s="3"/>
    </row>
    <row r="41" spans="1:6" x14ac:dyDescent="0.25">
      <c r="A41" s="8" t="s">
        <v>157</v>
      </c>
      <c r="B41" s="8">
        <v>2024</v>
      </c>
      <c r="C41" s="8" t="s">
        <v>1126</v>
      </c>
      <c r="D41" s="3" t="s">
        <v>923</v>
      </c>
      <c r="E41" s="3" t="s">
        <v>929</v>
      </c>
      <c r="F41" s="3"/>
    </row>
    <row r="42" spans="1:6" x14ac:dyDescent="0.25">
      <c r="A42" s="8" t="s">
        <v>157</v>
      </c>
      <c r="B42" s="8">
        <v>2024</v>
      </c>
      <c r="C42" s="8" t="s">
        <v>1178</v>
      </c>
      <c r="D42" s="3" t="s">
        <v>324</v>
      </c>
      <c r="E42" s="3" t="s">
        <v>983</v>
      </c>
      <c r="F42" s="3" t="s">
        <v>304</v>
      </c>
    </row>
    <row r="43" spans="1:6" ht="45" x14ac:dyDescent="0.25">
      <c r="A43" s="8" t="s">
        <v>157</v>
      </c>
      <c r="B43" s="8">
        <v>2024</v>
      </c>
      <c r="C43" s="8" t="s">
        <v>1135</v>
      </c>
      <c r="D43" s="3" t="s">
        <v>324</v>
      </c>
      <c r="E43" s="3" t="s">
        <v>325</v>
      </c>
      <c r="F43" s="3" t="s">
        <v>326</v>
      </c>
    </row>
    <row r="44" spans="1:6" ht="75" x14ac:dyDescent="0.25">
      <c r="A44" s="8" t="s">
        <v>157</v>
      </c>
      <c r="B44" s="8">
        <v>2024</v>
      </c>
      <c r="C44" s="8" t="s">
        <v>1098</v>
      </c>
      <c r="D44" s="3" t="s">
        <v>324</v>
      </c>
      <c r="E44" s="3" t="s">
        <v>327</v>
      </c>
      <c r="F44" s="3" t="s">
        <v>328</v>
      </c>
    </row>
    <row r="45" spans="1:6" x14ac:dyDescent="0.25">
      <c r="A45" s="8" t="s">
        <v>157</v>
      </c>
      <c r="B45" s="8">
        <v>2024</v>
      </c>
      <c r="C45" s="8" t="s">
        <v>1123</v>
      </c>
      <c r="D45" s="3" t="s">
        <v>324</v>
      </c>
      <c r="E45" s="3" t="s">
        <v>329</v>
      </c>
      <c r="F45" s="3" t="s">
        <v>330</v>
      </c>
    </row>
    <row r="46" spans="1:6" ht="105" x14ac:dyDescent="0.25">
      <c r="A46" s="8" t="s">
        <v>157</v>
      </c>
      <c r="B46" s="8">
        <v>2024</v>
      </c>
      <c r="C46" s="8" t="s">
        <v>1136</v>
      </c>
      <c r="D46" s="3" t="s">
        <v>324</v>
      </c>
      <c r="E46" s="3" t="s">
        <v>932</v>
      </c>
      <c r="F46" s="3" t="s">
        <v>933</v>
      </c>
    </row>
    <row r="47" spans="1:6" x14ac:dyDescent="0.25">
      <c r="A47" s="8" t="s">
        <v>157</v>
      </c>
      <c r="B47" s="8">
        <v>2024</v>
      </c>
      <c r="C47" s="8" t="s">
        <v>1181</v>
      </c>
      <c r="D47" s="3" t="s">
        <v>1213</v>
      </c>
      <c r="E47" s="3" t="s">
        <v>1161</v>
      </c>
      <c r="F47" s="3" t="s">
        <v>1212</v>
      </c>
    </row>
    <row r="48" spans="1:6" x14ac:dyDescent="0.25">
      <c r="A48" s="8" t="s">
        <v>157</v>
      </c>
      <c r="B48" s="8">
        <v>2024</v>
      </c>
      <c r="C48" s="8" t="s">
        <v>1181</v>
      </c>
      <c r="D48" s="3" t="s">
        <v>1213</v>
      </c>
      <c r="E48" s="3" t="s">
        <v>1160</v>
      </c>
      <c r="F48" s="3" t="s">
        <v>1212</v>
      </c>
    </row>
    <row r="49" spans="1:6" x14ac:dyDescent="0.25">
      <c r="A49" s="8" t="s">
        <v>157</v>
      </c>
      <c r="B49" s="8">
        <v>2024</v>
      </c>
      <c r="C49" s="8" t="s">
        <v>1104</v>
      </c>
      <c r="D49" s="3" t="s">
        <v>611</v>
      </c>
      <c r="E49" s="3" t="s">
        <v>613</v>
      </c>
      <c r="F49" s="3" t="s">
        <v>614</v>
      </c>
    </row>
    <row r="50" spans="1:6" x14ac:dyDescent="0.25">
      <c r="A50" s="8" t="s">
        <v>157</v>
      </c>
      <c r="B50" s="8">
        <v>2024</v>
      </c>
      <c r="C50" s="8" t="s">
        <v>1125</v>
      </c>
      <c r="D50" s="3" t="s">
        <v>1156</v>
      </c>
      <c r="E50" s="3" t="s">
        <v>1157</v>
      </c>
      <c r="F50" s="3"/>
    </row>
    <row r="51" spans="1:6" x14ac:dyDescent="0.25">
      <c r="A51" s="8" t="s">
        <v>157</v>
      </c>
      <c r="B51" s="8">
        <v>2024</v>
      </c>
      <c r="C51" s="8" t="s">
        <v>1187</v>
      </c>
      <c r="D51" s="3" t="s">
        <v>1156</v>
      </c>
      <c r="E51" s="3" t="s">
        <v>1159</v>
      </c>
      <c r="F51" s="3" t="s">
        <v>1212</v>
      </c>
    </row>
    <row r="52" spans="1:6" x14ac:dyDescent="0.25">
      <c r="A52" s="8" t="s">
        <v>157</v>
      </c>
      <c r="B52" s="8">
        <v>2024</v>
      </c>
      <c r="C52" s="8" t="s">
        <v>1179</v>
      </c>
      <c r="D52" s="3" t="s">
        <v>1197</v>
      </c>
      <c r="E52" s="3" t="s">
        <v>972</v>
      </c>
      <c r="F52" s="3" t="s">
        <v>304</v>
      </c>
    </row>
    <row r="53" spans="1:6" x14ac:dyDescent="0.25">
      <c r="A53" s="8" t="s">
        <v>157</v>
      </c>
      <c r="B53" s="8">
        <v>2024</v>
      </c>
      <c r="C53" s="8" t="s">
        <v>1105</v>
      </c>
      <c r="D53" s="3" t="s">
        <v>1197</v>
      </c>
      <c r="E53" s="3" t="s">
        <v>616</v>
      </c>
      <c r="F53" s="3" t="s">
        <v>304</v>
      </c>
    </row>
    <row r="54" spans="1:6" ht="45" x14ac:dyDescent="0.25">
      <c r="A54" s="8" t="s">
        <v>157</v>
      </c>
      <c r="B54" s="8">
        <v>2024</v>
      </c>
      <c r="C54" s="8" t="s">
        <v>1158</v>
      </c>
      <c r="D54" s="3" t="s">
        <v>1197</v>
      </c>
      <c r="E54" s="3" t="s">
        <v>1199</v>
      </c>
      <c r="F54" s="3" t="s">
        <v>1198</v>
      </c>
    </row>
    <row r="55" spans="1:6" x14ac:dyDescent="0.25">
      <c r="A55" s="8" t="s">
        <v>157</v>
      </c>
      <c r="B55" s="8">
        <v>2024</v>
      </c>
      <c r="C55" s="8" t="s">
        <v>1158</v>
      </c>
      <c r="D55" s="3" t="s">
        <v>1197</v>
      </c>
      <c r="E55" s="3" t="s">
        <v>1200</v>
      </c>
      <c r="F55" s="3" t="s">
        <v>1200</v>
      </c>
    </row>
    <row r="56" spans="1:6" x14ac:dyDescent="0.25">
      <c r="A56" s="8" t="s">
        <v>157</v>
      </c>
      <c r="B56" s="8">
        <v>2024</v>
      </c>
      <c r="C56" s="8" t="s">
        <v>1097</v>
      </c>
      <c r="D56" s="3" t="s">
        <v>996</v>
      </c>
      <c r="E56" s="3" t="s">
        <v>1085</v>
      </c>
      <c r="F56" s="3" t="s">
        <v>984</v>
      </c>
    </row>
    <row r="57" spans="1:6" x14ac:dyDescent="0.25">
      <c r="A57" s="8" t="s">
        <v>157</v>
      </c>
      <c r="B57" s="8">
        <v>2024</v>
      </c>
      <c r="C57" s="8" t="s">
        <v>1098</v>
      </c>
      <c r="D57" s="3" t="s">
        <v>996</v>
      </c>
      <c r="E57" s="3" t="s">
        <v>1086</v>
      </c>
      <c r="F57" s="3" t="s">
        <v>984</v>
      </c>
    </row>
    <row r="58" spans="1:6" x14ac:dyDescent="0.25">
      <c r="A58" s="8" t="s">
        <v>157</v>
      </c>
      <c r="B58" s="8">
        <v>2024</v>
      </c>
      <c r="C58" s="8" t="s">
        <v>1099</v>
      </c>
      <c r="D58" s="3" t="s">
        <v>996</v>
      </c>
      <c r="E58" s="3" t="s">
        <v>1087</v>
      </c>
      <c r="F58" s="3" t="s">
        <v>984</v>
      </c>
    </row>
    <row r="59" spans="1:6" x14ac:dyDescent="0.25">
      <c r="A59" s="8" t="s">
        <v>157</v>
      </c>
      <c r="B59" s="8">
        <v>2024</v>
      </c>
      <c r="C59" s="8" t="s">
        <v>1100</v>
      </c>
      <c r="D59" s="3" t="s">
        <v>996</v>
      </c>
      <c r="E59" s="3" t="s">
        <v>1088</v>
      </c>
      <c r="F59" s="3" t="s">
        <v>984</v>
      </c>
    </row>
    <row r="60" spans="1:6" x14ac:dyDescent="0.25">
      <c r="A60" s="8" t="s">
        <v>157</v>
      </c>
      <c r="B60" s="8">
        <v>2024</v>
      </c>
      <c r="C60" s="8" t="s">
        <v>1101</v>
      </c>
      <c r="D60" s="3" t="s">
        <v>996</v>
      </c>
      <c r="E60" s="3" t="s">
        <v>1089</v>
      </c>
      <c r="F60" s="3" t="s">
        <v>984</v>
      </c>
    </row>
    <row r="61" spans="1:6" x14ac:dyDescent="0.25">
      <c r="A61" s="8" t="s">
        <v>157</v>
      </c>
      <c r="B61" s="8">
        <v>2024</v>
      </c>
      <c r="C61" s="8" t="s">
        <v>1096</v>
      </c>
      <c r="D61" s="3" t="s">
        <v>996</v>
      </c>
      <c r="E61" s="3" t="s">
        <v>1090</v>
      </c>
      <c r="F61" s="3" t="s">
        <v>984</v>
      </c>
    </row>
    <row r="62" spans="1:6" x14ac:dyDescent="0.25">
      <c r="A62" s="8" t="s">
        <v>157</v>
      </c>
      <c r="B62" s="8">
        <v>2024</v>
      </c>
      <c r="C62" s="8" t="s">
        <v>1102</v>
      </c>
      <c r="D62" s="3" t="s">
        <v>996</v>
      </c>
      <c r="E62" s="3" t="s">
        <v>1091</v>
      </c>
      <c r="F62" s="3" t="s">
        <v>984</v>
      </c>
    </row>
    <row r="63" spans="1:6" x14ac:dyDescent="0.25">
      <c r="A63" s="8" t="s">
        <v>157</v>
      </c>
      <c r="B63" s="8">
        <v>2024</v>
      </c>
      <c r="C63" s="8" t="s">
        <v>1103</v>
      </c>
      <c r="D63" s="3" t="s">
        <v>996</v>
      </c>
      <c r="E63" s="4" t="s">
        <v>1092</v>
      </c>
      <c r="F63" s="3" t="s">
        <v>984</v>
      </c>
    </row>
    <row r="64" spans="1:6" x14ac:dyDescent="0.25">
      <c r="A64" s="8" t="s">
        <v>157</v>
      </c>
      <c r="B64" s="8">
        <v>2024</v>
      </c>
      <c r="C64" s="8" t="s">
        <v>1104</v>
      </c>
      <c r="D64" s="3" t="s">
        <v>996</v>
      </c>
      <c r="E64" s="4" t="s">
        <v>1093</v>
      </c>
      <c r="F64" s="3" t="s">
        <v>984</v>
      </c>
    </row>
    <row r="65" spans="1:6" x14ac:dyDescent="0.25">
      <c r="A65" s="8" t="s">
        <v>157</v>
      </c>
      <c r="B65" s="8">
        <v>2024</v>
      </c>
      <c r="C65" s="8" t="s">
        <v>1105</v>
      </c>
      <c r="D65" s="3" t="s">
        <v>996</v>
      </c>
      <c r="E65" s="4" t="s">
        <v>1094</v>
      </c>
      <c r="F65" s="3" t="s">
        <v>984</v>
      </c>
    </row>
    <row r="66" spans="1:6" x14ac:dyDescent="0.25">
      <c r="A66" s="8" t="s">
        <v>157</v>
      </c>
      <c r="B66" s="8">
        <v>2024</v>
      </c>
      <c r="C66" s="8" t="s">
        <v>1106</v>
      </c>
      <c r="D66" s="3" t="s">
        <v>996</v>
      </c>
      <c r="E66" s="4" t="s">
        <v>1095</v>
      </c>
      <c r="F66" s="3" t="s">
        <v>984</v>
      </c>
    </row>
    <row r="67" spans="1:6" x14ac:dyDescent="0.25">
      <c r="A67" s="8" t="s">
        <v>157</v>
      </c>
      <c r="B67" s="8">
        <v>2024</v>
      </c>
      <c r="C67" s="8" t="s">
        <v>1187</v>
      </c>
      <c r="D67" s="3" t="s">
        <v>996</v>
      </c>
      <c r="E67" s="4" t="s">
        <v>1209</v>
      </c>
      <c r="F67" s="3" t="s">
        <v>984</v>
      </c>
    </row>
    <row r="68" spans="1:6" x14ac:dyDescent="0.25">
      <c r="A68" s="8" t="s">
        <v>157</v>
      </c>
      <c r="B68" s="8">
        <v>2025</v>
      </c>
      <c r="C68" s="8" t="s">
        <v>1385</v>
      </c>
      <c r="D68" s="3" t="s">
        <v>996</v>
      </c>
      <c r="E68" s="192" t="s">
        <v>1404</v>
      </c>
      <c r="F68" s="3" t="s">
        <v>984</v>
      </c>
    </row>
    <row r="69" spans="1:6" x14ac:dyDescent="0.25">
      <c r="A69" s="10" t="s">
        <v>388</v>
      </c>
      <c r="B69" s="9">
        <v>2025</v>
      </c>
      <c r="C69" s="8" t="s">
        <v>1176</v>
      </c>
      <c r="D69" s="3" t="s">
        <v>996</v>
      </c>
      <c r="E69" s="262">
        <v>2025.02</v>
      </c>
      <c r="F69" s="3" t="s">
        <v>984</v>
      </c>
    </row>
    <row r="70" spans="1:6" x14ac:dyDescent="0.25">
      <c r="A70" s="10" t="s">
        <v>388</v>
      </c>
      <c r="B70" s="9">
        <v>2025</v>
      </c>
      <c r="C70" s="8" t="s">
        <v>1130</v>
      </c>
      <c r="D70" s="3" t="s">
        <v>996</v>
      </c>
      <c r="E70" s="262" t="s">
        <v>1607</v>
      </c>
      <c r="F70" s="3" t="s">
        <v>984</v>
      </c>
    </row>
    <row r="71" spans="1:6" x14ac:dyDescent="0.25">
      <c r="A71" s="9" t="s">
        <v>597</v>
      </c>
      <c r="B71" s="9">
        <v>2025</v>
      </c>
      <c r="C71" s="8" t="s">
        <v>1120</v>
      </c>
      <c r="D71" s="3" t="s">
        <v>996</v>
      </c>
      <c r="E71" s="192">
        <v>2025.04</v>
      </c>
      <c r="F71" s="3" t="s">
        <v>984</v>
      </c>
    </row>
    <row r="72" spans="1:6" x14ac:dyDescent="0.25">
      <c r="A72" s="9" t="s">
        <v>597</v>
      </c>
      <c r="B72" s="9">
        <v>2025</v>
      </c>
      <c r="C72" s="8" t="s">
        <v>1388</v>
      </c>
      <c r="D72" s="3" t="s">
        <v>996</v>
      </c>
      <c r="E72" s="192">
        <v>2025.05</v>
      </c>
      <c r="F72" s="3" t="s">
        <v>984</v>
      </c>
    </row>
    <row r="73" spans="1:6" x14ac:dyDescent="0.25">
      <c r="A73" s="9" t="s">
        <v>597</v>
      </c>
      <c r="B73" s="9">
        <v>2025</v>
      </c>
      <c r="C73" s="8" t="s">
        <v>1389</v>
      </c>
      <c r="D73" s="3" t="s">
        <v>996</v>
      </c>
      <c r="E73" s="192">
        <v>2025.06</v>
      </c>
      <c r="F73" s="3" t="s">
        <v>984</v>
      </c>
    </row>
    <row r="74" spans="1:6" x14ac:dyDescent="0.25">
      <c r="A74" s="9" t="s">
        <v>597</v>
      </c>
      <c r="B74" s="9">
        <v>2025</v>
      </c>
      <c r="C74" s="8" t="s">
        <v>1137</v>
      </c>
      <c r="D74" s="3" t="s">
        <v>996</v>
      </c>
      <c r="E74" s="192">
        <v>2025.07</v>
      </c>
      <c r="F74" s="3" t="s">
        <v>984</v>
      </c>
    </row>
    <row r="75" spans="1:6" x14ac:dyDescent="0.25">
      <c r="A75" s="9" t="s">
        <v>597</v>
      </c>
      <c r="B75" s="9">
        <v>2025</v>
      </c>
      <c r="C75" s="8" t="s">
        <v>1390</v>
      </c>
      <c r="D75" s="3" t="s">
        <v>996</v>
      </c>
      <c r="E75" s="192">
        <v>2025.08</v>
      </c>
      <c r="F75" s="3" t="s">
        <v>984</v>
      </c>
    </row>
    <row r="76" spans="1:6" x14ac:dyDescent="0.25">
      <c r="A76" s="9" t="s">
        <v>597</v>
      </c>
      <c r="B76" s="9">
        <v>2025</v>
      </c>
      <c r="C76" s="8" t="s">
        <v>1126</v>
      </c>
      <c r="D76" s="3" t="s">
        <v>996</v>
      </c>
      <c r="E76" s="192">
        <v>2025.09</v>
      </c>
      <c r="F76" s="3" t="s">
        <v>984</v>
      </c>
    </row>
    <row r="77" spans="1:6" x14ac:dyDescent="0.25">
      <c r="A77" s="9" t="s">
        <v>597</v>
      </c>
      <c r="B77" s="9">
        <v>2025</v>
      </c>
      <c r="C77" s="8" t="s">
        <v>1178</v>
      </c>
      <c r="D77" s="3" t="s">
        <v>996</v>
      </c>
      <c r="E77" s="192" t="s">
        <v>1391</v>
      </c>
      <c r="F77" s="3" t="s">
        <v>984</v>
      </c>
    </row>
    <row r="78" spans="1:6" x14ac:dyDescent="0.25">
      <c r="A78" s="9" t="s">
        <v>597</v>
      </c>
      <c r="B78" s="9">
        <v>2025</v>
      </c>
      <c r="C78" s="8" t="s">
        <v>1122</v>
      </c>
      <c r="D78" s="3" t="s">
        <v>996</v>
      </c>
      <c r="E78" s="192">
        <v>2025.11</v>
      </c>
      <c r="F78" s="3" t="s">
        <v>984</v>
      </c>
    </row>
    <row r="79" spans="1:6" x14ac:dyDescent="0.25">
      <c r="A79" s="9" t="s">
        <v>597</v>
      </c>
      <c r="B79" s="9">
        <v>2025</v>
      </c>
      <c r="C79" s="8" t="s">
        <v>1169</v>
      </c>
      <c r="D79" s="3" t="s">
        <v>996</v>
      </c>
      <c r="E79" s="192">
        <v>2025.12</v>
      </c>
      <c r="F79" s="3" t="s">
        <v>984</v>
      </c>
    </row>
    <row r="80" spans="1:6" x14ac:dyDescent="0.25">
      <c r="A80" s="8" t="s">
        <v>157</v>
      </c>
      <c r="B80" s="8">
        <v>2024</v>
      </c>
      <c r="C80" s="8" t="s">
        <v>1124</v>
      </c>
      <c r="D80" s="3" t="s">
        <v>1054</v>
      </c>
      <c r="E80" s="3" t="s">
        <v>1053</v>
      </c>
      <c r="F80" s="3" t="s">
        <v>1045</v>
      </c>
    </row>
    <row r="81" spans="1:6" x14ac:dyDescent="0.25">
      <c r="A81" s="8" t="s">
        <v>157</v>
      </c>
      <c r="B81" s="8">
        <v>2024</v>
      </c>
      <c r="C81" s="8" t="s">
        <v>1124</v>
      </c>
      <c r="D81" s="3" t="s">
        <v>1054</v>
      </c>
      <c r="E81" s="3" t="s">
        <v>1153</v>
      </c>
      <c r="F81" s="3" t="s">
        <v>1045</v>
      </c>
    </row>
    <row r="82" spans="1:6" x14ac:dyDescent="0.25">
      <c r="A82" s="8" t="s">
        <v>157</v>
      </c>
      <c r="B82" s="8">
        <v>2024</v>
      </c>
      <c r="C82" s="8" t="s">
        <v>1124</v>
      </c>
      <c r="D82" s="3" t="s">
        <v>1054</v>
      </c>
      <c r="E82" s="3" t="s">
        <v>1154</v>
      </c>
      <c r="F82" s="3" t="s">
        <v>1045</v>
      </c>
    </row>
    <row r="83" spans="1:6" ht="30" x14ac:dyDescent="0.25">
      <c r="A83" s="8" t="s">
        <v>157</v>
      </c>
      <c r="B83" s="8">
        <v>2024</v>
      </c>
      <c r="C83" s="8" t="s">
        <v>1124</v>
      </c>
      <c r="D83" s="3" t="s">
        <v>1054</v>
      </c>
      <c r="E83" s="3" t="s">
        <v>1152</v>
      </c>
      <c r="F83" s="3" t="s">
        <v>1045</v>
      </c>
    </row>
    <row r="84" spans="1:6" x14ac:dyDescent="0.25">
      <c r="A84" s="8" t="s">
        <v>157</v>
      </c>
      <c r="B84" s="8">
        <v>2024</v>
      </c>
      <c r="C84" s="8" t="s">
        <v>1124</v>
      </c>
      <c r="D84" s="3" t="s">
        <v>1054</v>
      </c>
      <c r="E84" s="3" t="s">
        <v>1155</v>
      </c>
      <c r="F84" s="3" t="s">
        <v>1045</v>
      </c>
    </row>
    <row r="85" spans="1:6" x14ac:dyDescent="0.25">
      <c r="A85" s="8" t="s">
        <v>157</v>
      </c>
      <c r="B85" s="8">
        <v>2025</v>
      </c>
      <c r="C85" s="8" t="s">
        <v>1135</v>
      </c>
      <c r="D85" s="3" t="s">
        <v>1076</v>
      </c>
      <c r="E85" s="3" t="s">
        <v>1407</v>
      </c>
      <c r="F85" s="5" t="s">
        <v>1138</v>
      </c>
    </row>
    <row r="86" spans="1:6" x14ac:dyDescent="0.25">
      <c r="A86" s="8" t="s">
        <v>157</v>
      </c>
      <c r="B86" s="8">
        <v>2024</v>
      </c>
      <c r="C86" s="8" t="s">
        <v>1158</v>
      </c>
      <c r="D86" s="4" t="s">
        <v>1076</v>
      </c>
      <c r="E86" s="3" t="s">
        <v>1186</v>
      </c>
      <c r="F86" s="5" t="s">
        <v>1138</v>
      </c>
    </row>
    <row r="87" spans="1:6" ht="13.5" customHeight="1" x14ac:dyDescent="0.25">
      <c r="A87" s="8" t="s">
        <v>157</v>
      </c>
      <c r="B87" s="8">
        <v>2024</v>
      </c>
      <c r="C87" s="8" t="s">
        <v>1106</v>
      </c>
      <c r="D87" s="4" t="s">
        <v>1076</v>
      </c>
      <c r="E87" s="3" t="s">
        <v>1064</v>
      </c>
      <c r="F87" s="5" t="s">
        <v>1138</v>
      </c>
    </row>
    <row r="88" spans="1:6" ht="13.5" customHeight="1" x14ac:dyDescent="0.25">
      <c r="A88" s="8" t="s">
        <v>157</v>
      </c>
      <c r="B88" s="8">
        <v>2024</v>
      </c>
      <c r="C88" s="8" t="s">
        <v>1106</v>
      </c>
      <c r="D88" s="4" t="s">
        <v>1076</v>
      </c>
      <c r="E88" s="3" t="s">
        <v>1065</v>
      </c>
      <c r="F88" s="5" t="s">
        <v>1138</v>
      </c>
    </row>
    <row r="89" spans="1:6" ht="13.5" customHeight="1" x14ac:dyDescent="0.25">
      <c r="A89" s="8" t="s">
        <v>157</v>
      </c>
      <c r="B89" s="8">
        <v>2024</v>
      </c>
      <c r="C89" s="8" t="s">
        <v>1106</v>
      </c>
      <c r="D89" s="4" t="s">
        <v>1076</v>
      </c>
      <c r="E89" s="3" t="s">
        <v>1066</v>
      </c>
      <c r="F89" s="5" t="s">
        <v>1138</v>
      </c>
    </row>
    <row r="90" spans="1:6" ht="13.5" customHeight="1" x14ac:dyDescent="0.25">
      <c r="A90" s="8" t="s">
        <v>157</v>
      </c>
      <c r="B90" s="8">
        <v>2024</v>
      </c>
      <c r="C90" s="8" t="s">
        <v>1125</v>
      </c>
      <c r="D90" s="4" t="s">
        <v>1076</v>
      </c>
      <c r="E90" s="3" t="s">
        <v>1067</v>
      </c>
      <c r="F90" s="5" t="s">
        <v>1138</v>
      </c>
    </row>
    <row r="91" spans="1:6" ht="13.5" customHeight="1" x14ac:dyDescent="0.25">
      <c r="A91" s="8" t="s">
        <v>157</v>
      </c>
      <c r="B91" s="8">
        <v>2024</v>
      </c>
      <c r="C91" s="8" t="s">
        <v>1125</v>
      </c>
      <c r="D91" s="4" t="s">
        <v>1076</v>
      </c>
      <c r="E91" s="3" t="s">
        <v>1068</v>
      </c>
      <c r="F91" s="5" t="s">
        <v>1138</v>
      </c>
    </row>
    <row r="92" spans="1:6" ht="13.5" customHeight="1" x14ac:dyDescent="0.25">
      <c r="A92" s="8" t="s">
        <v>157</v>
      </c>
      <c r="B92" s="8">
        <v>2024</v>
      </c>
      <c r="C92" s="8" t="s">
        <v>1125</v>
      </c>
      <c r="D92" s="4" t="s">
        <v>1076</v>
      </c>
      <c r="E92" s="3" t="s">
        <v>1069</v>
      </c>
      <c r="F92" s="5" t="s">
        <v>1138</v>
      </c>
    </row>
    <row r="93" spans="1:6" ht="13.5" customHeight="1" x14ac:dyDescent="0.25">
      <c r="A93" s="8" t="s">
        <v>157</v>
      </c>
      <c r="B93" s="8">
        <v>2024</v>
      </c>
      <c r="C93" s="8" t="s">
        <v>1169</v>
      </c>
      <c r="D93" s="4" t="s">
        <v>1076</v>
      </c>
      <c r="E93" s="3" t="s">
        <v>1070</v>
      </c>
      <c r="F93" s="5" t="s">
        <v>1138</v>
      </c>
    </row>
    <row r="94" spans="1:6" ht="13.5" customHeight="1" x14ac:dyDescent="0.25">
      <c r="A94" s="8" t="s">
        <v>157</v>
      </c>
      <c r="B94" s="8">
        <v>2024</v>
      </c>
      <c r="C94" s="8" t="s">
        <v>1169</v>
      </c>
      <c r="D94" s="4" t="s">
        <v>1076</v>
      </c>
      <c r="E94" s="3" t="s">
        <v>1071</v>
      </c>
      <c r="F94" s="5" t="s">
        <v>1138</v>
      </c>
    </row>
    <row r="95" spans="1:6" ht="13.5" customHeight="1" x14ac:dyDescent="0.25">
      <c r="A95" s="8" t="s">
        <v>157</v>
      </c>
      <c r="B95" s="8">
        <v>2024</v>
      </c>
      <c r="C95" s="8" t="s">
        <v>1169</v>
      </c>
      <c r="D95" s="4" t="s">
        <v>1076</v>
      </c>
      <c r="E95" s="3" t="s">
        <v>1072</v>
      </c>
      <c r="F95" s="5" t="s">
        <v>1138</v>
      </c>
    </row>
    <row r="96" spans="1:6" ht="13.5" customHeight="1" x14ac:dyDescent="0.25">
      <c r="A96" s="8" t="s">
        <v>157</v>
      </c>
      <c r="B96" s="8">
        <v>2024</v>
      </c>
      <c r="C96" s="8" t="s">
        <v>1169</v>
      </c>
      <c r="D96" s="4" t="s">
        <v>1076</v>
      </c>
      <c r="E96" s="3" t="s">
        <v>1170</v>
      </c>
      <c r="F96" s="5" t="s">
        <v>1138</v>
      </c>
    </row>
    <row r="97" spans="1:6" x14ac:dyDescent="0.25">
      <c r="A97" s="8" t="s">
        <v>157</v>
      </c>
      <c r="B97" s="8">
        <v>2024</v>
      </c>
      <c r="C97" s="8" t="s">
        <v>1169</v>
      </c>
      <c r="D97" s="4" t="s">
        <v>1076</v>
      </c>
      <c r="E97" s="3" t="s">
        <v>1073</v>
      </c>
      <c r="F97" s="5" t="s">
        <v>1138</v>
      </c>
    </row>
    <row r="98" spans="1:6" x14ac:dyDescent="0.25">
      <c r="A98" s="8" t="s">
        <v>157</v>
      </c>
      <c r="B98" s="8">
        <v>2024</v>
      </c>
      <c r="C98" s="8" t="s">
        <v>1158</v>
      </c>
      <c r="D98" s="4" t="s">
        <v>1076</v>
      </c>
      <c r="E98" s="3" t="s">
        <v>1074</v>
      </c>
      <c r="F98" s="5" t="s">
        <v>1138</v>
      </c>
    </row>
    <row r="99" spans="1:6" x14ac:dyDescent="0.25">
      <c r="A99" s="8" t="s">
        <v>157</v>
      </c>
      <c r="B99" s="8">
        <v>2024</v>
      </c>
      <c r="C99" s="8" t="s">
        <v>1158</v>
      </c>
      <c r="D99" s="4" t="s">
        <v>1076</v>
      </c>
      <c r="E99" s="3" t="s">
        <v>1075</v>
      </c>
      <c r="F99" s="5" t="s">
        <v>1138</v>
      </c>
    </row>
    <row r="100" spans="1:6" x14ac:dyDescent="0.25">
      <c r="A100" s="8" t="s">
        <v>157</v>
      </c>
      <c r="B100" s="8">
        <v>2024</v>
      </c>
      <c r="C100" s="8" t="s">
        <v>1158</v>
      </c>
      <c r="D100" s="4" t="s">
        <v>1076</v>
      </c>
      <c r="E100" s="3" t="s">
        <v>1077</v>
      </c>
      <c r="F100" s="5" t="s">
        <v>1138</v>
      </c>
    </row>
    <row r="101" spans="1:6" x14ac:dyDescent="0.25">
      <c r="A101" s="8" t="s">
        <v>157</v>
      </c>
      <c r="B101" s="8">
        <v>2024</v>
      </c>
      <c r="C101" s="8" t="s">
        <v>1158</v>
      </c>
      <c r="D101" s="4" t="s">
        <v>1076</v>
      </c>
      <c r="E101" s="3" t="s">
        <v>1078</v>
      </c>
      <c r="F101" s="5" t="s">
        <v>1138</v>
      </c>
    </row>
    <row r="102" spans="1:6" x14ac:dyDescent="0.25">
      <c r="A102" s="8" t="s">
        <v>157</v>
      </c>
      <c r="B102" s="8">
        <v>2024</v>
      </c>
      <c r="C102" s="8" t="s">
        <v>1158</v>
      </c>
      <c r="D102" s="4" t="s">
        <v>1076</v>
      </c>
      <c r="E102" s="3" t="s">
        <v>1079</v>
      </c>
      <c r="F102" s="5" t="s">
        <v>1138</v>
      </c>
    </row>
    <row r="103" spans="1:6" x14ac:dyDescent="0.25">
      <c r="A103" s="8" t="s">
        <v>157</v>
      </c>
      <c r="B103" s="8">
        <v>2024</v>
      </c>
      <c r="C103" s="8" t="s">
        <v>1187</v>
      </c>
      <c r="D103" s="4" t="s">
        <v>1076</v>
      </c>
      <c r="E103" s="3" t="s">
        <v>1080</v>
      </c>
      <c r="F103" s="5" t="s">
        <v>1138</v>
      </c>
    </row>
    <row r="104" spans="1:6" x14ac:dyDescent="0.25">
      <c r="A104" s="8" t="s">
        <v>157</v>
      </c>
      <c r="B104" s="8">
        <v>2024</v>
      </c>
      <c r="C104" s="8" t="s">
        <v>1187</v>
      </c>
      <c r="D104" s="4" t="s">
        <v>1076</v>
      </c>
      <c r="E104" s="3" t="s">
        <v>1081</v>
      </c>
      <c r="F104" s="5" t="s">
        <v>1138</v>
      </c>
    </row>
    <row r="105" spans="1:6" x14ac:dyDescent="0.25">
      <c r="A105" s="8" t="s">
        <v>157</v>
      </c>
      <c r="B105" s="8">
        <v>2024</v>
      </c>
      <c r="C105" s="8" t="s">
        <v>1187</v>
      </c>
      <c r="D105" s="4" t="s">
        <v>1076</v>
      </c>
      <c r="E105" s="3" t="s">
        <v>1204</v>
      </c>
      <c r="F105" s="5" t="s">
        <v>1138</v>
      </c>
    </row>
    <row r="106" spans="1:6" x14ac:dyDescent="0.25">
      <c r="A106" s="8" t="s">
        <v>157</v>
      </c>
      <c r="B106" s="8">
        <v>2024</v>
      </c>
      <c r="C106" s="8" t="s">
        <v>1187</v>
      </c>
      <c r="D106" s="4" t="s">
        <v>1076</v>
      </c>
      <c r="E106" s="3" t="s">
        <v>1203</v>
      </c>
      <c r="F106" s="5" t="s">
        <v>1138</v>
      </c>
    </row>
    <row r="107" spans="1:6" x14ac:dyDescent="0.25">
      <c r="A107" s="8" t="s">
        <v>157</v>
      </c>
      <c r="B107" s="8">
        <v>2024</v>
      </c>
      <c r="C107" s="8" t="s">
        <v>1137</v>
      </c>
      <c r="D107" s="3" t="s">
        <v>336</v>
      </c>
      <c r="E107" s="3" t="s">
        <v>337</v>
      </c>
      <c r="F107" s="3" t="s">
        <v>615</v>
      </c>
    </row>
    <row r="108" spans="1:6" x14ac:dyDescent="0.25">
      <c r="A108" s="8" t="s">
        <v>157</v>
      </c>
      <c r="B108" s="8">
        <v>2024</v>
      </c>
      <c r="C108" s="8" t="s">
        <v>1122</v>
      </c>
      <c r="D108" s="3" t="s">
        <v>290</v>
      </c>
      <c r="E108" s="3" t="s">
        <v>1044</v>
      </c>
      <c r="F108" s="4" t="s">
        <v>1045</v>
      </c>
    </row>
    <row r="109" spans="1:6" x14ac:dyDescent="0.25">
      <c r="A109" s="8" t="s">
        <v>157</v>
      </c>
      <c r="B109" s="8">
        <v>2024</v>
      </c>
      <c r="C109" s="8" t="s">
        <v>1123</v>
      </c>
      <c r="D109" s="3" t="s">
        <v>290</v>
      </c>
      <c r="E109" s="4" t="s">
        <v>291</v>
      </c>
      <c r="F109" s="4" t="s">
        <v>292</v>
      </c>
    </row>
    <row r="110" spans="1:6" x14ac:dyDescent="0.25">
      <c r="A110" s="9" t="s">
        <v>597</v>
      </c>
      <c r="B110" s="9">
        <v>2025</v>
      </c>
      <c r="C110" s="8" t="s">
        <v>1205</v>
      </c>
      <c r="D110" s="3" t="s">
        <v>290</v>
      </c>
      <c r="E110" s="4" t="s">
        <v>1392</v>
      </c>
      <c r="F110" s="4" t="s">
        <v>1042</v>
      </c>
    </row>
    <row r="111" spans="1:6" x14ac:dyDescent="0.25">
      <c r="A111" s="9" t="s">
        <v>597</v>
      </c>
      <c r="B111" s="9">
        <v>2025</v>
      </c>
      <c r="C111" s="8" t="s">
        <v>1169</v>
      </c>
      <c r="D111" s="3" t="s">
        <v>290</v>
      </c>
      <c r="E111" s="4" t="s">
        <v>1393</v>
      </c>
      <c r="F111" s="4" t="s">
        <v>1042</v>
      </c>
    </row>
    <row r="112" spans="1:6" x14ac:dyDescent="0.25">
      <c r="A112" s="9" t="s">
        <v>597</v>
      </c>
      <c r="B112" s="9">
        <v>2025</v>
      </c>
      <c r="C112" s="8" t="s">
        <v>1122</v>
      </c>
      <c r="D112" s="3" t="s">
        <v>290</v>
      </c>
      <c r="E112" s="4" t="s">
        <v>1394</v>
      </c>
      <c r="F112" s="4" t="s">
        <v>1042</v>
      </c>
    </row>
    <row r="113" spans="1:6" x14ac:dyDescent="0.25">
      <c r="A113" s="9" t="s">
        <v>597</v>
      </c>
      <c r="B113" s="9">
        <v>2025</v>
      </c>
      <c r="C113" s="8" t="s">
        <v>1178</v>
      </c>
      <c r="D113" s="3" t="s">
        <v>290</v>
      </c>
      <c r="E113" s="4" t="s">
        <v>1395</v>
      </c>
      <c r="F113" s="4" t="s">
        <v>1042</v>
      </c>
    </row>
    <row r="114" spans="1:6" x14ac:dyDescent="0.25">
      <c r="A114" s="9" t="s">
        <v>597</v>
      </c>
      <c r="B114" s="9">
        <v>2025</v>
      </c>
      <c r="C114" s="8" t="s">
        <v>1126</v>
      </c>
      <c r="D114" s="3" t="s">
        <v>290</v>
      </c>
      <c r="E114" s="4" t="s">
        <v>1396</v>
      </c>
      <c r="F114" s="4" t="s">
        <v>1042</v>
      </c>
    </row>
    <row r="115" spans="1:6" x14ac:dyDescent="0.25">
      <c r="A115" s="9" t="s">
        <v>597</v>
      </c>
      <c r="B115" s="9">
        <v>2025</v>
      </c>
      <c r="C115" s="8" t="s">
        <v>1390</v>
      </c>
      <c r="D115" s="3" t="s">
        <v>290</v>
      </c>
      <c r="E115" s="4" t="s">
        <v>1397</v>
      </c>
      <c r="F115" s="4" t="s">
        <v>1042</v>
      </c>
    </row>
    <row r="116" spans="1:6" x14ac:dyDescent="0.25">
      <c r="A116" s="9" t="s">
        <v>597</v>
      </c>
      <c r="B116" s="9">
        <v>2025</v>
      </c>
      <c r="C116" s="8" t="s">
        <v>1137</v>
      </c>
      <c r="D116" s="3" t="s">
        <v>290</v>
      </c>
      <c r="E116" s="4" t="s">
        <v>1398</v>
      </c>
      <c r="F116" s="4" t="s">
        <v>1042</v>
      </c>
    </row>
    <row r="117" spans="1:6" x14ac:dyDescent="0.25">
      <c r="A117" s="9" t="s">
        <v>597</v>
      </c>
      <c r="B117" s="9">
        <v>2025</v>
      </c>
      <c r="C117" s="8" t="s">
        <v>1389</v>
      </c>
      <c r="D117" s="3" t="s">
        <v>290</v>
      </c>
      <c r="E117" s="4" t="s">
        <v>1399</v>
      </c>
      <c r="F117" s="4" t="s">
        <v>1042</v>
      </c>
    </row>
    <row r="118" spans="1:6" x14ac:dyDescent="0.25">
      <c r="A118" s="9" t="s">
        <v>597</v>
      </c>
      <c r="B118" s="9">
        <v>2025</v>
      </c>
      <c r="C118" s="8" t="s">
        <v>1388</v>
      </c>
      <c r="D118" s="3" t="s">
        <v>290</v>
      </c>
      <c r="E118" s="4" t="s">
        <v>1400</v>
      </c>
      <c r="F118" s="4" t="s">
        <v>1042</v>
      </c>
    </row>
    <row r="119" spans="1:6" x14ac:dyDescent="0.25">
      <c r="A119" s="9" t="s">
        <v>597</v>
      </c>
      <c r="B119" s="9">
        <v>2025</v>
      </c>
      <c r="C119" s="8" t="s">
        <v>1120</v>
      </c>
      <c r="D119" s="3" t="s">
        <v>290</v>
      </c>
      <c r="E119" s="4" t="s">
        <v>1401</v>
      </c>
      <c r="F119" s="4" t="s">
        <v>1042</v>
      </c>
    </row>
    <row r="120" spans="1:6" x14ac:dyDescent="0.25">
      <c r="A120" s="9" t="s">
        <v>597</v>
      </c>
      <c r="B120" s="9">
        <v>2025</v>
      </c>
      <c r="C120" s="8" t="s">
        <v>1130</v>
      </c>
      <c r="D120" s="3" t="s">
        <v>290</v>
      </c>
      <c r="E120" s="4" t="s">
        <v>1402</v>
      </c>
      <c r="F120" s="4" t="s">
        <v>1042</v>
      </c>
    </row>
    <row r="121" spans="1:6" x14ac:dyDescent="0.25">
      <c r="A121" s="8" t="s">
        <v>157</v>
      </c>
      <c r="B121" s="8">
        <v>2025</v>
      </c>
      <c r="C121" s="8" t="s">
        <v>1128</v>
      </c>
      <c r="D121" s="3" t="s">
        <v>290</v>
      </c>
      <c r="E121" s="4" t="s">
        <v>1403</v>
      </c>
      <c r="F121" s="4" t="s">
        <v>1042</v>
      </c>
    </row>
    <row r="122" spans="1:6" x14ac:dyDescent="0.25">
      <c r="A122" s="8" t="s">
        <v>157</v>
      </c>
      <c r="B122" s="8">
        <v>2024</v>
      </c>
      <c r="C122" s="8" t="s">
        <v>1249</v>
      </c>
      <c r="D122" s="3" t="s">
        <v>290</v>
      </c>
      <c r="E122" s="4" t="s">
        <v>1163</v>
      </c>
      <c r="F122" s="4" t="s">
        <v>1042</v>
      </c>
    </row>
    <row r="123" spans="1:6" x14ac:dyDescent="0.25">
      <c r="A123" s="8" t="s">
        <v>157</v>
      </c>
      <c r="B123" s="8">
        <v>2024</v>
      </c>
      <c r="C123" s="8" t="s">
        <v>1249</v>
      </c>
      <c r="D123" s="3" t="s">
        <v>290</v>
      </c>
      <c r="E123" s="4" t="s">
        <v>1292</v>
      </c>
      <c r="F123" s="4" t="s">
        <v>1042</v>
      </c>
    </row>
    <row r="124" spans="1:6" x14ac:dyDescent="0.25">
      <c r="A124" s="8" t="s">
        <v>157</v>
      </c>
      <c r="B124" s="8">
        <v>2024</v>
      </c>
      <c r="C124" s="8" t="s">
        <v>1249</v>
      </c>
      <c r="D124" s="3" t="s">
        <v>290</v>
      </c>
      <c r="E124" s="4" t="s">
        <v>1293</v>
      </c>
      <c r="F124" s="4" t="s">
        <v>1042</v>
      </c>
    </row>
    <row r="125" spans="1:6" x14ac:dyDescent="0.25">
      <c r="A125" s="8" t="s">
        <v>157</v>
      </c>
      <c r="B125" s="8">
        <v>2024</v>
      </c>
      <c r="C125" s="8" t="s">
        <v>1249</v>
      </c>
      <c r="D125" s="3" t="s">
        <v>290</v>
      </c>
      <c r="E125" s="4" t="s">
        <v>1291</v>
      </c>
      <c r="F125" s="4" t="s">
        <v>1042</v>
      </c>
    </row>
    <row r="126" spans="1:6" x14ac:dyDescent="0.25">
      <c r="A126" s="8" t="s">
        <v>157</v>
      </c>
      <c r="B126" s="8">
        <v>2024</v>
      </c>
      <c r="C126" s="8" t="s">
        <v>1205</v>
      </c>
      <c r="D126" s="3" t="s">
        <v>290</v>
      </c>
      <c r="E126" s="4" t="s">
        <v>1162</v>
      </c>
      <c r="F126" s="4" t="s">
        <v>1042</v>
      </c>
    </row>
    <row r="127" spans="1:6" x14ac:dyDescent="0.25">
      <c r="A127" s="8" t="s">
        <v>157</v>
      </c>
      <c r="B127" s="8">
        <v>2024</v>
      </c>
      <c r="C127" s="8" t="s">
        <v>1205</v>
      </c>
      <c r="D127" s="3" t="s">
        <v>290</v>
      </c>
      <c r="E127" s="4" t="s">
        <v>1278</v>
      </c>
      <c r="F127" s="4" t="s">
        <v>1042</v>
      </c>
    </row>
    <row r="128" spans="1:6" x14ac:dyDescent="0.25">
      <c r="A128" s="8" t="s">
        <v>157</v>
      </c>
      <c r="B128" s="8">
        <v>2024</v>
      </c>
      <c r="C128" s="8" t="s">
        <v>1205</v>
      </c>
      <c r="D128" s="3" t="s">
        <v>290</v>
      </c>
      <c r="E128" s="4" t="s">
        <v>1279</v>
      </c>
      <c r="F128" s="4" t="s">
        <v>1277</v>
      </c>
    </row>
    <row r="129" spans="1:6" x14ac:dyDescent="0.25">
      <c r="A129" s="8" t="s">
        <v>157</v>
      </c>
      <c r="B129" s="8">
        <v>2024</v>
      </c>
      <c r="C129" s="8" t="s">
        <v>1124</v>
      </c>
      <c r="D129" s="3" t="s">
        <v>290</v>
      </c>
      <c r="E129" s="4" t="s">
        <v>1083</v>
      </c>
      <c r="F129" s="4" t="s">
        <v>1042</v>
      </c>
    </row>
    <row r="130" spans="1:6" x14ac:dyDescent="0.25">
      <c r="A130" s="8" t="s">
        <v>157</v>
      </c>
      <c r="B130" s="8">
        <v>2024</v>
      </c>
      <c r="C130" s="8" t="s">
        <v>1124</v>
      </c>
      <c r="D130" s="3" t="s">
        <v>290</v>
      </c>
      <c r="E130" s="4" t="s">
        <v>1084</v>
      </c>
      <c r="F130" s="4" t="s">
        <v>1042</v>
      </c>
    </row>
    <row r="131" spans="1:6" x14ac:dyDescent="0.25">
      <c r="A131" s="8" t="s">
        <v>157</v>
      </c>
      <c r="B131" s="8">
        <v>2024</v>
      </c>
      <c r="C131" s="8" t="s">
        <v>1106</v>
      </c>
      <c r="D131" s="3" t="s">
        <v>290</v>
      </c>
      <c r="E131" s="4" t="s">
        <v>1110</v>
      </c>
      <c r="F131" s="4" t="s">
        <v>1042</v>
      </c>
    </row>
    <row r="132" spans="1:6" x14ac:dyDescent="0.25">
      <c r="A132" s="8" t="s">
        <v>157</v>
      </c>
      <c r="B132" s="8">
        <v>2024</v>
      </c>
      <c r="C132" s="8" t="s">
        <v>1106</v>
      </c>
      <c r="D132" s="3" t="s">
        <v>290</v>
      </c>
      <c r="E132" s="4" t="s">
        <v>1111</v>
      </c>
      <c r="F132" s="4" t="s">
        <v>1042</v>
      </c>
    </row>
    <row r="133" spans="1:6" x14ac:dyDescent="0.25">
      <c r="A133" s="8" t="s">
        <v>157</v>
      </c>
      <c r="B133" s="8">
        <v>2024</v>
      </c>
      <c r="C133" s="8" t="s">
        <v>1106</v>
      </c>
      <c r="D133" s="3" t="s">
        <v>290</v>
      </c>
      <c r="E133" s="4" t="s">
        <v>1112</v>
      </c>
      <c r="F133" s="4" t="s">
        <v>1042</v>
      </c>
    </row>
    <row r="134" spans="1:6" x14ac:dyDescent="0.25">
      <c r="A134" s="8" t="s">
        <v>157</v>
      </c>
      <c r="B134" s="8">
        <v>2024</v>
      </c>
      <c r="C134" s="8" t="s">
        <v>1106</v>
      </c>
      <c r="D134" s="3" t="s">
        <v>290</v>
      </c>
      <c r="E134" s="4" t="s">
        <v>1113</v>
      </c>
      <c r="F134" s="4" t="s">
        <v>1042</v>
      </c>
    </row>
    <row r="135" spans="1:6" x14ac:dyDescent="0.25">
      <c r="A135" s="8" t="s">
        <v>157</v>
      </c>
      <c r="B135" s="8">
        <v>2024</v>
      </c>
      <c r="C135" s="8" t="s">
        <v>1106</v>
      </c>
      <c r="D135" s="3" t="s">
        <v>290</v>
      </c>
      <c r="E135" s="4" t="s">
        <v>1114</v>
      </c>
      <c r="F135" s="4" t="s">
        <v>1042</v>
      </c>
    </row>
    <row r="136" spans="1:6" x14ac:dyDescent="0.25">
      <c r="A136" s="8" t="s">
        <v>157</v>
      </c>
      <c r="B136" s="8">
        <v>2024</v>
      </c>
      <c r="C136" s="8" t="s">
        <v>1106</v>
      </c>
      <c r="D136" s="3" t="s">
        <v>290</v>
      </c>
      <c r="E136" s="4" t="s">
        <v>1131</v>
      </c>
      <c r="F136" s="4" t="s">
        <v>1042</v>
      </c>
    </row>
    <row r="137" spans="1:6" x14ac:dyDescent="0.25">
      <c r="A137" s="8" t="s">
        <v>157</v>
      </c>
      <c r="B137" s="8">
        <v>2024</v>
      </c>
      <c r="C137" s="8" t="s">
        <v>1106</v>
      </c>
      <c r="D137" s="3" t="s">
        <v>290</v>
      </c>
      <c r="E137" s="4" t="s">
        <v>1115</v>
      </c>
      <c r="F137" s="4" t="s">
        <v>1042</v>
      </c>
    </row>
    <row r="138" spans="1:6" x14ac:dyDescent="0.25">
      <c r="A138" s="8" t="s">
        <v>157</v>
      </c>
      <c r="B138" s="8">
        <v>2024</v>
      </c>
      <c r="C138" s="8" t="s">
        <v>1106</v>
      </c>
      <c r="D138" s="3" t="s">
        <v>290</v>
      </c>
      <c r="E138" s="4" t="s">
        <v>1116</v>
      </c>
      <c r="F138" s="4" t="s">
        <v>1042</v>
      </c>
    </row>
    <row r="139" spans="1:6" x14ac:dyDescent="0.25">
      <c r="A139" s="8" t="s">
        <v>157</v>
      </c>
      <c r="B139" s="8">
        <v>2024</v>
      </c>
      <c r="C139" s="8" t="s">
        <v>1106</v>
      </c>
      <c r="D139" s="3" t="s">
        <v>290</v>
      </c>
      <c r="E139" s="4" t="s">
        <v>1132</v>
      </c>
      <c r="F139" s="4" t="s">
        <v>1042</v>
      </c>
    </row>
    <row r="140" spans="1:6" x14ac:dyDescent="0.25">
      <c r="A140" s="8" t="s">
        <v>157</v>
      </c>
      <c r="B140" s="8">
        <v>2024</v>
      </c>
      <c r="C140" s="8" t="s">
        <v>1125</v>
      </c>
      <c r="D140" s="3" t="s">
        <v>290</v>
      </c>
      <c r="E140" s="4" t="s">
        <v>1117</v>
      </c>
      <c r="F140" s="4" t="s">
        <v>1042</v>
      </c>
    </row>
    <row r="141" spans="1:6" x14ac:dyDescent="0.25">
      <c r="A141" s="8" t="s">
        <v>157</v>
      </c>
      <c r="B141" s="8">
        <v>2024</v>
      </c>
      <c r="C141" s="8" t="s">
        <v>1125</v>
      </c>
      <c r="D141" s="3" t="s">
        <v>290</v>
      </c>
      <c r="E141" s="4" t="s">
        <v>1118</v>
      </c>
      <c r="F141" s="4" t="s">
        <v>1042</v>
      </c>
    </row>
    <row r="142" spans="1:6" x14ac:dyDescent="0.25">
      <c r="A142" s="8" t="s">
        <v>157</v>
      </c>
      <c r="B142" s="8">
        <v>2024</v>
      </c>
      <c r="C142" s="8" t="s">
        <v>1106</v>
      </c>
      <c r="D142" s="3" t="s">
        <v>290</v>
      </c>
      <c r="E142" s="4" t="s">
        <v>1133</v>
      </c>
      <c r="F142" s="4" t="s">
        <v>1042</v>
      </c>
    </row>
    <row r="143" spans="1:6" ht="30" x14ac:dyDescent="0.25">
      <c r="A143" s="8" t="s">
        <v>157</v>
      </c>
      <c r="B143" s="8">
        <v>2024</v>
      </c>
      <c r="C143" s="8" t="s">
        <v>1106</v>
      </c>
      <c r="D143" s="3" t="s">
        <v>290</v>
      </c>
      <c r="E143" s="4" t="s">
        <v>1119</v>
      </c>
      <c r="F143" s="4" t="s">
        <v>1042</v>
      </c>
    </row>
    <row r="144" spans="1:6" x14ac:dyDescent="0.25">
      <c r="A144" s="8" t="s">
        <v>157</v>
      </c>
      <c r="B144" s="8">
        <v>2024</v>
      </c>
      <c r="C144" s="8" t="s">
        <v>1125</v>
      </c>
      <c r="D144" s="3" t="s">
        <v>290</v>
      </c>
      <c r="E144" s="4" t="s">
        <v>1149</v>
      </c>
      <c r="F144" s="4" t="s">
        <v>1042</v>
      </c>
    </row>
    <row r="145" spans="1:6" x14ac:dyDescent="0.25">
      <c r="A145" s="8" t="s">
        <v>157</v>
      </c>
      <c r="B145" s="8">
        <v>2024</v>
      </c>
      <c r="C145" s="8" t="s">
        <v>1125</v>
      </c>
      <c r="D145" s="3" t="s">
        <v>290</v>
      </c>
      <c r="E145" s="4" t="s">
        <v>1150</v>
      </c>
      <c r="F145" s="4" t="s">
        <v>1042</v>
      </c>
    </row>
    <row r="146" spans="1:6" x14ac:dyDescent="0.25">
      <c r="A146" s="8" t="s">
        <v>157</v>
      </c>
      <c r="B146" s="8">
        <v>2024</v>
      </c>
      <c r="C146" s="8" t="s">
        <v>1169</v>
      </c>
      <c r="D146" s="3" t="s">
        <v>290</v>
      </c>
      <c r="E146" s="4" t="s">
        <v>1151</v>
      </c>
      <c r="F146" s="4" t="s">
        <v>1042</v>
      </c>
    </row>
    <row r="147" spans="1:6" x14ac:dyDescent="0.25">
      <c r="A147" s="8" t="s">
        <v>157</v>
      </c>
      <c r="B147" s="8">
        <v>2024</v>
      </c>
      <c r="C147" s="8" t="s">
        <v>1169</v>
      </c>
      <c r="D147" s="3" t="s">
        <v>290</v>
      </c>
      <c r="E147" s="4" t="s">
        <v>1171</v>
      </c>
      <c r="F147" s="4" t="s">
        <v>1042</v>
      </c>
    </row>
    <row r="148" spans="1:6" x14ac:dyDescent="0.25">
      <c r="A148" s="8" t="s">
        <v>157</v>
      </c>
      <c r="B148" s="8">
        <v>2024</v>
      </c>
      <c r="C148" s="8" t="s">
        <v>1169</v>
      </c>
      <c r="D148" s="3" t="s">
        <v>290</v>
      </c>
      <c r="E148" s="4" t="s">
        <v>1172</v>
      </c>
      <c r="F148" s="4" t="s">
        <v>1042</v>
      </c>
    </row>
    <row r="149" spans="1:6" x14ac:dyDescent="0.25">
      <c r="A149" s="8" t="s">
        <v>157</v>
      </c>
      <c r="B149" s="8">
        <v>2024</v>
      </c>
      <c r="C149" s="8" t="s">
        <v>1158</v>
      </c>
      <c r="D149" s="3" t="s">
        <v>290</v>
      </c>
      <c r="E149" s="4" t="s">
        <v>1202</v>
      </c>
      <c r="F149" s="4" t="s">
        <v>1042</v>
      </c>
    </row>
    <row r="150" spans="1:6" x14ac:dyDescent="0.25">
      <c r="A150" s="8" t="s">
        <v>157</v>
      </c>
      <c r="B150" s="8">
        <v>2024</v>
      </c>
      <c r="C150" s="8" t="s">
        <v>1158</v>
      </c>
      <c r="D150" s="3" t="s">
        <v>290</v>
      </c>
      <c r="E150" s="4" t="s">
        <v>1201</v>
      </c>
      <c r="F150" s="4" t="s">
        <v>1042</v>
      </c>
    </row>
    <row r="151" spans="1:6" x14ac:dyDescent="0.25">
      <c r="A151" s="8" t="s">
        <v>157</v>
      </c>
      <c r="B151" s="8">
        <v>2024</v>
      </c>
      <c r="C151" s="8" t="s">
        <v>1187</v>
      </c>
      <c r="D151" s="3" t="s">
        <v>290</v>
      </c>
      <c r="E151" s="4" t="s">
        <v>1207</v>
      </c>
      <c r="F151" s="4" t="s">
        <v>1042</v>
      </c>
    </row>
    <row r="152" spans="1:6" x14ac:dyDescent="0.25">
      <c r="A152" s="8" t="s">
        <v>157</v>
      </c>
      <c r="B152" s="8">
        <v>2024</v>
      </c>
      <c r="C152" s="8" t="s">
        <v>1187</v>
      </c>
      <c r="D152" s="3" t="s">
        <v>290</v>
      </c>
      <c r="E152" s="4" t="s">
        <v>1206</v>
      </c>
      <c r="F152" s="4" t="s">
        <v>1042</v>
      </c>
    </row>
    <row r="153" spans="1:6" x14ac:dyDescent="0.25">
      <c r="A153" s="8" t="s">
        <v>157</v>
      </c>
      <c r="B153" s="8">
        <v>2024</v>
      </c>
      <c r="C153" s="8" t="s">
        <v>1187</v>
      </c>
      <c r="D153" s="3" t="s">
        <v>290</v>
      </c>
      <c r="E153" s="4" t="s">
        <v>1210</v>
      </c>
      <c r="F153" s="4" t="s">
        <v>1042</v>
      </c>
    </row>
    <row r="154" spans="1:6" x14ac:dyDescent="0.25">
      <c r="A154" s="8" t="s">
        <v>157</v>
      </c>
      <c r="B154" s="8">
        <v>2024</v>
      </c>
      <c r="C154" s="8" t="s">
        <v>1187</v>
      </c>
      <c r="D154" s="3" t="s">
        <v>290</v>
      </c>
      <c r="E154" s="4" t="s">
        <v>1211</v>
      </c>
      <c r="F154" s="4" t="s">
        <v>1042</v>
      </c>
    </row>
    <row r="155" spans="1:6" x14ac:dyDescent="0.25">
      <c r="A155" s="8" t="s">
        <v>157</v>
      </c>
      <c r="B155" s="8">
        <v>2025</v>
      </c>
      <c r="C155" s="8" t="s">
        <v>1097</v>
      </c>
      <c r="D155" s="3" t="s">
        <v>290</v>
      </c>
      <c r="E155" s="4" t="s">
        <v>1384</v>
      </c>
      <c r="F155" s="4" t="s">
        <v>1042</v>
      </c>
    </row>
    <row r="156" spans="1:6" x14ac:dyDescent="0.25">
      <c r="A156" s="8" t="s">
        <v>157</v>
      </c>
      <c r="B156" s="8">
        <v>2024</v>
      </c>
      <c r="C156" s="8" t="s">
        <v>1181</v>
      </c>
      <c r="D156" s="3" t="s">
        <v>290</v>
      </c>
      <c r="E156" s="4" t="s">
        <v>1164</v>
      </c>
      <c r="F156" s="4" t="s">
        <v>1042</v>
      </c>
    </row>
    <row r="157" spans="1:6" x14ac:dyDescent="0.25">
      <c r="A157" s="8" t="s">
        <v>157</v>
      </c>
      <c r="B157" s="8">
        <v>2025</v>
      </c>
      <c r="C157" s="8" t="s">
        <v>1097</v>
      </c>
      <c r="D157" s="3" t="s">
        <v>290</v>
      </c>
      <c r="E157" s="4" t="s">
        <v>1165</v>
      </c>
      <c r="F157" s="4" t="s">
        <v>1042</v>
      </c>
    </row>
    <row r="158" spans="1:6" x14ac:dyDescent="0.25">
      <c r="A158" s="8" t="s">
        <v>157</v>
      </c>
      <c r="B158" s="8">
        <v>2025</v>
      </c>
      <c r="C158" s="8" t="s">
        <v>1128</v>
      </c>
      <c r="D158" s="3" t="s">
        <v>290</v>
      </c>
      <c r="E158" s="4" t="s">
        <v>1166</v>
      </c>
      <c r="F158" s="4" t="s">
        <v>1042</v>
      </c>
    </row>
    <row r="159" spans="1:6" x14ac:dyDescent="0.25">
      <c r="A159" s="9" t="s">
        <v>597</v>
      </c>
      <c r="B159" s="9">
        <v>2025</v>
      </c>
      <c r="C159" s="9"/>
      <c r="D159" s="3" t="s">
        <v>290</v>
      </c>
      <c r="E159" s="4" t="s">
        <v>1167</v>
      </c>
      <c r="F159" s="4" t="s">
        <v>1042</v>
      </c>
    </row>
    <row r="160" spans="1:6" x14ac:dyDescent="0.25">
      <c r="A160" s="9" t="s">
        <v>597</v>
      </c>
      <c r="B160" s="9">
        <v>2025</v>
      </c>
      <c r="C160" s="9"/>
      <c r="D160" s="3" t="s">
        <v>290</v>
      </c>
      <c r="E160" s="4" t="s">
        <v>1168</v>
      </c>
      <c r="F160" s="4" t="s">
        <v>1042</v>
      </c>
    </row>
    <row r="161" spans="1:6" x14ac:dyDescent="0.25">
      <c r="A161" s="9" t="s">
        <v>597</v>
      </c>
      <c r="B161" s="9">
        <v>2025</v>
      </c>
      <c r="C161" s="9"/>
      <c r="D161" s="3" t="s">
        <v>290</v>
      </c>
      <c r="E161" s="4" t="s">
        <v>1236</v>
      </c>
      <c r="F161" s="4" t="s">
        <v>1042</v>
      </c>
    </row>
    <row r="162" spans="1:6" x14ac:dyDescent="0.25">
      <c r="A162" s="9" t="s">
        <v>597</v>
      </c>
      <c r="B162" s="9">
        <v>2025</v>
      </c>
      <c r="C162" s="9"/>
      <c r="D162" s="3" t="s">
        <v>290</v>
      </c>
      <c r="E162" s="4" t="s">
        <v>1237</v>
      </c>
      <c r="F162" s="4" t="s">
        <v>1042</v>
      </c>
    </row>
    <row r="163" spans="1:6" x14ac:dyDescent="0.25">
      <c r="A163" s="9" t="s">
        <v>597</v>
      </c>
      <c r="B163" s="9">
        <v>2025</v>
      </c>
      <c r="C163" s="9"/>
      <c r="D163" s="3" t="s">
        <v>290</v>
      </c>
      <c r="E163" s="4" t="s">
        <v>1238</v>
      </c>
      <c r="F163" s="4" t="s">
        <v>1042</v>
      </c>
    </row>
    <row r="164" spans="1:6" x14ac:dyDescent="0.25">
      <c r="A164" s="9" t="s">
        <v>597</v>
      </c>
      <c r="B164" s="9">
        <v>2025</v>
      </c>
      <c r="C164" s="9"/>
      <c r="D164" s="3" t="s">
        <v>290</v>
      </c>
      <c r="E164" s="4" t="s">
        <v>1239</v>
      </c>
      <c r="F164" s="4" t="s">
        <v>1042</v>
      </c>
    </row>
    <row r="165" spans="1:6" x14ac:dyDescent="0.25">
      <c r="A165" s="9" t="s">
        <v>597</v>
      </c>
      <c r="B165" s="9">
        <v>2025</v>
      </c>
      <c r="C165" s="9"/>
      <c r="D165" s="3" t="s">
        <v>290</v>
      </c>
      <c r="E165" s="4" t="s">
        <v>1240</v>
      </c>
      <c r="F165" s="4" t="s">
        <v>1042</v>
      </c>
    </row>
    <row r="166" spans="1:6" x14ac:dyDescent="0.25">
      <c r="A166" s="9" t="s">
        <v>597</v>
      </c>
      <c r="B166" s="9">
        <v>2025</v>
      </c>
      <c r="C166" s="9"/>
      <c r="D166" s="3" t="s">
        <v>290</v>
      </c>
      <c r="E166" s="4" t="s">
        <v>1241</v>
      </c>
      <c r="F166" s="4" t="s">
        <v>1042</v>
      </c>
    </row>
    <row r="167" spans="1:6" x14ac:dyDescent="0.25">
      <c r="A167" s="8" t="s">
        <v>157</v>
      </c>
      <c r="B167" s="8">
        <v>2024</v>
      </c>
      <c r="C167" s="8" t="s">
        <v>1181</v>
      </c>
      <c r="D167" s="3" t="s">
        <v>290</v>
      </c>
      <c r="E167" s="4" t="s">
        <v>1248</v>
      </c>
      <c r="F167" s="4" t="s">
        <v>1042</v>
      </c>
    </row>
    <row r="168" spans="1:6" x14ac:dyDescent="0.25">
      <c r="A168" s="9" t="s">
        <v>597</v>
      </c>
      <c r="B168" s="9">
        <v>2025</v>
      </c>
      <c r="C168" s="9"/>
      <c r="D168" s="3" t="s">
        <v>290</v>
      </c>
      <c r="E168" s="4" t="s">
        <v>1242</v>
      </c>
      <c r="F168" s="4" t="s">
        <v>1042</v>
      </c>
    </row>
    <row r="169" spans="1:6" x14ac:dyDescent="0.25">
      <c r="A169" s="9" t="s">
        <v>597</v>
      </c>
      <c r="B169" s="9">
        <v>2025</v>
      </c>
      <c r="C169" s="9"/>
      <c r="D169" s="3" t="s">
        <v>290</v>
      </c>
      <c r="E169" s="4" t="s">
        <v>1243</v>
      </c>
      <c r="F169" s="4" t="s">
        <v>1042</v>
      </c>
    </row>
    <row r="170" spans="1:6" x14ac:dyDescent="0.25">
      <c r="A170" s="9" t="s">
        <v>597</v>
      </c>
      <c r="B170" s="9">
        <v>2025</v>
      </c>
      <c r="C170" s="9"/>
      <c r="D170" s="3" t="s">
        <v>290</v>
      </c>
      <c r="E170" s="4" t="s">
        <v>1244</v>
      </c>
      <c r="F170" s="4" t="s">
        <v>1042</v>
      </c>
    </row>
    <row r="171" spans="1:6" x14ac:dyDescent="0.25">
      <c r="A171" s="9" t="s">
        <v>597</v>
      </c>
      <c r="B171" s="9">
        <v>2025</v>
      </c>
      <c r="C171" s="9"/>
      <c r="D171" s="3" t="s">
        <v>290</v>
      </c>
      <c r="E171" s="4" t="s">
        <v>1245</v>
      </c>
      <c r="F171" s="4" t="s">
        <v>1042</v>
      </c>
    </row>
    <row r="172" spans="1:6" x14ac:dyDescent="0.25">
      <c r="A172" s="9" t="s">
        <v>597</v>
      </c>
      <c r="B172" s="9">
        <v>2025</v>
      </c>
      <c r="C172" s="9"/>
      <c r="D172" s="3" t="s">
        <v>290</v>
      </c>
      <c r="E172" s="4" t="s">
        <v>1246</v>
      </c>
      <c r="F172" s="4" t="s">
        <v>1042</v>
      </c>
    </row>
    <row r="173" spans="1:6" x14ac:dyDescent="0.25">
      <c r="A173" s="9" t="s">
        <v>597</v>
      </c>
      <c r="B173" s="9">
        <v>2025</v>
      </c>
      <c r="C173" s="9"/>
      <c r="D173" s="3" t="s">
        <v>290</v>
      </c>
      <c r="E173" s="4" t="s">
        <v>1247</v>
      </c>
      <c r="F173" s="4" t="s">
        <v>1042</v>
      </c>
    </row>
    <row r="174" spans="1:6" ht="30" x14ac:dyDescent="0.25">
      <c r="A174" s="8" t="s">
        <v>157</v>
      </c>
      <c r="B174" s="8">
        <v>2024</v>
      </c>
      <c r="C174" s="8" t="s">
        <v>1126</v>
      </c>
      <c r="D174" s="3" t="s">
        <v>290</v>
      </c>
      <c r="E174" s="4" t="s">
        <v>931</v>
      </c>
      <c r="F174" s="4" t="s">
        <v>930</v>
      </c>
    </row>
    <row r="175" spans="1:6" ht="90" x14ac:dyDescent="0.25">
      <c r="A175" s="8" t="s">
        <v>157</v>
      </c>
      <c r="B175" s="8">
        <v>2024</v>
      </c>
      <c r="C175" s="8" t="s">
        <v>1127</v>
      </c>
      <c r="D175" s="3" t="s">
        <v>290</v>
      </c>
      <c r="E175" s="4" t="s">
        <v>293</v>
      </c>
      <c r="F175" s="5" t="s">
        <v>294</v>
      </c>
    </row>
    <row r="176" spans="1:6" x14ac:dyDescent="0.25">
      <c r="A176" s="8" t="s">
        <v>157</v>
      </c>
      <c r="B176" s="8">
        <v>2024</v>
      </c>
      <c r="C176" s="8" t="s">
        <v>1097</v>
      </c>
      <c r="D176" s="3" t="s">
        <v>290</v>
      </c>
      <c r="E176" s="3" t="s">
        <v>295</v>
      </c>
      <c r="F176" s="4"/>
    </row>
    <row r="177" spans="1:6" x14ac:dyDescent="0.25">
      <c r="A177" s="3"/>
      <c r="B177" s="3"/>
      <c r="C177" s="3"/>
      <c r="D177" s="3"/>
      <c r="E177" s="3"/>
      <c r="F177" s="3"/>
    </row>
    <row r="178" spans="1:6" x14ac:dyDescent="0.25">
      <c r="A178" s="3"/>
      <c r="B178" s="3"/>
      <c r="C178" s="3"/>
      <c r="D178" s="3"/>
      <c r="E178" s="3"/>
      <c r="F178" s="3"/>
    </row>
    <row r="179" spans="1:6" x14ac:dyDescent="0.25">
      <c r="A179" s="3"/>
      <c r="B179" s="72"/>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sheetData>
  <autoFilter ref="A1:F176" xr:uid="{C37E4E63-AD2E-43C1-8225-C5A880FB5A11}"/>
  <phoneticPr fontId="22" type="noConversion"/>
  <hyperlinks>
    <hyperlink ref="F175" r:id="rId1" display="https://www.psiweb.org/sigs-special-interest-groups/visualisation/welcome-to-wonderful-wednesdays" xr:uid="{4A728282-80F2-4BD0-8470-EF602CDA17B3}"/>
    <hyperlink ref="F36" r:id="rId2" xr:uid="{3D4616EE-BD11-4136-9EFF-E9A1542BCA05}"/>
    <hyperlink ref="F25" r:id="rId3" xr:uid="{3882BF68-74A4-45D6-AB3B-DD97CCFEF710}"/>
    <hyperlink ref="F38" r:id="rId4" xr:uid="{C4E46FCC-F7A8-4B7C-AE62-808154F6DB39}"/>
    <hyperlink ref="F8" r:id="rId5" xr:uid="{72A87728-04DA-44B5-979E-29E7DABBE32F}"/>
    <hyperlink ref="F92" r:id="rId6" xr:uid="{6939D5E8-A309-4950-8CD8-704888943397}"/>
    <hyperlink ref="F98" r:id="rId7" xr:uid="{662A6303-39B9-4ED1-90EC-0F10CC349E75}"/>
    <hyperlink ref="F99" r:id="rId8" xr:uid="{C863D711-944D-4130-95B3-8E5863486A1C}"/>
    <hyperlink ref="F22" r:id="rId9" xr:uid="{4E51CC96-C44B-4005-9AA2-F2D3D9E692C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43AC-53B4-48CA-B617-D00BDAB9537A}">
  <sheetPr filterMode="1"/>
  <dimension ref="A1:M392"/>
  <sheetViews>
    <sheetView zoomScale="120" zoomScaleNormal="120" workbookViewId="0">
      <pane ySplit="1" topLeftCell="A343" activePane="bottomLeft" state="frozen"/>
      <selection pane="bottomLeft" activeCell="B395" sqref="B395"/>
    </sheetView>
  </sheetViews>
  <sheetFormatPr defaultColWidth="8.85546875" defaultRowHeight="15" x14ac:dyDescent="0.25"/>
  <cols>
    <col min="1" max="1" width="10.5703125" customWidth="1"/>
    <col min="2" max="2" width="28" customWidth="1"/>
    <col min="3" max="4" width="12" style="69" customWidth="1"/>
    <col min="5" max="5" width="13.28515625" style="69" customWidth="1"/>
    <col min="6" max="6" width="13.28515625" customWidth="1"/>
    <col min="7" max="7" width="27.85546875" customWidth="1"/>
    <col min="8" max="8" width="20.85546875" style="71" customWidth="1"/>
    <col min="9" max="10" width="22.42578125" style="71" customWidth="1"/>
    <col min="11" max="11" width="18.42578125" style="15" customWidth="1"/>
    <col min="12" max="12" width="19.7109375" customWidth="1"/>
    <col min="13" max="13" width="42.140625" customWidth="1"/>
  </cols>
  <sheetData>
    <row r="1" spans="1:13" ht="42" customHeight="1" thickBot="1" x14ac:dyDescent="0.3">
      <c r="A1" s="49" t="s">
        <v>621</v>
      </c>
      <c r="B1" s="50" t="s">
        <v>622</v>
      </c>
      <c r="C1" s="63" t="s">
        <v>612</v>
      </c>
      <c r="D1" s="63" t="s">
        <v>1082</v>
      </c>
      <c r="E1" s="63" t="s">
        <v>1208</v>
      </c>
      <c r="F1" s="50" t="s">
        <v>281</v>
      </c>
      <c r="G1" s="50" t="s">
        <v>623</v>
      </c>
      <c r="H1" s="50" t="s">
        <v>624</v>
      </c>
      <c r="I1" s="50" t="s">
        <v>991</v>
      </c>
      <c r="J1" s="50" t="s">
        <v>1025</v>
      </c>
      <c r="K1" s="41" t="s">
        <v>922</v>
      </c>
      <c r="L1" s="41" t="s">
        <v>625</v>
      </c>
      <c r="M1" s="50" t="s">
        <v>626</v>
      </c>
    </row>
    <row r="2" spans="1:13" ht="15.75" hidden="1" thickBot="1" x14ac:dyDescent="0.3">
      <c r="A2" s="42" t="s">
        <v>696</v>
      </c>
      <c r="B2" s="47" t="s">
        <v>697</v>
      </c>
      <c r="C2" s="140">
        <v>43476</v>
      </c>
      <c r="D2" s="141" t="str">
        <f>"Week " &amp; TEXT(WEEKNUM(C2, 1), "00")</f>
        <v>Week 02</v>
      </c>
      <c r="E2" s="141" t="str">
        <f>TEXT(C2, "dddd")</f>
        <v>Friday</v>
      </c>
      <c r="F2" s="142" t="s">
        <v>634</v>
      </c>
      <c r="G2" s="143" t="s">
        <v>698</v>
      </c>
      <c r="H2" s="143"/>
      <c r="I2" s="143"/>
      <c r="J2" s="143"/>
      <c r="K2" s="144"/>
      <c r="L2" s="143"/>
      <c r="M2" s="42"/>
    </row>
    <row r="3" spans="1:13" ht="15.75" hidden="1" thickBot="1" x14ac:dyDescent="0.3">
      <c r="A3" s="42" t="s">
        <v>696</v>
      </c>
      <c r="B3" s="47" t="s">
        <v>697</v>
      </c>
      <c r="C3" s="140">
        <v>43603</v>
      </c>
      <c r="D3" s="141" t="str">
        <f t="shared" ref="D3:D66" si="0">"Week " &amp; TEXT(WEEKNUM(C3, 1), "00")</f>
        <v>Week 20</v>
      </c>
      <c r="E3" s="141" t="str">
        <f t="shared" ref="E3:E66" si="1">TEXT(C3, "dddd")</f>
        <v>Saturday</v>
      </c>
      <c r="F3" s="142" t="s">
        <v>634</v>
      </c>
      <c r="G3" s="143" t="s">
        <v>699</v>
      </c>
      <c r="H3" s="143"/>
      <c r="I3" s="143"/>
      <c r="J3" s="143"/>
      <c r="K3" s="144"/>
      <c r="L3" s="143"/>
      <c r="M3" s="42"/>
    </row>
    <row r="4" spans="1:13" ht="15.75" hidden="1" thickBot="1" x14ac:dyDescent="0.3">
      <c r="A4" s="42" t="s">
        <v>700</v>
      </c>
      <c r="B4" s="47" t="s">
        <v>697</v>
      </c>
      <c r="C4" s="140">
        <v>43819</v>
      </c>
      <c r="D4" s="141" t="str">
        <f t="shared" si="0"/>
        <v>Week 51</v>
      </c>
      <c r="E4" s="141" t="str">
        <f t="shared" si="1"/>
        <v>Friday</v>
      </c>
      <c r="F4" s="142" t="s">
        <v>634</v>
      </c>
      <c r="G4" s="143" t="s">
        <v>701</v>
      </c>
      <c r="H4" s="143"/>
      <c r="I4" s="143"/>
      <c r="J4" s="143"/>
      <c r="K4" s="144"/>
      <c r="L4" s="143"/>
      <c r="M4" s="42"/>
    </row>
    <row r="5" spans="1:13" ht="15.75" hidden="1" thickBot="1" x14ac:dyDescent="0.3">
      <c r="A5" s="42" t="s">
        <v>700</v>
      </c>
      <c r="B5" s="47" t="s">
        <v>697</v>
      </c>
      <c r="C5" s="140">
        <v>43880</v>
      </c>
      <c r="D5" s="141" t="str">
        <f t="shared" si="0"/>
        <v>Week 08</v>
      </c>
      <c r="E5" s="141" t="str">
        <f t="shared" si="1"/>
        <v>Wednesday</v>
      </c>
      <c r="F5" s="143" t="s">
        <v>663</v>
      </c>
      <c r="G5" s="143" t="s">
        <v>679</v>
      </c>
      <c r="H5" s="143" t="s">
        <v>702</v>
      </c>
      <c r="I5" s="143" t="s">
        <v>405</v>
      </c>
      <c r="J5" s="143"/>
      <c r="K5" s="144"/>
      <c r="L5" s="143"/>
      <c r="M5" s="42"/>
    </row>
    <row r="6" spans="1:13" ht="15.75" hidden="1" thickBot="1" x14ac:dyDescent="0.3">
      <c r="A6" s="42" t="s">
        <v>700</v>
      </c>
      <c r="B6" s="47" t="s">
        <v>697</v>
      </c>
      <c r="C6" s="140">
        <v>43891</v>
      </c>
      <c r="D6" s="141" t="str">
        <f t="shared" si="0"/>
        <v>Week 10</v>
      </c>
      <c r="E6" s="141" t="str">
        <f t="shared" si="1"/>
        <v>Sunday</v>
      </c>
      <c r="F6" s="143" t="s">
        <v>656</v>
      </c>
      <c r="G6" s="143" t="s">
        <v>703</v>
      </c>
      <c r="H6" s="143"/>
      <c r="I6" s="143"/>
      <c r="J6" s="143"/>
      <c r="K6" s="144"/>
      <c r="L6" s="143"/>
      <c r="M6" s="42"/>
    </row>
    <row r="7" spans="1:13" ht="15.75" hidden="1" thickBot="1" x14ac:dyDescent="0.3">
      <c r="A7" s="42" t="s">
        <v>704</v>
      </c>
      <c r="B7" s="47" t="s">
        <v>697</v>
      </c>
      <c r="C7" s="140">
        <v>44086</v>
      </c>
      <c r="D7" s="141" t="str">
        <f t="shared" si="0"/>
        <v>Week 37</v>
      </c>
      <c r="E7" s="141" t="str">
        <f t="shared" si="1"/>
        <v>Saturday</v>
      </c>
      <c r="F7" s="143" t="s">
        <v>659</v>
      </c>
      <c r="G7" s="143" t="s">
        <v>705</v>
      </c>
      <c r="H7" s="143"/>
      <c r="I7" s="143"/>
      <c r="J7" s="143"/>
      <c r="K7" s="144"/>
      <c r="L7" s="143"/>
      <c r="M7" s="42"/>
    </row>
    <row r="8" spans="1:13" ht="15.75" hidden="1" thickBot="1" x14ac:dyDescent="0.3">
      <c r="A8" s="42" t="s">
        <v>704</v>
      </c>
      <c r="B8" s="130" t="s">
        <v>706</v>
      </c>
      <c r="C8" s="131">
        <v>44094</v>
      </c>
      <c r="D8" s="132" t="str">
        <f t="shared" si="0"/>
        <v>Week 39</v>
      </c>
      <c r="E8" s="132" t="str">
        <f t="shared" si="1"/>
        <v>Sunday</v>
      </c>
      <c r="F8" s="130" t="s">
        <v>672</v>
      </c>
      <c r="G8" s="133" t="s">
        <v>707</v>
      </c>
      <c r="H8" s="133"/>
      <c r="I8" s="133"/>
      <c r="J8" s="133"/>
      <c r="K8" s="134"/>
      <c r="L8" s="130"/>
      <c r="M8" s="42"/>
    </row>
    <row r="9" spans="1:13" ht="15.75" hidden="1" thickBot="1" x14ac:dyDescent="0.3">
      <c r="A9" s="42" t="s">
        <v>704</v>
      </c>
      <c r="B9" s="47" t="s">
        <v>697</v>
      </c>
      <c r="C9" s="140">
        <v>44101</v>
      </c>
      <c r="D9" s="141" t="str">
        <f t="shared" si="0"/>
        <v>Week 40</v>
      </c>
      <c r="E9" s="141" t="str">
        <f t="shared" si="1"/>
        <v>Sunday</v>
      </c>
      <c r="F9" s="143" t="s">
        <v>672</v>
      </c>
      <c r="G9" s="143" t="s">
        <v>708</v>
      </c>
      <c r="H9" s="143"/>
      <c r="I9" s="143"/>
      <c r="J9" s="143"/>
      <c r="K9" s="144"/>
      <c r="L9" s="143"/>
      <c r="M9" s="42"/>
    </row>
    <row r="10" spans="1:13" ht="15.75" hidden="1" thickBot="1" x14ac:dyDescent="0.3">
      <c r="A10" s="42" t="s">
        <v>704</v>
      </c>
      <c r="B10" s="46" t="s">
        <v>653</v>
      </c>
      <c r="C10" s="111">
        <v>44107</v>
      </c>
      <c r="D10" s="112" t="str">
        <f t="shared" si="0"/>
        <v>Week 40</v>
      </c>
      <c r="E10" s="112" t="str">
        <f t="shared" si="1"/>
        <v>Saturday</v>
      </c>
      <c r="F10" s="113" t="s">
        <v>672</v>
      </c>
      <c r="G10" s="113" t="s">
        <v>709</v>
      </c>
      <c r="H10" s="113"/>
      <c r="I10" s="113"/>
      <c r="J10" s="113"/>
      <c r="K10" s="114"/>
      <c r="L10" s="113"/>
      <c r="M10" s="42"/>
    </row>
    <row r="11" spans="1:13" ht="15.75" hidden="1" thickBot="1" x14ac:dyDescent="0.3">
      <c r="A11" s="42" t="s">
        <v>704</v>
      </c>
      <c r="B11" s="46" t="s">
        <v>653</v>
      </c>
      <c r="C11" s="111">
        <v>44108</v>
      </c>
      <c r="D11" s="112" t="str">
        <f t="shared" si="0"/>
        <v>Week 41</v>
      </c>
      <c r="E11" s="112" t="str">
        <f t="shared" si="1"/>
        <v>Sunday</v>
      </c>
      <c r="F11" s="113" t="s">
        <v>654</v>
      </c>
      <c r="G11" s="113" t="s">
        <v>710</v>
      </c>
      <c r="H11" s="113"/>
      <c r="I11" s="113"/>
      <c r="J11" s="113"/>
      <c r="K11" s="114"/>
      <c r="L11" s="113"/>
      <c r="M11" s="42"/>
    </row>
    <row r="12" spans="1:13" ht="15.75" hidden="1" thickBot="1" x14ac:dyDescent="0.3">
      <c r="A12" s="42" t="s">
        <v>704</v>
      </c>
      <c r="B12" s="48" t="s">
        <v>628</v>
      </c>
      <c r="C12" s="118">
        <v>44127</v>
      </c>
      <c r="D12" s="119" t="str">
        <f t="shared" si="0"/>
        <v>Week 43</v>
      </c>
      <c r="E12" s="119" t="str">
        <f t="shared" si="1"/>
        <v>Friday</v>
      </c>
      <c r="F12" s="120" t="s">
        <v>663</v>
      </c>
      <c r="G12" s="120" t="s">
        <v>711</v>
      </c>
      <c r="H12" s="120"/>
      <c r="I12" s="120"/>
      <c r="J12" s="120"/>
      <c r="K12" s="121"/>
      <c r="L12" s="120"/>
      <c r="M12" s="42"/>
    </row>
    <row r="13" spans="1:13" ht="15.75" hidden="1" thickBot="1" x14ac:dyDescent="0.3">
      <c r="A13" s="42" t="s">
        <v>704</v>
      </c>
      <c r="B13" s="173" t="s">
        <v>633</v>
      </c>
      <c r="C13" s="174">
        <v>44128</v>
      </c>
      <c r="D13" s="175" t="str">
        <f t="shared" si="0"/>
        <v>Week 43</v>
      </c>
      <c r="E13" s="175" t="str">
        <f t="shared" si="1"/>
        <v>Saturday</v>
      </c>
      <c r="F13" s="176" t="s">
        <v>629</v>
      </c>
      <c r="G13" s="176" t="s">
        <v>712</v>
      </c>
      <c r="H13" s="173" t="s">
        <v>713</v>
      </c>
      <c r="I13" s="173" t="s">
        <v>405</v>
      </c>
      <c r="J13" s="173"/>
      <c r="K13" s="177"/>
      <c r="L13" s="176"/>
      <c r="M13" s="42"/>
    </row>
    <row r="14" spans="1:13" ht="15.75" hidden="1" thickBot="1" x14ac:dyDescent="0.3">
      <c r="A14" s="42" t="s">
        <v>704</v>
      </c>
      <c r="B14" s="48" t="s">
        <v>628</v>
      </c>
      <c r="C14" s="118">
        <v>44129</v>
      </c>
      <c r="D14" s="119" t="str">
        <f t="shared" si="0"/>
        <v>Week 44</v>
      </c>
      <c r="E14" s="119" t="str">
        <f t="shared" si="1"/>
        <v>Sunday</v>
      </c>
      <c r="F14" s="120" t="s">
        <v>629</v>
      </c>
      <c r="G14" s="120" t="s">
        <v>630</v>
      </c>
      <c r="H14" s="120"/>
      <c r="I14" s="120"/>
      <c r="J14" s="120"/>
      <c r="K14" s="121"/>
      <c r="L14" s="120"/>
      <c r="M14" s="42"/>
    </row>
    <row r="15" spans="1:13" ht="15.75" hidden="1" thickBot="1" x14ac:dyDescent="0.3">
      <c r="A15" s="42" t="s">
        <v>704</v>
      </c>
      <c r="B15" s="130" t="s">
        <v>706</v>
      </c>
      <c r="C15" s="131">
        <v>44353</v>
      </c>
      <c r="D15" s="132" t="str">
        <f t="shared" si="0"/>
        <v>Week 24</v>
      </c>
      <c r="E15" s="132" t="str">
        <f t="shared" si="1"/>
        <v>Sunday</v>
      </c>
      <c r="F15" s="130" t="s">
        <v>654</v>
      </c>
      <c r="G15" s="130" t="s">
        <v>710</v>
      </c>
      <c r="H15" s="130"/>
      <c r="I15" s="130"/>
      <c r="J15" s="130"/>
      <c r="K15" s="135"/>
      <c r="L15" s="130"/>
      <c r="M15" s="42"/>
    </row>
    <row r="16" spans="1:13" ht="15.75" hidden="1" thickBot="1" x14ac:dyDescent="0.3">
      <c r="A16" s="42" t="s">
        <v>714</v>
      </c>
      <c r="B16" s="47" t="s">
        <v>697</v>
      </c>
      <c r="C16" s="140">
        <v>44446</v>
      </c>
      <c r="D16" s="141" t="str">
        <f t="shared" si="0"/>
        <v>Week 37</v>
      </c>
      <c r="E16" s="141" t="str">
        <f t="shared" si="1"/>
        <v>Tuesday</v>
      </c>
      <c r="F16" s="143" t="s">
        <v>715</v>
      </c>
      <c r="G16" s="143" t="s">
        <v>716</v>
      </c>
      <c r="H16" s="143"/>
      <c r="I16" s="143"/>
      <c r="J16" s="143"/>
      <c r="K16" s="144"/>
      <c r="L16" s="143"/>
      <c r="M16" s="42"/>
    </row>
    <row r="17" spans="1:13" ht="15.75" hidden="1" thickBot="1" x14ac:dyDescent="0.3">
      <c r="A17" s="42" t="s">
        <v>714</v>
      </c>
      <c r="B17" s="47" t="s">
        <v>697</v>
      </c>
      <c r="C17" s="140">
        <v>44451</v>
      </c>
      <c r="D17" s="141" t="str">
        <f t="shared" si="0"/>
        <v>Week 38</v>
      </c>
      <c r="E17" s="141" t="str">
        <f t="shared" si="1"/>
        <v>Sunday</v>
      </c>
      <c r="F17" s="143" t="s">
        <v>663</v>
      </c>
      <c r="G17" s="143" t="s">
        <v>717</v>
      </c>
      <c r="H17" s="143" t="s">
        <v>405</v>
      </c>
      <c r="I17" s="145" t="s">
        <v>718</v>
      </c>
      <c r="J17" s="145"/>
      <c r="K17" s="144"/>
      <c r="L17" s="143"/>
      <c r="M17" s="42"/>
    </row>
    <row r="18" spans="1:13" ht="15.75" hidden="1" thickBot="1" x14ac:dyDescent="0.3">
      <c r="A18" s="42" t="s">
        <v>714</v>
      </c>
      <c r="B18" s="47" t="s">
        <v>697</v>
      </c>
      <c r="C18" s="140">
        <v>44472</v>
      </c>
      <c r="D18" s="141" t="str">
        <f t="shared" si="0"/>
        <v>Week 41</v>
      </c>
      <c r="E18" s="141" t="str">
        <f t="shared" si="1"/>
        <v>Sunday</v>
      </c>
      <c r="F18" s="143" t="s">
        <v>642</v>
      </c>
      <c r="G18" s="143" t="s">
        <v>719</v>
      </c>
      <c r="H18" s="143"/>
      <c r="I18" s="143"/>
      <c r="J18" s="143"/>
      <c r="K18" s="144"/>
      <c r="L18" s="143"/>
      <c r="M18" s="42"/>
    </row>
    <row r="19" spans="1:13" ht="15.75" hidden="1" thickBot="1" x14ac:dyDescent="0.3">
      <c r="A19" s="42" t="s">
        <v>714</v>
      </c>
      <c r="B19" s="47" t="s">
        <v>697</v>
      </c>
      <c r="C19" s="140">
        <v>44477</v>
      </c>
      <c r="D19" s="141" t="str">
        <f t="shared" si="0"/>
        <v>Week 41</v>
      </c>
      <c r="E19" s="141" t="str">
        <f t="shared" si="1"/>
        <v>Friday</v>
      </c>
      <c r="F19" s="143" t="s">
        <v>663</v>
      </c>
      <c r="G19" s="143" t="s">
        <v>711</v>
      </c>
      <c r="H19" s="143" t="s">
        <v>720</v>
      </c>
      <c r="I19" s="143" t="s">
        <v>721</v>
      </c>
      <c r="J19" s="143"/>
      <c r="K19" s="144"/>
      <c r="L19" s="143"/>
      <c r="M19" s="42"/>
    </row>
    <row r="20" spans="1:13" ht="15.75" hidden="1" thickBot="1" x14ac:dyDescent="0.3">
      <c r="A20" s="42" t="s">
        <v>714</v>
      </c>
      <c r="B20" s="47" t="s">
        <v>697</v>
      </c>
      <c r="C20" s="140">
        <v>44488</v>
      </c>
      <c r="D20" s="141" t="str">
        <f t="shared" si="0"/>
        <v>Week 43</v>
      </c>
      <c r="E20" s="141" t="str">
        <f t="shared" si="1"/>
        <v>Tuesday</v>
      </c>
      <c r="F20" s="143" t="s">
        <v>654</v>
      </c>
      <c r="G20" s="143" t="s">
        <v>655</v>
      </c>
      <c r="H20" s="143"/>
      <c r="I20" s="143"/>
      <c r="J20" s="143"/>
      <c r="K20" s="144"/>
      <c r="L20" s="143"/>
      <c r="M20" s="42"/>
    </row>
    <row r="21" spans="1:13" ht="15.75" hidden="1" thickBot="1" x14ac:dyDescent="0.3">
      <c r="A21" s="42" t="s">
        <v>714</v>
      </c>
      <c r="B21" s="46" t="s">
        <v>653</v>
      </c>
      <c r="C21" s="111">
        <v>44491</v>
      </c>
      <c r="D21" s="112" t="str">
        <f t="shared" si="0"/>
        <v>Week 43</v>
      </c>
      <c r="E21" s="112" t="str">
        <f t="shared" si="1"/>
        <v>Friday</v>
      </c>
      <c r="F21" s="115" t="s">
        <v>634</v>
      </c>
      <c r="G21" s="113" t="s">
        <v>722</v>
      </c>
      <c r="H21" s="113"/>
      <c r="I21" s="113"/>
      <c r="J21" s="113"/>
      <c r="K21" s="114"/>
      <c r="L21" s="113"/>
      <c r="M21" s="42"/>
    </row>
    <row r="22" spans="1:13" ht="15.75" hidden="1" thickBot="1" x14ac:dyDescent="0.3">
      <c r="A22" s="42" t="s">
        <v>714</v>
      </c>
      <c r="B22" s="46" t="s">
        <v>653</v>
      </c>
      <c r="C22" s="111">
        <v>44492</v>
      </c>
      <c r="D22" s="112" t="str">
        <f t="shared" si="0"/>
        <v>Week 43</v>
      </c>
      <c r="E22" s="112" t="str">
        <f t="shared" si="1"/>
        <v>Saturday</v>
      </c>
      <c r="F22" s="113" t="s">
        <v>663</v>
      </c>
      <c r="G22" s="113" t="s">
        <v>711</v>
      </c>
      <c r="H22" s="113"/>
      <c r="I22" s="113"/>
      <c r="J22" s="113"/>
      <c r="K22" s="114"/>
      <c r="L22" s="113"/>
      <c r="M22" s="42"/>
    </row>
    <row r="23" spans="1:13" ht="15.75" hidden="1" thickBot="1" x14ac:dyDescent="0.3">
      <c r="A23" s="42" t="s">
        <v>714</v>
      </c>
      <c r="B23" s="47" t="s">
        <v>697</v>
      </c>
      <c r="C23" s="140">
        <v>44499</v>
      </c>
      <c r="D23" s="141" t="str">
        <f t="shared" si="0"/>
        <v>Week 44</v>
      </c>
      <c r="E23" s="141" t="str">
        <f t="shared" si="1"/>
        <v>Saturday</v>
      </c>
      <c r="F23" s="143" t="s">
        <v>642</v>
      </c>
      <c r="G23" s="143" t="s">
        <v>723</v>
      </c>
      <c r="H23" s="143"/>
      <c r="I23" s="143"/>
      <c r="J23" s="143"/>
      <c r="K23" s="144"/>
      <c r="L23" s="143"/>
      <c r="M23" s="42"/>
    </row>
    <row r="24" spans="1:13" ht="15.75" hidden="1" thickBot="1" x14ac:dyDescent="0.3">
      <c r="A24" s="42" t="s">
        <v>714</v>
      </c>
      <c r="B24" s="47" t="s">
        <v>697</v>
      </c>
      <c r="C24" s="140">
        <v>44502</v>
      </c>
      <c r="D24" s="141" t="str">
        <f t="shared" si="0"/>
        <v>Week 45</v>
      </c>
      <c r="E24" s="141" t="str">
        <f t="shared" si="1"/>
        <v>Tuesday</v>
      </c>
      <c r="F24" s="143" t="s">
        <v>672</v>
      </c>
      <c r="G24" s="143" t="s">
        <v>724</v>
      </c>
      <c r="H24" s="143"/>
      <c r="I24" s="143"/>
      <c r="J24" s="143"/>
      <c r="K24" s="144"/>
      <c r="L24" s="143"/>
      <c r="M24" s="42"/>
    </row>
    <row r="25" spans="1:13" ht="15.75" hidden="1" thickBot="1" x14ac:dyDescent="0.3">
      <c r="A25" s="42" t="s">
        <v>714</v>
      </c>
      <c r="B25" s="130" t="s">
        <v>706</v>
      </c>
      <c r="C25" s="131">
        <v>44503</v>
      </c>
      <c r="D25" s="132" t="str">
        <f t="shared" si="0"/>
        <v>Week 45</v>
      </c>
      <c r="E25" s="132" t="str">
        <f t="shared" si="1"/>
        <v>Wednesday</v>
      </c>
      <c r="F25" s="130" t="s">
        <v>642</v>
      </c>
      <c r="G25" s="130" t="s">
        <v>725</v>
      </c>
      <c r="H25" s="130"/>
      <c r="I25" s="130"/>
      <c r="J25" s="130"/>
      <c r="K25" s="135"/>
      <c r="L25" s="130"/>
      <c r="M25" s="42"/>
    </row>
    <row r="26" spans="1:13" ht="15.75" hidden="1" thickBot="1" x14ac:dyDescent="0.3">
      <c r="A26" s="42" t="s">
        <v>714</v>
      </c>
      <c r="B26" s="47" t="s">
        <v>697</v>
      </c>
      <c r="C26" s="140">
        <v>44510</v>
      </c>
      <c r="D26" s="141" t="str">
        <f t="shared" si="0"/>
        <v>Week 46</v>
      </c>
      <c r="E26" s="141" t="str">
        <f t="shared" si="1"/>
        <v>Wednesday</v>
      </c>
      <c r="F26" s="142" t="s">
        <v>634</v>
      </c>
      <c r="G26" s="143" t="s">
        <v>726</v>
      </c>
      <c r="H26" s="143"/>
      <c r="I26" s="143"/>
      <c r="J26" s="143"/>
      <c r="K26" s="144"/>
      <c r="L26" s="143"/>
      <c r="M26" s="42"/>
    </row>
    <row r="27" spans="1:13" ht="15.75" hidden="1" thickBot="1" x14ac:dyDescent="0.3">
      <c r="A27" s="42" t="s">
        <v>714</v>
      </c>
      <c r="B27" s="47" t="s">
        <v>697</v>
      </c>
      <c r="C27" s="140">
        <v>44512</v>
      </c>
      <c r="D27" s="141" t="str">
        <f t="shared" si="0"/>
        <v>Week 46</v>
      </c>
      <c r="E27" s="141" t="str">
        <f t="shared" si="1"/>
        <v>Friday</v>
      </c>
      <c r="F27" s="143" t="s">
        <v>727</v>
      </c>
      <c r="G27" s="143" t="s">
        <v>728</v>
      </c>
      <c r="H27" s="143"/>
      <c r="I27" s="143"/>
      <c r="J27" s="143"/>
      <c r="K27" s="144"/>
      <c r="L27" s="143"/>
      <c r="M27" s="42"/>
    </row>
    <row r="28" spans="1:13" ht="15.75" hidden="1" thickBot="1" x14ac:dyDescent="0.3">
      <c r="A28" s="42" t="s">
        <v>714</v>
      </c>
      <c r="B28" s="47" t="s">
        <v>697</v>
      </c>
      <c r="C28" s="140">
        <v>44519</v>
      </c>
      <c r="D28" s="141" t="str">
        <f t="shared" si="0"/>
        <v>Week 47</v>
      </c>
      <c r="E28" s="141" t="str">
        <f t="shared" si="1"/>
        <v>Friday</v>
      </c>
      <c r="F28" s="143" t="s">
        <v>727</v>
      </c>
      <c r="G28" s="143" t="s">
        <v>729</v>
      </c>
      <c r="H28" s="143"/>
      <c r="I28" s="143"/>
      <c r="J28" s="143"/>
      <c r="K28" s="144"/>
      <c r="L28" s="143"/>
      <c r="M28" s="42"/>
    </row>
    <row r="29" spans="1:13" ht="15.75" hidden="1" thickBot="1" x14ac:dyDescent="0.3">
      <c r="A29" s="42" t="s">
        <v>714</v>
      </c>
      <c r="B29" s="47" t="s">
        <v>697</v>
      </c>
      <c r="C29" s="140">
        <v>44521</v>
      </c>
      <c r="D29" s="141" t="str">
        <f t="shared" si="0"/>
        <v>Week 48</v>
      </c>
      <c r="E29" s="141" t="str">
        <f t="shared" si="1"/>
        <v>Sunday</v>
      </c>
      <c r="F29" s="143" t="s">
        <v>642</v>
      </c>
      <c r="G29" s="143" t="s">
        <v>723</v>
      </c>
      <c r="H29" s="143"/>
      <c r="I29" s="143"/>
      <c r="J29" s="143"/>
      <c r="K29" s="144"/>
      <c r="L29" s="143"/>
      <c r="M29" s="42"/>
    </row>
    <row r="30" spans="1:13" ht="15.75" hidden="1" thickBot="1" x14ac:dyDescent="0.3">
      <c r="A30" s="42" t="s">
        <v>714</v>
      </c>
      <c r="B30" s="47" t="s">
        <v>697</v>
      </c>
      <c r="C30" s="141">
        <v>44526</v>
      </c>
      <c r="D30" s="141" t="str">
        <f t="shared" si="0"/>
        <v>Week 48</v>
      </c>
      <c r="E30" s="141" t="str">
        <f t="shared" si="1"/>
        <v>Friday</v>
      </c>
      <c r="F30" s="146" t="s">
        <v>634</v>
      </c>
      <c r="G30" s="47" t="s">
        <v>730</v>
      </c>
      <c r="H30" s="47"/>
      <c r="I30" s="47"/>
      <c r="J30" s="47"/>
      <c r="K30" s="147"/>
      <c r="L30" s="147" t="s">
        <v>157</v>
      </c>
      <c r="M30" s="43"/>
    </row>
    <row r="31" spans="1:13" ht="15.75" hidden="1" thickBot="1" x14ac:dyDescent="0.3">
      <c r="A31" s="42" t="s">
        <v>714</v>
      </c>
      <c r="B31" s="47" t="s">
        <v>697</v>
      </c>
      <c r="C31" s="141">
        <v>44529</v>
      </c>
      <c r="D31" s="141" t="str">
        <f t="shared" si="0"/>
        <v>Week 49</v>
      </c>
      <c r="E31" s="141" t="str">
        <f t="shared" si="1"/>
        <v>Monday</v>
      </c>
      <c r="F31" s="146" t="s">
        <v>634</v>
      </c>
      <c r="G31" s="47" t="s">
        <v>730</v>
      </c>
      <c r="H31" s="47"/>
      <c r="I31" s="47"/>
      <c r="J31" s="47"/>
      <c r="K31" s="147"/>
      <c r="L31" s="147"/>
      <c r="M31" s="43"/>
    </row>
    <row r="32" spans="1:13" ht="15.75" hidden="1" thickBot="1" x14ac:dyDescent="0.3">
      <c r="A32" s="42" t="s">
        <v>714</v>
      </c>
      <c r="B32" s="47" t="s">
        <v>697</v>
      </c>
      <c r="C32" s="141">
        <v>44532</v>
      </c>
      <c r="D32" s="141" t="str">
        <f t="shared" si="0"/>
        <v>Week 49</v>
      </c>
      <c r="E32" s="141" t="str">
        <f t="shared" si="1"/>
        <v>Thursday</v>
      </c>
      <c r="F32" s="47" t="s">
        <v>642</v>
      </c>
      <c r="G32" s="47" t="s">
        <v>731</v>
      </c>
      <c r="H32" s="47"/>
      <c r="I32" s="47"/>
      <c r="J32" s="47"/>
      <c r="K32" s="147"/>
      <c r="L32" s="147" t="s">
        <v>157</v>
      </c>
      <c r="M32" s="43"/>
    </row>
    <row r="33" spans="1:13" ht="15.75" hidden="1" thickBot="1" x14ac:dyDescent="0.3">
      <c r="A33" s="42" t="s">
        <v>714</v>
      </c>
      <c r="B33" s="47" t="s">
        <v>697</v>
      </c>
      <c r="C33" s="141">
        <v>44538</v>
      </c>
      <c r="D33" s="141" t="str">
        <f t="shared" si="0"/>
        <v>Week 50</v>
      </c>
      <c r="E33" s="141" t="str">
        <f t="shared" si="1"/>
        <v>Wednesday</v>
      </c>
      <c r="F33" s="47" t="s">
        <v>651</v>
      </c>
      <c r="G33" s="47" t="s">
        <v>670</v>
      </c>
      <c r="H33" s="47"/>
      <c r="I33" s="47"/>
      <c r="J33" s="47"/>
      <c r="K33" s="147"/>
      <c r="L33" s="147"/>
      <c r="M33" s="43"/>
    </row>
    <row r="34" spans="1:13" ht="15.75" hidden="1" thickBot="1" x14ac:dyDescent="0.3">
      <c r="A34" s="42" t="s">
        <v>714</v>
      </c>
      <c r="B34" s="48" t="s">
        <v>628</v>
      </c>
      <c r="C34" s="119">
        <v>44539</v>
      </c>
      <c r="D34" s="119" t="str">
        <f t="shared" si="0"/>
        <v>Week 50</v>
      </c>
      <c r="E34" s="119" t="str">
        <f t="shared" si="1"/>
        <v>Thursday</v>
      </c>
      <c r="F34" s="48" t="s">
        <v>642</v>
      </c>
      <c r="G34" s="48" t="s">
        <v>684</v>
      </c>
      <c r="H34" s="48"/>
      <c r="I34" s="48"/>
      <c r="J34" s="48"/>
      <c r="K34" s="122"/>
      <c r="L34" s="122"/>
      <c r="M34" s="43"/>
    </row>
    <row r="35" spans="1:13" ht="15.75" hidden="1" thickBot="1" x14ac:dyDescent="0.3">
      <c r="A35" s="42" t="s">
        <v>714</v>
      </c>
      <c r="B35" s="185" t="s">
        <v>732</v>
      </c>
      <c r="C35" s="186">
        <v>44540</v>
      </c>
      <c r="D35" s="186" t="str">
        <f t="shared" si="0"/>
        <v>Week 50</v>
      </c>
      <c r="E35" s="186" t="str">
        <f t="shared" si="1"/>
        <v>Friday</v>
      </c>
      <c r="F35" s="187" t="s">
        <v>634</v>
      </c>
      <c r="G35" s="185" t="s">
        <v>698</v>
      </c>
      <c r="H35" s="185"/>
      <c r="I35" s="185"/>
      <c r="J35" s="185"/>
      <c r="K35" s="188"/>
      <c r="L35" s="188"/>
      <c r="M35" s="43"/>
    </row>
    <row r="36" spans="1:13" ht="15.75" hidden="1" thickBot="1" x14ac:dyDescent="0.3">
      <c r="A36" s="42" t="s">
        <v>714</v>
      </c>
      <c r="B36" s="47" t="s">
        <v>697</v>
      </c>
      <c r="C36" s="141">
        <v>44542</v>
      </c>
      <c r="D36" s="141" t="str">
        <f t="shared" si="0"/>
        <v>Week 51</v>
      </c>
      <c r="E36" s="141" t="str">
        <f t="shared" si="1"/>
        <v>Sunday</v>
      </c>
      <c r="F36" s="47" t="s">
        <v>659</v>
      </c>
      <c r="G36" s="47" t="s">
        <v>733</v>
      </c>
      <c r="H36" s="47"/>
      <c r="I36" s="47"/>
      <c r="J36" s="47"/>
      <c r="K36" s="147"/>
      <c r="L36" s="147"/>
      <c r="M36" s="43"/>
    </row>
    <row r="37" spans="1:13" ht="15.75" hidden="1" thickBot="1" x14ac:dyDescent="0.3">
      <c r="A37" s="42" t="s">
        <v>714</v>
      </c>
      <c r="B37" s="48" t="s">
        <v>628</v>
      </c>
      <c r="C37" s="119">
        <v>44549</v>
      </c>
      <c r="D37" s="119" t="str">
        <f t="shared" si="0"/>
        <v>Week 52</v>
      </c>
      <c r="E37" s="119" t="str">
        <f t="shared" si="1"/>
        <v>Sunday</v>
      </c>
      <c r="F37" s="48" t="s">
        <v>659</v>
      </c>
      <c r="G37" s="48" t="s">
        <v>733</v>
      </c>
      <c r="H37" s="48" t="s">
        <v>1027</v>
      </c>
      <c r="I37" s="48" t="s">
        <v>1060</v>
      </c>
      <c r="J37" s="48"/>
      <c r="K37" s="122"/>
      <c r="L37" s="122"/>
      <c r="M37" s="43"/>
    </row>
    <row r="38" spans="1:13" ht="15.75" hidden="1" thickBot="1" x14ac:dyDescent="0.3">
      <c r="A38" s="42" t="s">
        <v>714</v>
      </c>
      <c r="B38" s="173" t="s">
        <v>633</v>
      </c>
      <c r="C38" s="175">
        <v>44549</v>
      </c>
      <c r="D38" s="175" t="str">
        <f t="shared" si="0"/>
        <v>Week 52</v>
      </c>
      <c r="E38" s="175" t="str">
        <f t="shared" si="1"/>
        <v>Sunday</v>
      </c>
      <c r="F38" s="173" t="s">
        <v>659</v>
      </c>
      <c r="G38" s="173" t="s">
        <v>734</v>
      </c>
      <c r="H38" s="173" t="s">
        <v>735</v>
      </c>
      <c r="I38" s="173" t="s">
        <v>736</v>
      </c>
      <c r="J38" s="173"/>
      <c r="K38" s="178"/>
      <c r="L38" s="178"/>
      <c r="M38" s="43"/>
    </row>
    <row r="39" spans="1:13" ht="15.75" hidden="1" thickBot="1" x14ac:dyDescent="0.3">
      <c r="A39" s="42" t="s">
        <v>714</v>
      </c>
      <c r="B39" s="48" t="s">
        <v>628</v>
      </c>
      <c r="C39" s="119">
        <v>44550</v>
      </c>
      <c r="D39" s="119" t="str">
        <f t="shared" si="0"/>
        <v>Week 52</v>
      </c>
      <c r="E39" s="119" t="str">
        <f t="shared" si="1"/>
        <v>Monday</v>
      </c>
      <c r="F39" s="48" t="s">
        <v>642</v>
      </c>
      <c r="G39" s="48" t="s">
        <v>737</v>
      </c>
      <c r="H39" s="48"/>
      <c r="I39" s="48"/>
      <c r="J39" s="48"/>
      <c r="K39" s="122"/>
      <c r="L39" s="122"/>
      <c r="M39" s="43"/>
    </row>
    <row r="40" spans="1:13" ht="15.75" hidden="1" thickBot="1" x14ac:dyDescent="0.3">
      <c r="A40" s="42" t="s">
        <v>714</v>
      </c>
      <c r="B40" s="173" t="s">
        <v>633</v>
      </c>
      <c r="C40" s="175">
        <v>44551</v>
      </c>
      <c r="D40" s="175" t="str">
        <f t="shared" si="0"/>
        <v>Week 52</v>
      </c>
      <c r="E40" s="175" t="str">
        <f t="shared" si="1"/>
        <v>Tuesday</v>
      </c>
      <c r="F40" s="173" t="s">
        <v>663</v>
      </c>
      <c r="G40" s="173" t="s">
        <v>664</v>
      </c>
      <c r="H40" s="173" t="s">
        <v>738</v>
      </c>
      <c r="I40" s="173" t="s">
        <v>739</v>
      </c>
      <c r="J40" s="173"/>
      <c r="K40" s="178"/>
      <c r="L40" s="178"/>
      <c r="M40" s="43"/>
    </row>
    <row r="41" spans="1:13" ht="15.75" hidden="1" thickBot="1" x14ac:dyDescent="0.3">
      <c r="A41" s="42" t="s">
        <v>714</v>
      </c>
      <c r="B41" s="47" t="s">
        <v>697</v>
      </c>
      <c r="C41" s="141">
        <v>44552</v>
      </c>
      <c r="D41" s="141" t="str">
        <f t="shared" si="0"/>
        <v>Week 52</v>
      </c>
      <c r="E41" s="141" t="str">
        <f t="shared" si="1"/>
        <v>Wednesday</v>
      </c>
      <c r="F41" s="47" t="s">
        <v>659</v>
      </c>
      <c r="G41" s="47" t="s">
        <v>740</v>
      </c>
      <c r="H41" s="47"/>
      <c r="I41" s="47"/>
      <c r="J41" s="47"/>
      <c r="K41" s="147"/>
      <c r="L41" s="147" t="s">
        <v>157</v>
      </c>
      <c r="M41" s="43"/>
    </row>
    <row r="42" spans="1:13" ht="15.75" hidden="1" thickBot="1" x14ac:dyDescent="0.3">
      <c r="A42" s="42" t="s">
        <v>714</v>
      </c>
      <c r="B42" s="47" t="s">
        <v>697</v>
      </c>
      <c r="C42" s="141">
        <v>44553</v>
      </c>
      <c r="D42" s="141" t="str">
        <f t="shared" si="0"/>
        <v>Week 52</v>
      </c>
      <c r="E42" s="141" t="str">
        <f t="shared" si="1"/>
        <v>Thursday</v>
      </c>
      <c r="F42" s="146" t="s">
        <v>634</v>
      </c>
      <c r="G42" s="47" t="s">
        <v>741</v>
      </c>
      <c r="H42" s="47"/>
      <c r="I42" s="47"/>
      <c r="J42" s="47"/>
      <c r="K42" s="147"/>
      <c r="L42" s="147" t="s">
        <v>157</v>
      </c>
      <c r="M42" s="43"/>
    </row>
    <row r="43" spans="1:13" ht="15.75" hidden="1" thickBot="1" x14ac:dyDescent="0.3">
      <c r="A43" s="42" t="s">
        <v>714</v>
      </c>
      <c r="B43" s="47" t="s">
        <v>697</v>
      </c>
      <c r="C43" s="141">
        <v>44559</v>
      </c>
      <c r="D43" s="141" t="str">
        <f t="shared" si="0"/>
        <v>Week 53</v>
      </c>
      <c r="E43" s="141" t="str">
        <f t="shared" si="1"/>
        <v>Wednesday</v>
      </c>
      <c r="F43" s="146" t="s">
        <v>634</v>
      </c>
      <c r="G43" s="47" t="s">
        <v>742</v>
      </c>
      <c r="H43" s="47"/>
      <c r="I43" s="47"/>
      <c r="J43" s="47"/>
      <c r="K43" s="147"/>
      <c r="L43" s="147"/>
      <c r="M43" s="43"/>
    </row>
    <row r="44" spans="1:13" ht="15.75" hidden="1" thickBot="1" x14ac:dyDescent="0.3">
      <c r="A44" s="42" t="s">
        <v>714</v>
      </c>
      <c r="B44" s="47" t="s">
        <v>697</v>
      </c>
      <c r="C44" s="141">
        <v>44566</v>
      </c>
      <c r="D44" s="141" t="str">
        <f t="shared" si="0"/>
        <v>Week 02</v>
      </c>
      <c r="E44" s="141" t="str">
        <f t="shared" si="1"/>
        <v>Wednesday</v>
      </c>
      <c r="F44" s="47" t="s">
        <v>654</v>
      </c>
      <c r="G44" s="47" t="s">
        <v>655</v>
      </c>
      <c r="H44" s="47"/>
      <c r="I44" s="47"/>
      <c r="J44" s="47"/>
      <c r="K44" s="147"/>
      <c r="L44" s="147"/>
      <c r="M44" s="43"/>
    </row>
    <row r="45" spans="1:13" ht="15.75" hidden="1" thickBot="1" x14ac:dyDescent="0.3">
      <c r="A45" s="42" t="s">
        <v>714</v>
      </c>
      <c r="B45" s="173" t="s">
        <v>633</v>
      </c>
      <c r="C45" s="175">
        <v>44576</v>
      </c>
      <c r="D45" s="175" t="str">
        <f t="shared" si="0"/>
        <v>Week 03</v>
      </c>
      <c r="E45" s="175" t="str">
        <f t="shared" si="1"/>
        <v>Saturday</v>
      </c>
      <c r="F45" s="173" t="s">
        <v>640</v>
      </c>
      <c r="G45" s="173" t="s">
        <v>641</v>
      </c>
      <c r="H45" s="173" t="s">
        <v>743</v>
      </c>
      <c r="I45" s="173" t="s">
        <v>744</v>
      </c>
      <c r="J45" s="173"/>
      <c r="K45" s="178"/>
      <c r="L45" s="178"/>
      <c r="M45" s="43"/>
    </row>
    <row r="46" spans="1:13" ht="15.75" hidden="1" thickBot="1" x14ac:dyDescent="0.3">
      <c r="A46" s="42" t="s">
        <v>714</v>
      </c>
      <c r="B46" s="47" t="s">
        <v>697</v>
      </c>
      <c r="C46" s="141">
        <v>44577</v>
      </c>
      <c r="D46" s="141" t="str">
        <f t="shared" si="0"/>
        <v>Week 04</v>
      </c>
      <c r="E46" s="141" t="str">
        <f t="shared" si="1"/>
        <v>Sunday</v>
      </c>
      <c r="F46" s="47" t="s">
        <v>656</v>
      </c>
      <c r="G46" s="47" t="s">
        <v>745</v>
      </c>
      <c r="H46" s="47"/>
      <c r="I46" s="47"/>
      <c r="J46" s="47"/>
      <c r="K46" s="147"/>
      <c r="L46" s="147"/>
      <c r="M46" s="43"/>
    </row>
    <row r="47" spans="1:13" ht="15.75" hidden="1" thickBot="1" x14ac:dyDescent="0.3">
      <c r="A47" s="42" t="s">
        <v>714</v>
      </c>
      <c r="B47" s="47" t="s">
        <v>697</v>
      </c>
      <c r="C47" s="141">
        <v>44580</v>
      </c>
      <c r="D47" s="141" t="str">
        <f t="shared" si="0"/>
        <v>Week 04</v>
      </c>
      <c r="E47" s="141" t="str">
        <f t="shared" si="1"/>
        <v>Wednesday</v>
      </c>
      <c r="F47" s="146" t="s">
        <v>634</v>
      </c>
      <c r="G47" s="47" t="s">
        <v>746</v>
      </c>
      <c r="H47" s="47"/>
      <c r="I47" s="47"/>
      <c r="J47" s="47"/>
      <c r="K47" s="147"/>
      <c r="L47" s="147"/>
      <c r="M47" s="43"/>
    </row>
    <row r="48" spans="1:13" ht="15.75" hidden="1" thickBot="1" x14ac:dyDescent="0.3">
      <c r="A48" s="42" t="s">
        <v>714</v>
      </c>
      <c r="B48" s="48" t="s">
        <v>628</v>
      </c>
      <c r="C48" s="119">
        <v>44584</v>
      </c>
      <c r="D48" s="119" t="str">
        <f t="shared" si="0"/>
        <v>Week 05</v>
      </c>
      <c r="E48" s="119" t="str">
        <f t="shared" si="1"/>
        <v>Sunday</v>
      </c>
      <c r="F48" s="48" t="s">
        <v>672</v>
      </c>
      <c r="G48" s="48" t="s">
        <v>675</v>
      </c>
      <c r="H48" s="48" t="s">
        <v>1063</v>
      </c>
      <c r="I48" s="48" t="s">
        <v>1060</v>
      </c>
      <c r="J48" s="48"/>
      <c r="K48" s="122"/>
      <c r="L48" s="122"/>
      <c r="M48" s="43"/>
    </row>
    <row r="49" spans="1:13" ht="15.75" hidden="1" thickBot="1" x14ac:dyDescent="0.3">
      <c r="A49" s="42" t="s">
        <v>714</v>
      </c>
      <c r="B49" s="47" t="s">
        <v>697</v>
      </c>
      <c r="C49" s="141">
        <v>44591</v>
      </c>
      <c r="D49" s="141" t="str">
        <f t="shared" si="0"/>
        <v>Week 06</v>
      </c>
      <c r="E49" s="141" t="str">
        <f t="shared" si="1"/>
        <v>Sunday</v>
      </c>
      <c r="F49" s="47" t="s">
        <v>694</v>
      </c>
      <c r="G49" s="47" t="s">
        <v>747</v>
      </c>
      <c r="H49" s="47"/>
      <c r="I49" s="47"/>
      <c r="J49" s="47"/>
      <c r="K49" s="147"/>
      <c r="L49" s="147"/>
      <c r="M49" s="43"/>
    </row>
    <row r="50" spans="1:13" ht="15.75" hidden="1" thickBot="1" x14ac:dyDescent="0.3">
      <c r="A50" s="42" t="s">
        <v>714</v>
      </c>
      <c r="B50" s="47" t="s">
        <v>697</v>
      </c>
      <c r="C50" s="141">
        <v>44598</v>
      </c>
      <c r="D50" s="141" t="str">
        <f t="shared" si="0"/>
        <v>Week 07</v>
      </c>
      <c r="E50" s="141" t="str">
        <f t="shared" si="1"/>
        <v>Sunday</v>
      </c>
      <c r="F50" s="146" t="s">
        <v>634</v>
      </c>
      <c r="G50" s="47" t="s">
        <v>748</v>
      </c>
      <c r="H50" s="47"/>
      <c r="I50" s="47"/>
      <c r="J50" s="47"/>
      <c r="K50" s="147"/>
      <c r="L50" s="147"/>
      <c r="M50" s="43"/>
    </row>
    <row r="51" spans="1:13" ht="15.75" hidden="1" thickBot="1" x14ac:dyDescent="0.3">
      <c r="A51" s="42" t="s">
        <v>714</v>
      </c>
      <c r="B51" s="173" t="s">
        <v>633</v>
      </c>
      <c r="C51" s="175">
        <v>44601</v>
      </c>
      <c r="D51" s="175" t="str">
        <f t="shared" si="0"/>
        <v>Week 07</v>
      </c>
      <c r="E51" s="175" t="str">
        <f t="shared" si="1"/>
        <v>Wednesday</v>
      </c>
      <c r="F51" s="173" t="s">
        <v>663</v>
      </c>
      <c r="G51" s="173" t="s">
        <v>711</v>
      </c>
      <c r="H51" s="173" t="s">
        <v>749</v>
      </c>
      <c r="I51" s="173" t="s">
        <v>750</v>
      </c>
      <c r="J51" s="173"/>
      <c r="K51" s="178"/>
      <c r="L51" s="178"/>
      <c r="M51" s="43"/>
    </row>
    <row r="52" spans="1:13" ht="15.75" hidden="1" thickBot="1" x14ac:dyDescent="0.3">
      <c r="A52" s="42" t="s">
        <v>714</v>
      </c>
      <c r="B52" s="48" t="s">
        <v>628</v>
      </c>
      <c r="C52" s="119">
        <v>44237</v>
      </c>
      <c r="D52" s="119" t="str">
        <f t="shared" si="0"/>
        <v>Week 07</v>
      </c>
      <c r="E52" s="119" t="str">
        <f t="shared" si="1"/>
        <v>Wednesday</v>
      </c>
      <c r="F52" s="48" t="s">
        <v>642</v>
      </c>
      <c r="G52" s="48" t="s">
        <v>731</v>
      </c>
      <c r="H52" s="48"/>
      <c r="I52" s="48"/>
      <c r="J52" s="48"/>
      <c r="K52" s="122"/>
      <c r="L52" s="122"/>
      <c r="M52" s="43"/>
    </row>
    <row r="53" spans="1:13" ht="15.75" hidden="1" thickBot="1" x14ac:dyDescent="0.3">
      <c r="A53" s="42" t="s">
        <v>714</v>
      </c>
      <c r="B53" s="173" t="s">
        <v>633</v>
      </c>
      <c r="C53" s="175">
        <v>44238</v>
      </c>
      <c r="D53" s="175" t="str">
        <f t="shared" si="0"/>
        <v>Week 07</v>
      </c>
      <c r="E53" s="175" t="str">
        <f t="shared" si="1"/>
        <v>Thursday</v>
      </c>
      <c r="F53" s="173" t="s">
        <v>642</v>
      </c>
      <c r="G53" s="173" t="s">
        <v>751</v>
      </c>
      <c r="H53" s="173" t="s">
        <v>752</v>
      </c>
      <c r="I53" s="173" t="s">
        <v>753</v>
      </c>
      <c r="J53" s="173"/>
      <c r="K53" s="178"/>
      <c r="L53" s="178"/>
      <c r="M53" s="43"/>
    </row>
    <row r="54" spans="1:13" ht="15.75" hidden="1" thickBot="1" x14ac:dyDescent="0.3">
      <c r="A54" s="42" t="s">
        <v>714</v>
      </c>
      <c r="B54" s="48" t="s">
        <v>628</v>
      </c>
      <c r="C54" s="119">
        <v>44239</v>
      </c>
      <c r="D54" s="119" t="str">
        <f t="shared" si="0"/>
        <v>Week 07</v>
      </c>
      <c r="E54" s="119" t="str">
        <f t="shared" si="1"/>
        <v>Friday</v>
      </c>
      <c r="F54" s="48" t="s">
        <v>656</v>
      </c>
      <c r="G54" s="48" t="s">
        <v>754</v>
      </c>
      <c r="H54" s="48"/>
      <c r="I54" s="48"/>
      <c r="J54" s="48"/>
      <c r="K54" s="122"/>
      <c r="L54" s="122"/>
      <c r="M54" s="43"/>
    </row>
    <row r="55" spans="1:13" ht="15.75" hidden="1" thickBot="1" x14ac:dyDescent="0.3">
      <c r="A55" s="42" t="s">
        <v>714</v>
      </c>
      <c r="B55" s="47" t="s">
        <v>697</v>
      </c>
      <c r="C55" s="141">
        <v>44240</v>
      </c>
      <c r="D55" s="141" t="str">
        <f t="shared" si="0"/>
        <v>Week 07</v>
      </c>
      <c r="E55" s="141" t="str">
        <f t="shared" si="1"/>
        <v>Saturday</v>
      </c>
      <c r="F55" s="47" t="s">
        <v>642</v>
      </c>
      <c r="G55" s="47" t="s">
        <v>751</v>
      </c>
      <c r="H55" s="47"/>
      <c r="I55" s="47"/>
      <c r="J55" s="47"/>
      <c r="K55" s="147"/>
      <c r="L55" s="147"/>
      <c r="M55" s="43"/>
    </row>
    <row r="56" spans="1:13" ht="15.75" hidden="1" thickBot="1" x14ac:dyDescent="0.3">
      <c r="A56" s="42" t="s">
        <v>714</v>
      </c>
      <c r="B56" s="47" t="s">
        <v>697</v>
      </c>
      <c r="C56" s="141">
        <v>44608</v>
      </c>
      <c r="D56" s="141" t="str">
        <f t="shared" si="0"/>
        <v>Week 08</v>
      </c>
      <c r="E56" s="141" t="str">
        <f t="shared" si="1"/>
        <v>Wednesday</v>
      </c>
      <c r="F56" s="47" t="s">
        <v>642</v>
      </c>
      <c r="G56" s="47" t="s">
        <v>755</v>
      </c>
      <c r="H56" s="47"/>
      <c r="I56" s="47"/>
      <c r="J56" s="47"/>
      <c r="K56" s="147"/>
      <c r="L56" s="147"/>
      <c r="M56" s="43"/>
    </row>
    <row r="57" spans="1:13" ht="15.75" hidden="1" thickBot="1" x14ac:dyDescent="0.3">
      <c r="A57" s="42" t="s">
        <v>714</v>
      </c>
      <c r="B57" s="47" t="s">
        <v>697</v>
      </c>
      <c r="C57" s="141">
        <v>44617</v>
      </c>
      <c r="D57" s="141" t="str">
        <f t="shared" si="0"/>
        <v>Week 09</v>
      </c>
      <c r="E57" s="141" t="str">
        <f t="shared" si="1"/>
        <v>Friday</v>
      </c>
      <c r="F57" s="146" t="s">
        <v>634</v>
      </c>
      <c r="G57" s="47" t="s">
        <v>756</v>
      </c>
      <c r="H57" s="47"/>
      <c r="I57" s="47"/>
      <c r="J57" s="47"/>
      <c r="K57" s="147"/>
      <c r="L57" s="147" t="s">
        <v>757</v>
      </c>
      <c r="M57" s="43"/>
    </row>
    <row r="58" spans="1:13" ht="15.75" hidden="1" thickBot="1" x14ac:dyDescent="0.3">
      <c r="A58" s="42" t="s">
        <v>714</v>
      </c>
      <c r="B58" s="173" t="s">
        <v>633</v>
      </c>
      <c r="C58" s="175">
        <v>44618</v>
      </c>
      <c r="D58" s="175" t="str">
        <f t="shared" si="0"/>
        <v>Week 09</v>
      </c>
      <c r="E58" s="175" t="str">
        <f t="shared" si="1"/>
        <v>Saturday</v>
      </c>
      <c r="F58" s="173" t="s">
        <v>654</v>
      </c>
      <c r="G58" s="173" t="s">
        <v>710</v>
      </c>
      <c r="H58" s="173" t="s">
        <v>758</v>
      </c>
      <c r="I58" s="173" t="s">
        <v>759</v>
      </c>
      <c r="J58" s="173"/>
      <c r="K58" s="178"/>
      <c r="L58" s="178"/>
      <c r="M58" s="43"/>
    </row>
    <row r="59" spans="1:13" ht="15.75" hidden="1" thickBot="1" x14ac:dyDescent="0.3">
      <c r="A59" s="42" t="s">
        <v>714</v>
      </c>
      <c r="B59" s="48" t="s">
        <v>628</v>
      </c>
      <c r="C59" s="119">
        <v>44619</v>
      </c>
      <c r="D59" s="119" t="str">
        <f t="shared" si="0"/>
        <v>Week 10</v>
      </c>
      <c r="E59" s="119" t="str">
        <f t="shared" si="1"/>
        <v>Sunday</v>
      </c>
      <c r="F59" s="48" t="s">
        <v>663</v>
      </c>
      <c r="G59" s="48" t="s">
        <v>664</v>
      </c>
      <c r="H59" s="48"/>
      <c r="I59" s="48"/>
      <c r="J59" s="48"/>
      <c r="K59" s="122"/>
      <c r="L59" s="122"/>
      <c r="M59" s="43"/>
    </row>
    <row r="60" spans="1:13" ht="15.75" hidden="1" thickBot="1" x14ac:dyDescent="0.3">
      <c r="A60" s="42" t="s">
        <v>714</v>
      </c>
      <c r="B60" s="47" t="s">
        <v>697</v>
      </c>
      <c r="C60" s="141">
        <v>44623</v>
      </c>
      <c r="D60" s="141" t="str">
        <f t="shared" si="0"/>
        <v>Week 10</v>
      </c>
      <c r="E60" s="141" t="str">
        <f t="shared" si="1"/>
        <v>Thursday</v>
      </c>
      <c r="F60" s="47" t="s">
        <v>672</v>
      </c>
      <c r="G60" s="47" t="s">
        <v>707</v>
      </c>
      <c r="H60" s="47"/>
      <c r="I60" s="47"/>
      <c r="J60" s="47"/>
      <c r="K60" s="147"/>
      <c r="L60" s="147"/>
      <c r="M60" s="43"/>
    </row>
    <row r="61" spans="1:13" ht="15.75" hidden="1" thickBot="1" x14ac:dyDescent="0.3">
      <c r="A61" s="42" t="s">
        <v>714</v>
      </c>
      <c r="B61" s="47" t="s">
        <v>697</v>
      </c>
      <c r="C61" s="141">
        <v>44626</v>
      </c>
      <c r="D61" s="141" t="str">
        <f t="shared" si="0"/>
        <v>Week 11</v>
      </c>
      <c r="E61" s="141" t="str">
        <f t="shared" si="1"/>
        <v>Sunday</v>
      </c>
      <c r="F61" s="47" t="s">
        <v>642</v>
      </c>
      <c r="G61" s="47" t="s">
        <v>731</v>
      </c>
      <c r="H61" s="47"/>
      <c r="I61" s="47"/>
      <c r="J61" s="47"/>
      <c r="K61" s="147"/>
      <c r="L61" s="147"/>
      <c r="M61" s="43"/>
    </row>
    <row r="62" spans="1:13" ht="15.75" hidden="1" thickBot="1" x14ac:dyDescent="0.3">
      <c r="A62" s="42" t="s">
        <v>714</v>
      </c>
      <c r="B62" s="47" t="s">
        <v>697</v>
      </c>
      <c r="C62" s="141">
        <v>44635</v>
      </c>
      <c r="D62" s="141" t="str">
        <f t="shared" si="0"/>
        <v>Week 12</v>
      </c>
      <c r="E62" s="141" t="str">
        <f t="shared" si="1"/>
        <v>Tuesday</v>
      </c>
      <c r="F62" s="47" t="s">
        <v>663</v>
      </c>
      <c r="G62" s="47" t="s">
        <v>679</v>
      </c>
      <c r="H62" s="143" t="s">
        <v>702</v>
      </c>
      <c r="I62" s="47" t="s">
        <v>760</v>
      </c>
      <c r="J62" s="47"/>
      <c r="K62" s="147"/>
      <c r="L62" s="147"/>
      <c r="M62" s="43"/>
    </row>
    <row r="63" spans="1:13" ht="15.75" hidden="1" thickBot="1" x14ac:dyDescent="0.3">
      <c r="A63" s="42" t="s">
        <v>714</v>
      </c>
      <c r="B63" s="47" t="s">
        <v>697</v>
      </c>
      <c r="C63" s="141">
        <v>44636</v>
      </c>
      <c r="D63" s="141" t="str">
        <f t="shared" si="0"/>
        <v>Week 12</v>
      </c>
      <c r="E63" s="141" t="str">
        <f t="shared" si="1"/>
        <v>Wednesday</v>
      </c>
      <c r="F63" s="47" t="s">
        <v>663</v>
      </c>
      <c r="G63" s="47" t="s">
        <v>761</v>
      </c>
      <c r="H63" s="47"/>
      <c r="I63" s="47"/>
      <c r="J63" s="47"/>
      <c r="K63" s="147"/>
      <c r="L63" s="147"/>
      <c r="M63" s="43"/>
    </row>
    <row r="64" spans="1:13" ht="15.75" hidden="1" thickBot="1" x14ac:dyDescent="0.3">
      <c r="A64" s="42" t="s">
        <v>714</v>
      </c>
      <c r="B64" s="47" t="s">
        <v>697</v>
      </c>
      <c r="C64" s="141">
        <v>44642</v>
      </c>
      <c r="D64" s="141" t="str">
        <f t="shared" si="0"/>
        <v>Week 13</v>
      </c>
      <c r="E64" s="141" t="str">
        <f t="shared" si="1"/>
        <v>Tuesday</v>
      </c>
      <c r="F64" s="47" t="s">
        <v>642</v>
      </c>
      <c r="G64" s="47" t="s">
        <v>662</v>
      </c>
      <c r="H64" s="47"/>
      <c r="I64" s="47"/>
      <c r="J64" s="47"/>
      <c r="K64" s="147"/>
      <c r="L64" s="147"/>
      <c r="M64" s="43"/>
    </row>
    <row r="65" spans="1:13" ht="15.75" hidden="1" thickBot="1" x14ac:dyDescent="0.3">
      <c r="A65" s="42" t="s">
        <v>714</v>
      </c>
      <c r="B65" s="48" t="s">
        <v>628</v>
      </c>
      <c r="C65" s="119">
        <v>44646</v>
      </c>
      <c r="D65" s="119" t="str">
        <f t="shared" si="0"/>
        <v>Week 13</v>
      </c>
      <c r="E65" s="119" t="str">
        <f t="shared" si="1"/>
        <v>Saturday</v>
      </c>
      <c r="F65" s="48" t="s">
        <v>629</v>
      </c>
      <c r="G65" s="48" t="s">
        <v>688</v>
      </c>
      <c r="H65" s="48"/>
      <c r="I65" s="48"/>
      <c r="J65" s="48"/>
      <c r="K65" s="122"/>
      <c r="L65" s="122"/>
      <c r="M65" s="43"/>
    </row>
    <row r="66" spans="1:13" ht="15.75" hidden="1" thickBot="1" x14ac:dyDescent="0.3">
      <c r="A66" s="42" t="s">
        <v>714</v>
      </c>
      <c r="B66" s="47" t="s">
        <v>697</v>
      </c>
      <c r="C66" s="141">
        <v>44652</v>
      </c>
      <c r="D66" s="141" t="str">
        <f t="shared" si="0"/>
        <v>Week 14</v>
      </c>
      <c r="E66" s="141" t="str">
        <f t="shared" si="1"/>
        <v>Friday</v>
      </c>
      <c r="F66" s="47" t="s">
        <v>663</v>
      </c>
      <c r="G66" s="47" t="s">
        <v>761</v>
      </c>
      <c r="H66" s="47"/>
      <c r="I66" s="47"/>
      <c r="J66" s="47"/>
      <c r="K66" s="147"/>
      <c r="L66" s="147" t="s">
        <v>157</v>
      </c>
      <c r="M66" s="43"/>
    </row>
    <row r="67" spans="1:13" ht="15.75" hidden="1" thickBot="1" x14ac:dyDescent="0.3">
      <c r="A67" s="42" t="s">
        <v>714</v>
      </c>
      <c r="B67" s="48" t="s">
        <v>628</v>
      </c>
      <c r="C67" s="119">
        <v>44660</v>
      </c>
      <c r="D67" s="119" t="str">
        <f t="shared" ref="D67:D130" si="2">"Week " &amp; TEXT(WEEKNUM(C67, 1), "00")</f>
        <v>Week 15</v>
      </c>
      <c r="E67" s="119" t="str">
        <f t="shared" ref="E67:E130" si="3">TEXT(C67, "dddd")</f>
        <v>Saturday</v>
      </c>
      <c r="F67" s="48" t="s">
        <v>640</v>
      </c>
      <c r="G67" s="48" t="s">
        <v>762</v>
      </c>
      <c r="H67" s="48"/>
      <c r="I67" s="48"/>
      <c r="J67" s="48"/>
      <c r="K67" s="122"/>
      <c r="L67" s="122"/>
      <c r="M67" s="43"/>
    </row>
    <row r="68" spans="1:13" ht="15.75" hidden="1" thickBot="1" x14ac:dyDescent="0.3">
      <c r="A68" s="42" t="s">
        <v>714</v>
      </c>
      <c r="B68" s="173" t="s">
        <v>633</v>
      </c>
      <c r="C68" s="175">
        <v>44661</v>
      </c>
      <c r="D68" s="175" t="str">
        <f t="shared" si="2"/>
        <v>Week 16</v>
      </c>
      <c r="E68" s="175" t="str">
        <f t="shared" si="3"/>
        <v>Sunday</v>
      </c>
      <c r="F68" s="173" t="s">
        <v>672</v>
      </c>
      <c r="G68" s="173" t="s">
        <v>707</v>
      </c>
      <c r="H68" s="173" t="s">
        <v>763</v>
      </c>
      <c r="I68" s="173" t="s">
        <v>764</v>
      </c>
      <c r="J68" s="173"/>
      <c r="K68" s="178"/>
      <c r="L68" s="178"/>
      <c r="M68" s="43"/>
    </row>
    <row r="69" spans="1:13" ht="15.75" hidden="1" thickBot="1" x14ac:dyDescent="0.3">
      <c r="A69" s="42" t="s">
        <v>714</v>
      </c>
      <c r="B69" s="47" t="s">
        <v>697</v>
      </c>
      <c r="C69" s="141">
        <v>44665</v>
      </c>
      <c r="D69" s="141" t="str">
        <f t="shared" si="2"/>
        <v>Week 16</v>
      </c>
      <c r="E69" s="141" t="str">
        <f t="shared" si="3"/>
        <v>Thursday</v>
      </c>
      <c r="F69" s="146" t="s">
        <v>634</v>
      </c>
      <c r="G69" s="47" t="s">
        <v>765</v>
      </c>
      <c r="H69" s="47"/>
      <c r="I69" s="47"/>
      <c r="J69" s="47"/>
      <c r="K69" s="147"/>
      <c r="L69" s="147"/>
      <c r="M69" s="43"/>
    </row>
    <row r="70" spans="1:13" ht="15.75" hidden="1" thickBot="1" x14ac:dyDescent="0.3">
      <c r="A70" s="42" t="s">
        <v>714</v>
      </c>
      <c r="B70" s="47" t="s">
        <v>697</v>
      </c>
      <c r="C70" s="141">
        <v>44669</v>
      </c>
      <c r="D70" s="141" t="str">
        <f t="shared" si="2"/>
        <v>Week 17</v>
      </c>
      <c r="E70" s="141" t="str">
        <f t="shared" si="3"/>
        <v>Monday</v>
      </c>
      <c r="F70" s="47" t="s">
        <v>654</v>
      </c>
      <c r="G70" s="47" t="s">
        <v>710</v>
      </c>
      <c r="H70" s="47"/>
      <c r="I70" s="47"/>
      <c r="J70" s="47"/>
      <c r="K70" s="147"/>
      <c r="L70" s="147" t="s">
        <v>157</v>
      </c>
      <c r="M70" s="43"/>
    </row>
    <row r="71" spans="1:13" ht="15.75" hidden="1" thickBot="1" x14ac:dyDescent="0.3">
      <c r="A71" s="42" t="s">
        <v>714</v>
      </c>
      <c r="B71" s="47" t="s">
        <v>697</v>
      </c>
      <c r="C71" s="141">
        <v>44677</v>
      </c>
      <c r="D71" s="141" t="str">
        <f t="shared" si="2"/>
        <v>Week 18</v>
      </c>
      <c r="E71" s="141" t="str">
        <f t="shared" si="3"/>
        <v>Tuesday</v>
      </c>
      <c r="F71" s="47" t="s">
        <v>644</v>
      </c>
      <c r="G71" s="47" t="s">
        <v>645</v>
      </c>
      <c r="H71" s="47"/>
      <c r="I71" s="47"/>
      <c r="J71" s="47"/>
      <c r="K71" s="147"/>
      <c r="L71" s="147"/>
      <c r="M71" s="43"/>
    </row>
    <row r="72" spans="1:13" ht="15.75" hidden="1" thickBot="1" x14ac:dyDescent="0.3">
      <c r="A72" s="42" t="s">
        <v>714</v>
      </c>
      <c r="B72" s="46" t="s">
        <v>653</v>
      </c>
      <c r="C72" s="112">
        <v>44680</v>
      </c>
      <c r="D72" s="112" t="str">
        <f t="shared" si="2"/>
        <v>Week 18</v>
      </c>
      <c r="E72" s="112" t="str">
        <f t="shared" si="3"/>
        <v>Friday</v>
      </c>
      <c r="F72" s="116" t="s">
        <v>634</v>
      </c>
      <c r="G72" s="46" t="s">
        <v>766</v>
      </c>
      <c r="H72" s="46"/>
      <c r="I72" s="46"/>
      <c r="J72" s="46"/>
      <c r="K72" s="117"/>
      <c r="L72" s="117"/>
      <c r="M72" s="43"/>
    </row>
    <row r="73" spans="1:13" ht="15.75" hidden="1" thickBot="1" x14ac:dyDescent="0.3">
      <c r="A73" s="42" t="s">
        <v>714</v>
      </c>
      <c r="B73" s="46" t="s">
        <v>653</v>
      </c>
      <c r="C73" s="112">
        <v>44681</v>
      </c>
      <c r="D73" s="112" t="str">
        <f t="shared" si="2"/>
        <v>Week 18</v>
      </c>
      <c r="E73" s="112" t="str">
        <f t="shared" si="3"/>
        <v>Saturday</v>
      </c>
      <c r="F73" s="46" t="s">
        <v>642</v>
      </c>
      <c r="G73" s="46" t="s">
        <v>661</v>
      </c>
      <c r="H73" s="46"/>
      <c r="I73" s="46"/>
      <c r="J73" s="46"/>
      <c r="K73" s="117"/>
      <c r="L73" s="117"/>
      <c r="M73" s="43"/>
    </row>
    <row r="74" spans="1:13" ht="15.75" hidden="1" thickBot="1" x14ac:dyDescent="0.3">
      <c r="A74" s="42" t="s">
        <v>714</v>
      </c>
      <c r="B74" s="47" t="s">
        <v>697</v>
      </c>
      <c r="C74" s="141">
        <v>44688</v>
      </c>
      <c r="D74" s="141" t="str">
        <f t="shared" si="2"/>
        <v>Week 19</v>
      </c>
      <c r="E74" s="141" t="str">
        <f t="shared" si="3"/>
        <v>Saturday</v>
      </c>
      <c r="F74" s="146" t="s">
        <v>634</v>
      </c>
      <c r="G74" s="47" t="s">
        <v>767</v>
      </c>
      <c r="H74" s="47"/>
      <c r="I74" s="47"/>
      <c r="J74" s="47"/>
      <c r="K74" s="147"/>
      <c r="L74" s="147"/>
      <c r="M74" s="43"/>
    </row>
    <row r="75" spans="1:13" ht="15.75" hidden="1" thickBot="1" x14ac:dyDescent="0.3">
      <c r="A75" s="42" t="s">
        <v>714</v>
      </c>
      <c r="B75" s="47" t="s">
        <v>697</v>
      </c>
      <c r="C75" s="141">
        <v>44689</v>
      </c>
      <c r="D75" s="141" t="str">
        <f t="shared" si="2"/>
        <v>Week 20</v>
      </c>
      <c r="E75" s="141" t="str">
        <f t="shared" si="3"/>
        <v>Sunday</v>
      </c>
      <c r="F75" s="47" t="s">
        <v>656</v>
      </c>
      <c r="G75" s="47" t="s">
        <v>754</v>
      </c>
      <c r="H75" s="47"/>
      <c r="I75" s="47"/>
      <c r="J75" s="47"/>
      <c r="K75" s="147"/>
      <c r="L75" s="147"/>
      <c r="M75" s="43"/>
    </row>
    <row r="76" spans="1:13" ht="15.75" hidden="1" thickBot="1" x14ac:dyDescent="0.3">
      <c r="A76" s="42" t="s">
        <v>714</v>
      </c>
      <c r="B76" s="47" t="s">
        <v>697</v>
      </c>
      <c r="C76" s="141">
        <v>44701</v>
      </c>
      <c r="D76" s="141" t="str">
        <f t="shared" si="2"/>
        <v>Week 21</v>
      </c>
      <c r="E76" s="141" t="str">
        <f t="shared" si="3"/>
        <v>Friday</v>
      </c>
      <c r="F76" s="146" t="s">
        <v>634</v>
      </c>
      <c r="G76" s="47" t="s">
        <v>768</v>
      </c>
      <c r="H76" s="47"/>
      <c r="I76" s="47"/>
      <c r="J76" s="47"/>
      <c r="K76" s="147"/>
      <c r="L76" s="147" t="s">
        <v>157</v>
      </c>
      <c r="M76" s="43"/>
    </row>
    <row r="77" spans="1:13" ht="15.75" hidden="1" thickBot="1" x14ac:dyDescent="0.3">
      <c r="A77" s="42" t="s">
        <v>714</v>
      </c>
      <c r="B77" s="47" t="s">
        <v>697</v>
      </c>
      <c r="C77" s="141">
        <v>44713</v>
      </c>
      <c r="D77" s="141" t="str">
        <f t="shared" si="2"/>
        <v>Week 23</v>
      </c>
      <c r="E77" s="141" t="str">
        <f t="shared" si="3"/>
        <v>Wednesday</v>
      </c>
      <c r="F77" s="47" t="s">
        <v>654</v>
      </c>
      <c r="G77" s="47" t="s">
        <v>769</v>
      </c>
      <c r="H77" s="47"/>
      <c r="I77" s="47"/>
      <c r="J77" s="47"/>
      <c r="K77" s="147"/>
      <c r="L77" s="147"/>
      <c r="M77" s="43"/>
    </row>
    <row r="78" spans="1:13" ht="15.75" hidden="1" thickBot="1" x14ac:dyDescent="0.3">
      <c r="A78" s="42" t="s">
        <v>714</v>
      </c>
      <c r="B78" s="47" t="s">
        <v>697</v>
      </c>
      <c r="C78" s="141">
        <v>44718</v>
      </c>
      <c r="D78" s="141" t="str">
        <f t="shared" si="2"/>
        <v>Week 24</v>
      </c>
      <c r="E78" s="141" t="str">
        <f t="shared" si="3"/>
        <v>Monday</v>
      </c>
      <c r="F78" s="47" t="s">
        <v>672</v>
      </c>
      <c r="G78" s="47" t="s">
        <v>709</v>
      </c>
      <c r="H78" s="47"/>
      <c r="I78" s="47"/>
      <c r="J78" s="47"/>
      <c r="K78" s="147"/>
      <c r="L78" s="147"/>
      <c r="M78" s="43"/>
    </row>
    <row r="79" spans="1:13" ht="15.75" hidden="1" thickBot="1" x14ac:dyDescent="0.3">
      <c r="A79" s="42" t="s">
        <v>714</v>
      </c>
      <c r="B79" s="47" t="s">
        <v>697</v>
      </c>
      <c r="C79" s="141">
        <v>44732</v>
      </c>
      <c r="D79" s="141" t="str">
        <f t="shared" si="2"/>
        <v>Week 26</v>
      </c>
      <c r="E79" s="141" t="str">
        <f t="shared" si="3"/>
        <v>Monday</v>
      </c>
      <c r="F79" s="146" t="s">
        <v>634</v>
      </c>
      <c r="G79" s="47" t="s">
        <v>770</v>
      </c>
      <c r="H79" s="47"/>
      <c r="I79" s="47"/>
      <c r="J79" s="47"/>
      <c r="K79" s="147"/>
      <c r="L79" s="147"/>
      <c r="M79" s="43"/>
    </row>
    <row r="80" spans="1:13" ht="15.75" hidden="1" thickBot="1" x14ac:dyDescent="0.3">
      <c r="A80" s="42" t="s">
        <v>714</v>
      </c>
      <c r="B80" s="47" t="s">
        <v>697</v>
      </c>
      <c r="C80" s="141">
        <v>44733</v>
      </c>
      <c r="D80" s="141" t="str">
        <f t="shared" si="2"/>
        <v>Week 26</v>
      </c>
      <c r="E80" s="141" t="str">
        <f t="shared" si="3"/>
        <v>Tuesday</v>
      </c>
      <c r="F80" s="146" t="s">
        <v>634</v>
      </c>
      <c r="G80" s="148" t="s">
        <v>771</v>
      </c>
      <c r="H80" s="148"/>
      <c r="I80" s="148"/>
      <c r="J80" s="148"/>
      <c r="K80" s="149"/>
      <c r="L80" s="147"/>
      <c r="M80" s="43"/>
    </row>
    <row r="81" spans="1:13" ht="15.75" hidden="1" thickBot="1" x14ac:dyDescent="0.3">
      <c r="A81" s="42" t="s">
        <v>714</v>
      </c>
      <c r="B81" s="173" t="s">
        <v>633</v>
      </c>
      <c r="C81" s="175">
        <v>44738</v>
      </c>
      <c r="D81" s="175" t="str">
        <f t="shared" si="2"/>
        <v>Week 27</v>
      </c>
      <c r="E81" s="175" t="str">
        <f t="shared" si="3"/>
        <v>Sunday</v>
      </c>
      <c r="F81" s="173" t="s">
        <v>663</v>
      </c>
      <c r="G81" s="173" t="s">
        <v>772</v>
      </c>
      <c r="H81" s="173" t="s">
        <v>773</v>
      </c>
      <c r="I81" s="173" t="s">
        <v>774</v>
      </c>
      <c r="J81" s="173"/>
      <c r="K81" s="178"/>
      <c r="L81" s="178" t="s">
        <v>157</v>
      </c>
      <c r="M81" s="43"/>
    </row>
    <row r="82" spans="1:13" ht="15.75" hidden="1" thickBot="1" x14ac:dyDescent="0.3">
      <c r="A82" s="42" t="s">
        <v>714</v>
      </c>
      <c r="B82" s="47" t="s">
        <v>697</v>
      </c>
      <c r="C82" s="141">
        <v>44741</v>
      </c>
      <c r="D82" s="141" t="str">
        <f t="shared" si="2"/>
        <v>Week 27</v>
      </c>
      <c r="E82" s="141" t="str">
        <f t="shared" si="3"/>
        <v>Wednesday</v>
      </c>
      <c r="F82" s="146" t="s">
        <v>634</v>
      </c>
      <c r="G82" s="47" t="s">
        <v>775</v>
      </c>
      <c r="H82" s="47"/>
      <c r="I82" s="47"/>
      <c r="J82" s="47"/>
      <c r="K82" s="147"/>
      <c r="L82" s="147"/>
      <c r="M82" s="43"/>
    </row>
    <row r="83" spans="1:13" ht="15.75" hidden="1" thickBot="1" x14ac:dyDescent="0.3">
      <c r="A83" s="42" t="s">
        <v>714</v>
      </c>
      <c r="B83" s="48" t="s">
        <v>628</v>
      </c>
      <c r="C83" s="119">
        <v>44742</v>
      </c>
      <c r="D83" s="119" t="str">
        <f t="shared" si="2"/>
        <v>Week 27</v>
      </c>
      <c r="E83" s="119" t="str">
        <f t="shared" si="3"/>
        <v>Thursday</v>
      </c>
      <c r="F83" s="48" t="s">
        <v>715</v>
      </c>
      <c r="G83" s="48" t="s">
        <v>716</v>
      </c>
      <c r="H83" s="48" t="s">
        <v>1061</v>
      </c>
      <c r="I83" s="48" t="s">
        <v>1062</v>
      </c>
      <c r="J83" s="48"/>
      <c r="K83" s="122"/>
      <c r="L83" s="122"/>
      <c r="M83" s="43"/>
    </row>
    <row r="84" spans="1:13" ht="15.75" hidden="1" thickBot="1" x14ac:dyDescent="0.3">
      <c r="A84" s="42" t="s">
        <v>714</v>
      </c>
      <c r="B84" s="185" t="s">
        <v>732</v>
      </c>
      <c r="C84" s="186">
        <v>44743</v>
      </c>
      <c r="D84" s="186" t="str">
        <f t="shared" si="2"/>
        <v>Week 27</v>
      </c>
      <c r="E84" s="186" t="str">
        <f t="shared" si="3"/>
        <v>Friday</v>
      </c>
      <c r="F84" s="187" t="s">
        <v>634</v>
      </c>
      <c r="G84" s="185" t="s">
        <v>742</v>
      </c>
      <c r="H84" s="185"/>
      <c r="I84" s="185"/>
      <c r="J84" s="185"/>
      <c r="K84" s="188"/>
      <c r="L84" s="188"/>
      <c r="M84" s="43"/>
    </row>
    <row r="85" spans="1:13" ht="15.75" hidden="1" thickBot="1" x14ac:dyDescent="0.3">
      <c r="A85" s="42" t="s">
        <v>714</v>
      </c>
      <c r="B85" s="47" t="s">
        <v>697</v>
      </c>
      <c r="C85" s="141">
        <v>44744</v>
      </c>
      <c r="D85" s="141" t="str">
        <f t="shared" si="2"/>
        <v>Week 27</v>
      </c>
      <c r="E85" s="141" t="str">
        <f t="shared" si="3"/>
        <v>Saturday</v>
      </c>
      <c r="F85" s="146" t="s">
        <v>634</v>
      </c>
      <c r="G85" s="47" t="s">
        <v>776</v>
      </c>
      <c r="H85" s="47"/>
      <c r="I85" s="47"/>
      <c r="J85" s="47"/>
      <c r="K85" s="147"/>
      <c r="L85" s="147"/>
      <c r="M85" s="43"/>
    </row>
    <row r="86" spans="1:13" ht="15.75" hidden="1" thickBot="1" x14ac:dyDescent="0.3">
      <c r="A86" s="42" t="s">
        <v>714</v>
      </c>
      <c r="B86" s="47" t="s">
        <v>697</v>
      </c>
      <c r="C86" s="141">
        <v>44745</v>
      </c>
      <c r="D86" s="141" t="str">
        <f t="shared" si="2"/>
        <v>Week 28</v>
      </c>
      <c r="E86" s="141" t="str">
        <f t="shared" si="3"/>
        <v>Sunday</v>
      </c>
      <c r="F86" s="146" t="s">
        <v>634</v>
      </c>
      <c r="G86" s="47" t="s">
        <v>777</v>
      </c>
      <c r="H86" s="47"/>
      <c r="I86" s="47"/>
      <c r="J86" s="47"/>
      <c r="K86" s="147"/>
      <c r="L86" s="147"/>
      <c r="M86" s="43"/>
    </row>
    <row r="87" spans="1:13" ht="15.75" hidden="1" thickBot="1" x14ac:dyDescent="0.3">
      <c r="A87" s="42" t="s">
        <v>714</v>
      </c>
      <c r="B87" s="48" t="s">
        <v>628</v>
      </c>
      <c r="C87" s="119">
        <v>44750</v>
      </c>
      <c r="D87" s="119" t="str">
        <f t="shared" si="2"/>
        <v>Week 28</v>
      </c>
      <c r="E87" s="119" t="str">
        <f t="shared" si="3"/>
        <v>Friday</v>
      </c>
      <c r="F87" s="48" t="s">
        <v>629</v>
      </c>
      <c r="G87" s="48" t="s">
        <v>778</v>
      </c>
      <c r="H87" s="48"/>
      <c r="I87" s="48"/>
      <c r="J87" s="48"/>
      <c r="K87" s="122"/>
      <c r="L87" s="122" t="s">
        <v>157</v>
      </c>
      <c r="M87" s="43"/>
    </row>
    <row r="88" spans="1:13" ht="15.75" hidden="1" thickBot="1" x14ac:dyDescent="0.3">
      <c r="A88" s="42" t="s">
        <v>714</v>
      </c>
      <c r="B88" s="48" t="s">
        <v>628</v>
      </c>
      <c r="C88" s="119">
        <v>44751</v>
      </c>
      <c r="D88" s="119" t="str">
        <f t="shared" si="2"/>
        <v>Week 28</v>
      </c>
      <c r="E88" s="119" t="str">
        <f t="shared" si="3"/>
        <v>Saturday</v>
      </c>
      <c r="F88" s="48" t="s">
        <v>656</v>
      </c>
      <c r="G88" s="48" t="s">
        <v>665</v>
      </c>
      <c r="H88" s="48"/>
      <c r="I88" s="48"/>
      <c r="J88" s="48"/>
      <c r="K88" s="122"/>
      <c r="L88" s="122"/>
      <c r="M88" s="43"/>
    </row>
    <row r="89" spans="1:13" ht="15.75" hidden="1" thickBot="1" x14ac:dyDescent="0.3">
      <c r="A89" s="42" t="s">
        <v>714</v>
      </c>
      <c r="B89" s="173" t="s">
        <v>633</v>
      </c>
      <c r="C89" s="175">
        <v>44751</v>
      </c>
      <c r="D89" s="175" t="str">
        <f t="shared" si="2"/>
        <v>Week 28</v>
      </c>
      <c r="E89" s="175" t="str">
        <f t="shared" si="3"/>
        <v>Saturday</v>
      </c>
      <c r="F89" s="173" t="s">
        <v>629</v>
      </c>
      <c r="G89" s="173" t="s">
        <v>712</v>
      </c>
      <c r="H89" s="173" t="s">
        <v>713</v>
      </c>
      <c r="I89" s="173" t="s">
        <v>779</v>
      </c>
      <c r="J89" s="173"/>
      <c r="K89" s="178"/>
      <c r="L89" s="178"/>
      <c r="M89" s="43"/>
    </row>
    <row r="90" spans="1:13" ht="15.75" hidden="1" thickBot="1" x14ac:dyDescent="0.3">
      <c r="A90" s="42" t="s">
        <v>714</v>
      </c>
      <c r="B90" s="173" t="s">
        <v>633</v>
      </c>
      <c r="C90" s="175">
        <v>44752</v>
      </c>
      <c r="D90" s="175" t="str">
        <f t="shared" si="2"/>
        <v>Week 29</v>
      </c>
      <c r="E90" s="175" t="str">
        <f t="shared" si="3"/>
        <v>Sunday</v>
      </c>
      <c r="F90" s="173" t="s">
        <v>663</v>
      </c>
      <c r="G90" s="173" t="s">
        <v>780</v>
      </c>
      <c r="H90" s="173" t="s">
        <v>781</v>
      </c>
      <c r="I90" s="173" t="s">
        <v>782</v>
      </c>
      <c r="J90" s="173"/>
      <c r="K90" s="178"/>
      <c r="L90" s="178" t="s">
        <v>157</v>
      </c>
      <c r="M90" s="43"/>
    </row>
    <row r="91" spans="1:13" ht="15.75" hidden="1" thickBot="1" x14ac:dyDescent="0.3">
      <c r="A91" s="42" t="s">
        <v>783</v>
      </c>
      <c r="B91" s="185" t="s">
        <v>732</v>
      </c>
      <c r="C91" s="186">
        <v>44822</v>
      </c>
      <c r="D91" s="186" t="str">
        <f t="shared" si="2"/>
        <v>Week 39</v>
      </c>
      <c r="E91" s="186" t="str">
        <f t="shared" si="3"/>
        <v>Sunday</v>
      </c>
      <c r="F91" s="187" t="s">
        <v>634</v>
      </c>
      <c r="G91" s="185" t="s">
        <v>635</v>
      </c>
      <c r="H91" s="185"/>
      <c r="I91" s="185"/>
      <c r="J91" s="185"/>
      <c r="K91" s="188"/>
      <c r="L91" s="188"/>
      <c r="M91" s="43"/>
    </row>
    <row r="92" spans="1:13" ht="15.75" hidden="1" thickBot="1" x14ac:dyDescent="0.3">
      <c r="A92" s="42" t="s">
        <v>783</v>
      </c>
      <c r="B92" s="47" t="s">
        <v>697</v>
      </c>
      <c r="C92" s="141">
        <v>44826</v>
      </c>
      <c r="D92" s="141" t="str">
        <f t="shared" si="2"/>
        <v>Week 39</v>
      </c>
      <c r="E92" s="141" t="str">
        <f t="shared" si="3"/>
        <v>Thursday</v>
      </c>
      <c r="F92" s="47" t="s">
        <v>629</v>
      </c>
      <c r="G92" s="47" t="s">
        <v>630</v>
      </c>
      <c r="H92" s="47"/>
      <c r="I92" s="47"/>
      <c r="J92" s="47"/>
      <c r="K92" s="147"/>
      <c r="L92" s="147"/>
      <c r="M92" s="43"/>
    </row>
    <row r="93" spans="1:13" ht="15.75" hidden="1" thickBot="1" x14ac:dyDescent="0.3">
      <c r="A93" s="42" t="s">
        <v>783</v>
      </c>
      <c r="B93" s="47" t="s">
        <v>697</v>
      </c>
      <c r="C93" s="141">
        <v>44827</v>
      </c>
      <c r="D93" s="141" t="str">
        <f t="shared" si="2"/>
        <v>Week 39</v>
      </c>
      <c r="E93" s="141" t="str">
        <f t="shared" si="3"/>
        <v>Friday</v>
      </c>
      <c r="F93" s="146" t="s">
        <v>634</v>
      </c>
      <c r="G93" s="47" t="s">
        <v>784</v>
      </c>
      <c r="H93" s="47"/>
      <c r="I93" s="47"/>
      <c r="J93" s="47"/>
      <c r="K93" s="147"/>
      <c r="L93" s="147"/>
      <c r="M93" s="43"/>
    </row>
    <row r="94" spans="1:13" ht="15.75" hidden="1" thickBot="1" x14ac:dyDescent="0.3">
      <c r="A94" s="42" t="s">
        <v>783</v>
      </c>
      <c r="B94" s="47" t="s">
        <v>697</v>
      </c>
      <c r="C94" s="141">
        <v>44831</v>
      </c>
      <c r="D94" s="141" t="str">
        <f t="shared" si="2"/>
        <v>Week 40</v>
      </c>
      <c r="E94" s="141" t="str">
        <f t="shared" si="3"/>
        <v>Tuesday</v>
      </c>
      <c r="F94" s="47" t="s">
        <v>642</v>
      </c>
      <c r="G94" s="47" t="s">
        <v>643</v>
      </c>
      <c r="H94" s="47"/>
      <c r="I94" s="47"/>
      <c r="J94" s="47"/>
      <c r="K94" s="147"/>
      <c r="L94" s="147"/>
      <c r="M94" s="43"/>
    </row>
    <row r="95" spans="1:13" ht="15.75" hidden="1" thickBot="1" x14ac:dyDescent="0.3">
      <c r="A95" s="42" t="s">
        <v>783</v>
      </c>
      <c r="B95" s="173" t="s">
        <v>633</v>
      </c>
      <c r="C95" s="175">
        <v>44855</v>
      </c>
      <c r="D95" s="175" t="str">
        <f t="shared" si="2"/>
        <v>Week 43</v>
      </c>
      <c r="E95" s="175" t="str">
        <f t="shared" si="3"/>
        <v>Friday</v>
      </c>
      <c r="F95" s="173" t="s">
        <v>642</v>
      </c>
      <c r="G95" s="179" t="s">
        <v>687</v>
      </c>
      <c r="H95" s="179" t="s">
        <v>781</v>
      </c>
      <c r="I95" s="179" t="s">
        <v>785</v>
      </c>
      <c r="J95" s="179"/>
      <c r="K95" s="178"/>
      <c r="L95" s="178" t="s">
        <v>157</v>
      </c>
      <c r="M95" s="43"/>
    </row>
    <row r="96" spans="1:13" ht="15.75" hidden="1" thickBot="1" x14ac:dyDescent="0.3">
      <c r="A96" s="42" t="s">
        <v>783</v>
      </c>
      <c r="B96" s="133" t="s">
        <v>786</v>
      </c>
      <c r="C96" s="132">
        <v>44856</v>
      </c>
      <c r="D96" s="132" t="str">
        <f t="shared" si="2"/>
        <v>Week 43</v>
      </c>
      <c r="E96" s="132" t="str">
        <f t="shared" si="3"/>
        <v>Saturday</v>
      </c>
      <c r="F96" s="133" t="s">
        <v>654</v>
      </c>
      <c r="G96" s="133" t="s">
        <v>710</v>
      </c>
      <c r="H96" s="133"/>
      <c r="I96" s="133"/>
      <c r="J96" s="133"/>
      <c r="K96" s="134"/>
      <c r="L96" s="134" t="s">
        <v>157</v>
      </c>
      <c r="M96" s="43"/>
    </row>
    <row r="97" spans="1:13" ht="15.75" hidden="1" thickBot="1" x14ac:dyDescent="0.3">
      <c r="A97" s="42" t="s">
        <v>783</v>
      </c>
      <c r="B97" s="47" t="s">
        <v>697</v>
      </c>
      <c r="C97" s="141">
        <v>44877</v>
      </c>
      <c r="D97" s="141" t="str">
        <f t="shared" si="2"/>
        <v>Week 46</v>
      </c>
      <c r="E97" s="141" t="str">
        <f t="shared" si="3"/>
        <v>Saturday</v>
      </c>
      <c r="F97" s="150" t="s">
        <v>657</v>
      </c>
      <c r="G97" s="47" t="s">
        <v>787</v>
      </c>
      <c r="H97" s="47"/>
      <c r="I97" s="47"/>
      <c r="J97" s="47"/>
      <c r="K97" s="147"/>
      <c r="L97" s="147" t="s">
        <v>157</v>
      </c>
      <c r="M97" s="43"/>
    </row>
    <row r="98" spans="1:13" ht="15.75" hidden="1" thickBot="1" x14ac:dyDescent="0.3">
      <c r="A98" s="42" t="s">
        <v>783</v>
      </c>
      <c r="B98" s="47" t="s">
        <v>697</v>
      </c>
      <c r="C98" s="141">
        <v>44878</v>
      </c>
      <c r="D98" s="141" t="str">
        <f t="shared" si="2"/>
        <v>Week 47</v>
      </c>
      <c r="E98" s="141" t="str">
        <f t="shared" si="3"/>
        <v>Sunday</v>
      </c>
      <c r="F98" s="47" t="s">
        <v>656</v>
      </c>
      <c r="G98" s="47" t="s">
        <v>703</v>
      </c>
      <c r="H98" s="47"/>
      <c r="I98" s="47"/>
      <c r="J98" s="47"/>
      <c r="K98" s="147"/>
      <c r="L98" s="147" t="s">
        <v>157</v>
      </c>
      <c r="M98" s="43"/>
    </row>
    <row r="99" spans="1:13" ht="15.75" hidden="1" thickBot="1" x14ac:dyDescent="0.3">
      <c r="A99" s="42" t="s">
        <v>783</v>
      </c>
      <c r="B99" s="164" t="s">
        <v>660</v>
      </c>
      <c r="C99" s="165">
        <v>44883</v>
      </c>
      <c r="D99" s="165" t="str">
        <f t="shared" si="2"/>
        <v>Week 47</v>
      </c>
      <c r="E99" s="165" t="str">
        <f t="shared" si="3"/>
        <v>Friday</v>
      </c>
      <c r="F99" s="164" t="s">
        <v>659</v>
      </c>
      <c r="G99" s="164" t="s">
        <v>788</v>
      </c>
      <c r="H99" s="164"/>
      <c r="I99" s="164"/>
      <c r="J99" s="164"/>
      <c r="K99" s="166"/>
      <c r="L99" s="166"/>
      <c r="M99" s="43"/>
    </row>
    <row r="100" spans="1:13" ht="15.75" hidden="1" thickBot="1" x14ac:dyDescent="0.3">
      <c r="A100" s="42" t="s">
        <v>783</v>
      </c>
      <c r="B100" s="164" t="s">
        <v>660</v>
      </c>
      <c r="C100" s="165">
        <v>44884</v>
      </c>
      <c r="D100" s="165" t="str">
        <f t="shared" si="2"/>
        <v>Week 47</v>
      </c>
      <c r="E100" s="165" t="str">
        <f t="shared" si="3"/>
        <v>Saturday</v>
      </c>
      <c r="F100" s="164" t="s">
        <v>672</v>
      </c>
      <c r="G100" s="164" t="s">
        <v>675</v>
      </c>
      <c r="H100" s="164"/>
      <c r="I100" s="164"/>
      <c r="J100" s="164"/>
      <c r="K100" s="166"/>
      <c r="L100" s="166"/>
      <c r="M100" s="43"/>
    </row>
    <row r="101" spans="1:13" ht="15.75" hidden="1" thickBot="1" x14ac:dyDescent="0.3">
      <c r="A101" s="42" t="s">
        <v>783</v>
      </c>
      <c r="B101" s="164" t="s">
        <v>660</v>
      </c>
      <c r="C101" s="165">
        <v>44885</v>
      </c>
      <c r="D101" s="165" t="str">
        <f t="shared" si="2"/>
        <v>Week 48</v>
      </c>
      <c r="E101" s="165" t="str">
        <f t="shared" si="3"/>
        <v>Sunday</v>
      </c>
      <c r="F101" s="164" t="s">
        <v>656</v>
      </c>
      <c r="G101" s="164" t="s">
        <v>665</v>
      </c>
      <c r="H101" s="164"/>
      <c r="I101" s="164"/>
      <c r="J101" s="164"/>
      <c r="K101" s="166"/>
      <c r="L101" s="166"/>
      <c r="M101" s="43"/>
    </row>
    <row r="102" spans="1:13" ht="15.75" hidden="1" thickBot="1" x14ac:dyDescent="0.3">
      <c r="A102" s="42" t="s">
        <v>783</v>
      </c>
      <c r="B102" s="47" t="s">
        <v>697</v>
      </c>
      <c r="C102" s="141">
        <v>44903</v>
      </c>
      <c r="D102" s="141" t="str">
        <f t="shared" si="2"/>
        <v>Week 50</v>
      </c>
      <c r="E102" s="141" t="str">
        <f t="shared" si="3"/>
        <v>Thursday</v>
      </c>
      <c r="F102" s="146" t="s">
        <v>634</v>
      </c>
      <c r="G102" s="47" t="s">
        <v>789</v>
      </c>
      <c r="H102" s="47"/>
      <c r="I102" s="47"/>
      <c r="J102" s="47"/>
      <c r="K102" s="147"/>
      <c r="L102" s="147" t="s">
        <v>157</v>
      </c>
      <c r="M102" s="43"/>
    </row>
    <row r="103" spans="1:13" ht="15.75" hidden="1" thickBot="1" x14ac:dyDescent="0.3">
      <c r="A103" s="42" t="s">
        <v>783</v>
      </c>
      <c r="B103" s="48" t="s">
        <v>628</v>
      </c>
      <c r="C103" s="119">
        <v>44905</v>
      </c>
      <c r="D103" s="119" t="str">
        <f t="shared" si="2"/>
        <v>Week 50</v>
      </c>
      <c r="E103" s="119" t="str">
        <f t="shared" si="3"/>
        <v>Saturday</v>
      </c>
      <c r="F103" s="48" t="s">
        <v>694</v>
      </c>
      <c r="G103" s="48" t="s">
        <v>790</v>
      </c>
      <c r="H103" s="48" t="s">
        <v>1055</v>
      </c>
      <c r="I103" s="48" t="s">
        <v>911</v>
      </c>
      <c r="J103" s="48"/>
      <c r="K103" s="122"/>
      <c r="L103" s="122"/>
      <c r="M103" s="43"/>
    </row>
    <row r="104" spans="1:13" ht="15.75" hidden="1" thickBot="1" x14ac:dyDescent="0.3">
      <c r="A104" s="42" t="s">
        <v>783</v>
      </c>
      <c r="B104" s="164" t="s">
        <v>660</v>
      </c>
      <c r="C104" s="165">
        <v>44909</v>
      </c>
      <c r="D104" s="165" t="str">
        <f t="shared" si="2"/>
        <v>Week 51</v>
      </c>
      <c r="E104" s="165" t="str">
        <f t="shared" si="3"/>
        <v>Wednesday</v>
      </c>
      <c r="F104" s="167" t="s">
        <v>689</v>
      </c>
      <c r="G104" s="164" t="s">
        <v>791</v>
      </c>
      <c r="H104" s="164"/>
      <c r="I104" s="164"/>
      <c r="J104" s="164"/>
      <c r="K104" s="166"/>
      <c r="L104" s="166"/>
      <c r="M104" s="43"/>
    </row>
    <row r="105" spans="1:13" ht="15.75" hidden="1" thickBot="1" x14ac:dyDescent="0.3">
      <c r="A105" s="42" t="s">
        <v>783</v>
      </c>
      <c r="B105" s="164" t="s">
        <v>660</v>
      </c>
      <c r="C105" s="165">
        <v>44911</v>
      </c>
      <c r="D105" s="165" t="str">
        <f t="shared" si="2"/>
        <v>Week 51</v>
      </c>
      <c r="E105" s="165" t="str">
        <f t="shared" si="3"/>
        <v>Friday</v>
      </c>
      <c r="F105" s="164" t="s">
        <v>663</v>
      </c>
      <c r="G105" s="164" t="s">
        <v>717</v>
      </c>
      <c r="H105" s="164"/>
      <c r="I105" s="164"/>
      <c r="J105" s="164"/>
      <c r="K105" s="166"/>
      <c r="L105" s="166"/>
      <c r="M105" s="43"/>
    </row>
    <row r="106" spans="1:13" ht="15.75" hidden="1" thickBot="1" x14ac:dyDescent="0.3">
      <c r="A106" s="42" t="s">
        <v>783</v>
      </c>
      <c r="B106" s="164" t="s">
        <v>660</v>
      </c>
      <c r="C106" s="165">
        <v>44915</v>
      </c>
      <c r="D106" s="165" t="str">
        <f t="shared" si="2"/>
        <v>Week 52</v>
      </c>
      <c r="E106" s="165" t="str">
        <f t="shared" si="3"/>
        <v>Tuesday</v>
      </c>
      <c r="F106" s="164" t="s">
        <v>727</v>
      </c>
      <c r="G106" s="164" t="s">
        <v>792</v>
      </c>
      <c r="H106" s="164"/>
      <c r="I106" s="164"/>
      <c r="J106" s="164"/>
      <c r="K106" s="166"/>
      <c r="L106" s="166"/>
      <c r="M106" s="43"/>
    </row>
    <row r="107" spans="1:13" ht="15.75" hidden="1" thickBot="1" x14ac:dyDescent="0.3">
      <c r="A107" s="42" t="s">
        <v>783</v>
      </c>
      <c r="B107" s="185" t="s">
        <v>732</v>
      </c>
      <c r="C107" s="186">
        <v>44920</v>
      </c>
      <c r="D107" s="186" t="str">
        <f t="shared" si="2"/>
        <v>Week 53</v>
      </c>
      <c r="E107" s="186" t="str">
        <f t="shared" si="3"/>
        <v>Sunday</v>
      </c>
      <c r="F107" s="187" t="s">
        <v>634</v>
      </c>
      <c r="G107" s="185" t="s">
        <v>793</v>
      </c>
      <c r="H107" s="185"/>
      <c r="I107" s="185"/>
      <c r="J107" s="185"/>
      <c r="K107" s="188"/>
      <c r="L107" s="188" t="s">
        <v>157</v>
      </c>
      <c r="M107" s="43"/>
    </row>
    <row r="108" spans="1:13" ht="15.75" hidden="1" thickBot="1" x14ac:dyDescent="0.3">
      <c r="A108" s="42" t="s">
        <v>783</v>
      </c>
      <c r="B108" s="173" t="s">
        <v>633</v>
      </c>
      <c r="C108" s="175">
        <v>44921</v>
      </c>
      <c r="D108" s="175" t="str">
        <f t="shared" si="2"/>
        <v>Week 53</v>
      </c>
      <c r="E108" s="175" t="str">
        <f t="shared" si="3"/>
        <v>Monday</v>
      </c>
      <c r="F108" s="173" t="s">
        <v>672</v>
      </c>
      <c r="G108" s="173" t="s">
        <v>794</v>
      </c>
      <c r="H108" s="173" t="s">
        <v>795</v>
      </c>
      <c r="I108" s="173" t="s">
        <v>796</v>
      </c>
      <c r="J108" s="173"/>
      <c r="K108" s="178"/>
      <c r="L108" s="178" t="s">
        <v>157</v>
      </c>
      <c r="M108" s="43"/>
    </row>
    <row r="109" spans="1:13" ht="15.75" hidden="1" thickBot="1" x14ac:dyDescent="0.3">
      <c r="A109" s="42" t="s">
        <v>783</v>
      </c>
      <c r="B109" s="164" t="s">
        <v>660</v>
      </c>
      <c r="C109" s="165">
        <v>44927</v>
      </c>
      <c r="D109" s="165" t="str">
        <f t="shared" si="2"/>
        <v>Week 01</v>
      </c>
      <c r="E109" s="165" t="str">
        <f t="shared" si="3"/>
        <v>Sunday</v>
      </c>
      <c r="F109" s="164" t="s">
        <v>694</v>
      </c>
      <c r="G109" s="164" t="s">
        <v>695</v>
      </c>
      <c r="H109" s="164"/>
      <c r="I109" s="164"/>
      <c r="J109" s="164"/>
      <c r="K109" s="166"/>
      <c r="L109" s="166"/>
      <c r="M109" s="43"/>
    </row>
    <row r="110" spans="1:13" ht="15.75" hidden="1" thickBot="1" x14ac:dyDescent="0.3">
      <c r="A110" s="42" t="s">
        <v>783</v>
      </c>
      <c r="B110" s="164" t="s">
        <v>660</v>
      </c>
      <c r="C110" s="165">
        <v>44933</v>
      </c>
      <c r="D110" s="165" t="str">
        <f t="shared" si="2"/>
        <v>Week 01</v>
      </c>
      <c r="E110" s="165" t="str">
        <f t="shared" si="3"/>
        <v>Saturday</v>
      </c>
      <c r="F110" s="164" t="s">
        <v>689</v>
      </c>
      <c r="G110" s="164" t="s">
        <v>797</v>
      </c>
      <c r="H110" s="164"/>
      <c r="I110" s="164"/>
      <c r="J110" s="164"/>
      <c r="K110" s="166"/>
      <c r="L110" s="166"/>
      <c r="M110" s="43"/>
    </row>
    <row r="111" spans="1:13" ht="15.75" hidden="1" thickBot="1" x14ac:dyDescent="0.3">
      <c r="A111" s="42" t="s">
        <v>783</v>
      </c>
      <c r="B111" s="173" t="s">
        <v>633</v>
      </c>
      <c r="C111" s="175">
        <v>44940</v>
      </c>
      <c r="D111" s="175" t="str">
        <f t="shared" si="2"/>
        <v>Week 02</v>
      </c>
      <c r="E111" s="175" t="str">
        <f t="shared" si="3"/>
        <v>Saturday</v>
      </c>
      <c r="F111" s="173" t="s">
        <v>663</v>
      </c>
      <c r="G111" s="173" t="s">
        <v>679</v>
      </c>
      <c r="H111" s="173" t="s">
        <v>798</v>
      </c>
      <c r="I111" s="179" t="s">
        <v>744</v>
      </c>
      <c r="J111" s="179"/>
      <c r="K111" s="178"/>
      <c r="L111" s="178" t="s">
        <v>157</v>
      </c>
      <c r="M111" s="43"/>
    </row>
    <row r="112" spans="1:13" ht="15.75" hidden="1" thickBot="1" x14ac:dyDescent="0.3">
      <c r="A112" s="42" t="s">
        <v>783</v>
      </c>
      <c r="B112" s="47" t="s">
        <v>697</v>
      </c>
      <c r="C112" s="141">
        <v>44941</v>
      </c>
      <c r="D112" s="141" t="str">
        <f t="shared" si="2"/>
        <v>Week 03</v>
      </c>
      <c r="E112" s="141" t="str">
        <f t="shared" si="3"/>
        <v>Sunday</v>
      </c>
      <c r="F112" s="47" t="s">
        <v>663</v>
      </c>
      <c r="G112" s="47" t="s">
        <v>664</v>
      </c>
      <c r="H112" s="47"/>
      <c r="I112" s="151"/>
      <c r="J112" s="151"/>
      <c r="K112" s="147"/>
      <c r="L112" s="147"/>
      <c r="M112" s="43"/>
    </row>
    <row r="113" spans="1:13" ht="15.75" hidden="1" thickBot="1" x14ac:dyDescent="0.3">
      <c r="A113" s="42" t="s">
        <v>783</v>
      </c>
      <c r="B113" s="48" t="s">
        <v>628</v>
      </c>
      <c r="C113" s="119">
        <v>44953</v>
      </c>
      <c r="D113" s="119" t="str">
        <f t="shared" si="2"/>
        <v>Week 04</v>
      </c>
      <c r="E113" s="119" t="str">
        <f t="shared" si="3"/>
        <v>Friday</v>
      </c>
      <c r="F113" s="48" t="s">
        <v>651</v>
      </c>
      <c r="G113" s="48" t="s">
        <v>799</v>
      </c>
      <c r="H113" s="48"/>
      <c r="I113" s="123"/>
      <c r="J113" s="123"/>
      <c r="K113" s="122"/>
      <c r="L113" s="122"/>
      <c r="M113" s="43"/>
    </row>
    <row r="114" spans="1:13" ht="15.75" hidden="1" thickBot="1" x14ac:dyDescent="0.3">
      <c r="A114" s="42" t="s">
        <v>783</v>
      </c>
      <c r="B114" s="48" t="s">
        <v>628</v>
      </c>
      <c r="C114" s="119">
        <v>44954</v>
      </c>
      <c r="D114" s="119" t="str">
        <f t="shared" si="2"/>
        <v>Week 04</v>
      </c>
      <c r="E114" s="119" t="str">
        <f t="shared" si="3"/>
        <v>Saturday</v>
      </c>
      <c r="F114" s="48" t="s">
        <v>672</v>
      </c>
      <c r="G114" s="48" t="s">
        <v>707</v>
      </c>
      <c r="H114" s="48"/>
      <c r="I114" s="123"/>
      <c r="J114" s="123"/>
      <c r="K114" s="122"/>
      <c r="L114" s="122"/>
      <c r="M114" s="43"/>
    </row>
    <row r="115" spans="1:13" ht="15.75" hidden="1" thickBot="1" x14ac:dyDescent="0.3">
      <c r="A115" s="42" t="s">
        <v>783</v>
      </c>
      <c r="B115" s="173" t="s">
        <v>633</v>
      </c>
      <c r="C115" s="175">
        <v>44955</v>
      </c>
      <c r="D115" s="175" t="str">
        <f t="shared" si="2"/>
        <v>Week 05</v>
      </c>
      <c r="E115" s="175" t="str">
        <f t="shared" si="3"/>
        <v>Sunday</v>
      </c>
      <c r="F115" s="173" t="s">
        <v>666</v>
      </c>
      <c r="G115" s="173" t="s">
        <v>800</v>
      </c>
      <c r="H115" s="179" t="s">
        <v>801</v>
      </c>
      <c r="I115" s="179" t="s">
        <v>802</v>
      </c>
      <c r="J115" s="179"/>
      <c r="K115" s="178"/>
      <c r="L115" s="178"/>
      <c r="M115" s="43"/>
    </row>
    <row r="116" spans="1:13" ht="15.75" hidden="1" thickBot="1" x14ac:dyDescent="0.3">
      <c r="A116" s="42" t="s">
        <v>783</v>
      </c>
      <c r="B116" s="164" t="s">
        <v>660</v>
      </c>
      <c r="C116" s="165">
        <v>44961</v>
      </c>
      <c r="D116" s="165" t="str">
        <f t="shared" si="2"/>
        <v>Week 05</v>
      </c>
      <c r="E116" s="165" t="str">
        <f t="shared" si="3"/>
        <v>Saturday</v>
      </c>
      <c r="F116" s="164" t="s">
        <v>803</v>
      </c>
      <c r="G116" s="164" t="s">
        <v>804</v>
      </c>
      <c r="H116" s="164"/>
      <c r="I116" s="164"/>
      <c r="J116" s="164"/>
      <c r="K116" s="166"/>
      <c r="L116" s="166"/>
      <c r="M116" s="43"/>
    </row>
    <row r="117" spans="1:13" ht="15.75" hidden="1" thickBot="1" x14ac:dyDescent="0.3">
      <c r="A117" s="42" t="s">
        <v>783</v>
      </c>
      <c r="B117" s="164" t="s">
        <v>660</v>
      </c>
      <c r="C117" s="165">
        <v>44962</v>
      </c>
      <c r="D117" s="165" t="str">
        <f t="shared" si="2"/>
        <v>Week 06</v>
      </c>
      <c r="E117" s="165" t="str">
        <f t="shared" si="3"/>
        <v>Sunday</v>
      </c>
      <c r="F117" s="164" t="s">
        <v>659</v>
      </c>
      <c r="G117" s="164" t="s">
        <v>805</v>
      </c>
      <c r="H117" s="164"/>
      <c r="I117" s="164"/>
      <c r="J117" s="164"/>
      <c r="K117" s="166"/>
      <c r="L117" s="166"/>
      <c r="M117" s="43"/>
    </row>
    <row r="118" spans="1:13" ht="15.75" hidden="1" thickBot="1" x14ac:dyDescent="0.3">
      <c r="A118" s="42" t="s">
        <v>783</v>
      </c>
      <c r="B118" s="47" t="s">
        <v>697</v>
      </c>
      <c r="C118" s="141">
        <v>44967</v>
      </c>
      <c r="D118" s="141" t="str">
        <f t="shared" si="2"/>
        <v>Week 06</v>
      </c>
      <c r="E118" s="141" t="str">
        <f t="shared" si="3"/>
        <v>Friday</v>
      </c>
      <c r="F118" s="47" t="s">
        <v>640</v>
      </c>
      <c r="G118" s="47" t="s">
        <v>806</v>
      </c>
      <c r="H118" s="47"/>
      <c r="I118" s="47"/>
      <c r="J118" s="47"/>
      <c r="K118" s="147"/>
      <c r="L118" s="147"/>
      <c r="M118" s="43"/>
    </row>
    <row r="119" spans="1:13" ht="15.75" hidden="1" thickBot="1" x14ac:dyDescent="0.3">
      <c r="A119" s="42" t="s">
        <v>783</v>
      </c>
      <c r="B119" s="47" t="s">
        <v>697</v>
      </c>
      <c r="C119" s="141">
        <v>44968</v>
      </c>
      <c r="D119" s="141" t="str">
        <f t="shared" si="2"/>
        <v>Week 06</v>
      </c>
      <c r="E119" s="141" t="str">
        <f t="shared" si="3"/>
        <v>Saturday</v>
      </c>
      <c r="F119" s="146" t="s">
        <v>634</v>
      </c>
      <c r="G119" s="143" t="s">
        <v>699</v>
      </c>
      <c r="H119" s="47"/>
      <c r="I119" s="47"/>
      <c r="J119" s="47"/>
      <c r="K119" s="147"/>
      <c r="L119" s="147"/>
      <c r="M119" s="43"/>
    </row>
    <row r="120" spans="1:13" ht="15.75" hidden="1" thickBot="1" x14ac:dyDescent="0.3">
      <c r="A120" s="42" t="s">
        <v>783</v>
      </c>
      <c r="B120" s="48" t="s">
        <v>628</v>
      </c>
      <c r="C120" s="119">
        <v>44969</v>
      </c>
      <c r="D120" s="119" t="str">
        <f t="shared" si="2"/>
        <v>Week 07</v>
      </c>
      <c r="E120" s="119" t="str">
        <f t="shared" si="3"/>
        <v>Sunday</v>
      </c>
      <c r="F120" s="48" t="s">
        <v>659</v>
      </c>
      <c r="G120" s="48" t="s">
        <v>807</v>
      </c>
      <c r="H120" s="48"/>
      <c r="I120" s="48"/>
      <c r="J120" s="48"/>
      <c r="K120" s="122"/>
      <c r="L120" s="122"/>
      <c r="M120" s="43"/>
    </row>
    <row r="121" spans="1:13" ht="15.75" hidden="1" thickBot="1" x14ac:dyDescent="0.3">
      <c r="A121" s="42" t="s">
        <v>783</v>
      </c>
      <c r="B121" s="48" t="s">
        <v>628</v>
      </c>
      <c r="C121" s="119">
        <v>44974</v>
      </c>
      <c r="D121" s="119" t="str">
        <f t="shared" si="2"/>
        <v>Week 07</v>
      </c>
      <c r="E121" s="119" t="str">
        <f t="shared" si="3"/>
        <v>Friday</v>
      </c>
      <c r="F121" s="48" t="s">
        <v>642</v>
      </c>
      <c r="G121" s="48" t="s">
        <v>677</v>
      </c>
      <c r="H121" s="48"/>
      <c r="I121" s="48"/>
      <c r="J121" s="48"/>
      <c r="K121" s="122"/>
      <c r="L121" s="122"/>
      <c r="M121" s="43"/>
    </row>
    <row r="122" spans="1:13" ht="15.75" hidden="1" thickBot="1" x14ac:dyDescent="0.3">
      <c r="A122" s="42" t="s">
        <v>783</v>
      </c>
      <c r="B122" s="185" t="s">
        <v>732</v>
      </c>
      <c r="C122" s="186">
        <v>44975</v>
      </c>
      <c r="D122" s="186" t="str">
        <f t="shared" si="2"/>
        <v>Week 07</v>
      </c>
      <c r="E122" s="186" t="str">
        <f t="shared" si="3"/>
        <v>Saturday</v>
      </c>
      <c r="F122" s="187" t="s">
        <v>634</v>
      </c>
      <c r="G122" s="185" t="s">
        <v>808</v>
      </c>
      <c r="H122" s="185"/>
      <c r="I122" s="185"/>
      <c r="J122" s="185"/>
      <c r="K122" s="188"/>
      <c r="L122" s="188"/>
      <c r="M122" s="43"/>
    </row>
    <row r="123" spans="1:13" ht="15.75" hidden="1" thickBot="1" x14ac:dyDescent="0.3">
      <c r="A123" s="42" t="s">
        <v>783</v>
      </c>
      <c r="B123" s="173" t="s">
        <v>633</v>
      </c>
      <c r="C123" s="175">
        <v>44976</v>
      </c>
      <c r="D123" s="175" t="str">
        <f t="shared" si="2"/>
        <v>Week 08</v>
      </c>
      <c r="E123" s="175" t="str">
        <f t="shared" si="3"/>
        <v>Sunday</v>
      </c>
      <c r="F123" s="173" t="s">
        <v>651</v>
      </c>
      <c r="G123" s="173" t="s">
        <v>809</v>
      </c>
      <c r="H123" s="173" t="s">
        <v>810</v>
      </c>
      <c r="I123" s="173" t="s">
        <v>405</v>
      </c>
      <c r="J123" s="173"/>
      <c r="K123" s="178"/>
      <c r="L123" s="178"/>
      <c r="M123" s="43"/>
    </row>
    <row r="124" spans="1:13" ht="15.75" hidden="1" thickBot="1" x14ac:dyDescent="0.3">
      <c r="A124" s="42" t="s">
        <v>783</v>
      </c>
      <c r="B124" s="164" t="s">
        <v>660</v>
      </c>
      <c r="C124" s="165">
        <v>44978</v>
      </c>
      <c r="D124" s="165" t="str">
        <f t="shared" si="2"/>
        <v>Week 08</v>
      </c>
      <c r="E124" s="165" t="str">
        <f t="shared" si="3"/>
        <v>Tuesday</v>
      </c>
      <c r="F124" s="164" t="s">
        <v>727</v>
      </c>
      <c r="G124" s="164" t="s">
        <v>792</v>
      </c>
      <c r="H124" s="164"/>
      <c r="I124" s="164"/>
      <c r="J124" s="164"/>
      <c r="K124" s="166"/>
      <c r="L124" s="166"/>
      <c r="M124" s="43"/>
    </row>
    <row r="125" spans="1:13" ht="15.75" hidden="1" thickBot="1" x14ac:dyDescent="0.3">
      <c r="A125" s="42" t="s">
        <v>783</v>
      </c>
      <c r="B125" s="164" t="s">
        <v>660</v>
      </c>
      <c r="C125" s="165">
        <v>44990</v>
      </c>
      <c r="D125" s="165" t="str">
        <f t="shared" si="2"/>
        <v>Week 10</v>
      </c>
      <c r="E125" s="165" t="str">
        <f t="shared" si="3"/>
        <v>Sunday</v>
      </c>
      <c r="F125" s="164" t="s">
        <v>659</v>
      </c>
      <c r="G125" s="164" t="s">
        <v>811</v>
      </c>
      <c r="H125" s="164"/>
      <c r="I125" s="164"/>
      <c r="J125" s="164"/>
      <c r="K125" s="166"/>
      <c r="L125" s="166"/>
      <c r="M125" s="43"/>
    </row>
    <row r="126" spans="1:13" ht="15.75" hidden="1" thickBot="1" x14ac:dyDescent="0.3">
      <c r="A126" s="42" t="s">
        <v>783</v>
      </c>
      <c r="B126" s="164" t="s">
        <v>660</v>
      </c>
      <c r="C126" s="165">
        <v>44999</v>
      </c>
      <c r="D126" s="165" t="str">
        <f t="shared" si="2"/>
        <v>Week 11</v>
      </c>
      <c r="E126" s="165" t="str">
        <f t="shared" si="3"/>
        <v>Tuesday</v>
      </c>
      <c r="F126" s="164" t="s">
        <v>727</v>
      </c>
      <c r="G126" s="164" t="s">
        <v>792</v>
      </c>
      <c r="H126" s="164"/>
      <c r="I126" s="164"/>
      <c r="J126" s="164"/>
      <c r="K126" s="166"/>
      <c r="L126" s="166"/>
      <c r="M126" s="43"/>
    </row>
    <row r="127" spans="1:13" ht="15.75" hidden="1" thickBot="1" x14ac:dyDescent="0.3">
      <c r="A127" s="42" t="s">
        <v>783</v>
      </c>
      <c r="B127" s="164" t="s">
        <v>660</v>
      </c>
      <c r="C127" s="165">
        <v>45009</v>
      </c>
      <c r="D127" s="165" t="str">
        <f t="shared" si="2"/>
        <v>Week 12</v>
      </c>
      <c r="E127" s="165" t="str">
        <f t="shared" si="3"/>
        <v>Friday</v>
      </c>
      <c r="F127" s="164" t="s">
        <v>651</v>
      </c>
      <c r="G127" s="164" t="s">
        <v>670</v>
      </c>
      <c r="H127" s="164"/>
      <c r="I127" s="164"/>
      <c r="J127" s="164"/>
      <c r="K127" s="166"/>
      <c r="L127" s="166"/>
      <c r="M127" s="43"/>
    </row>
    <row r="128" spans="1:13" ht="15.75" hidden="1" customHeight="1" thickBot="1" x14ac:dyDescent="0.3">
      <c r="A128" s="42" t="s">
        <v>783</v>
      </c>
      <c r="B128" s="173" t="s">
        <v>633</v>
      </c>
      <c r="C128" s="175">
        <v>45015</v>
      </c>
      <c r="D128" s="175" t="str">
        <f t="shared" si="2"/>
        <v>Week 13</v>
      </c>
      <c r="E128" s="175" t="str">
        <f t="shared" si="3"/>
        <v>Thursday</v>
      </c>
      <c r="F128" s="173" t="s">
        <v>672</v>
      </c>
      <c r="G128" s="173" t="s">
        <v>812</v>
      </c>
      <c r="H128" s="173" t="s">
        <v>813</v>
      </c>
      <c r="I128" s="173" t="s">
        <v>814</v>
      </c>
      <c r="J128" s="173"/>
      <c r="K128" s="178"/>
      <c r="L128" s="178"/>
      <c r="M128" s="43"/>
    </row>
    <row r="129" spans="1:13" ht="15.75" hidden="1" customHeight="1" thickBot="1" x14ac:dyDescent="0.3">
      <c r="A129" s="42" t="s">
        <v>783</v>
      </c>
      <c r="B129" s="48" t="s">
        <v>628</v>
      </c>
      <c r="C129" s="119">
        <v>45016</v>
      </c>
      <c r="D129" s="119" t="str">
        <f t="shared" si="2"/>
        <v>Week 13</v>
      </c>
      <c r="E129" s="119" t="str">
        <f t="shared" si="3"/>
        <v>Friday</v>
      </c>
      <c r="F129" s="48" t="s">
        <v>642</v>
      </c>
      <c r="G129" s="48" t="s">
        <v>815</v>
      </c>
      <c r="H129" s="48"/>
      <c r="I129" s="48"/>
      <c r="J129" s="48"/>
      <c r="K129" s="122"/>
      <c r="L129" s="122"/>
      <c r="M129" s="43"/>
    </row>
    <row r="130" spans="1:13" ht="15.75" hidden="1" customHeight="1" thickBot="1" x14ac:dyDescent="0.3">
      <c r="A130" s="42" t="s">
        <v>783</v>
      </c>
      <c r="B130" s="48" t="s">
        <v>628</v>
      </c>
      <c r="C130" s="119">
        <v>45017</v>
      </c>
      <c r="D130" s="119" t="str">
        <f t="shared" si="2"/>
        <v>Week 13</v>
      </c>
      <c r="E130" s="119" t="str">
        <f t="shared" si="3"/>
        <v>Saturday</v>
      </c>
      <c r="F130" s="124" t="s">
        <v>651</v>
      </c>
      <c r="G130" s="48" t="s">
        <v>816</v>
      </c>
      <c r="H130" s="48"/>
      <c r="I130" s="48"/>
      <c r="J130" s="48"/>
      <c r="K130" s="122"/>
      <c r="L130" s="122"/>
      <c r="M130" s="43"/>
    </row>
    <row r="131" spans="1:13" ht="15.75" hidden="1" customHeight="1" thickBot="1" x14ac:dyDescent="0.3">
      <c r="A131" s="42" t="s">
        <v>783</v>
      </c>
      <c r="B131" s="47" t="s">
        <v>697</v>
      </c>
      <c r="C131" s="141">
        <v>45020</v>
      </c>
      <c r="D131" s="141" t="str">
        <f t="shared" ref="D131:D194" si="4">"Week " &amp; TEXT(WEEKNUM(C131, 1), "00")</f>
        <v>Week 14</v>
      </c>
      <c r="E131" s="141" t="str">
        <f t="shared" ref="E131:E194" si="5">TEXT(C131, "dddd")</f>
        <v>Tuesday</v>
      </c>
      <c r="F131" s="47" t="s">
        <v>642</v>
      </c>
      <c r="G131" s="47" t="s">
        <v>677</v>
      </c>
      <c r="H131" s="47"/>
      <c r="I131" s="47"/>
      <c r="J131" s="47"/>
      <c r="K131" s="147"/>
      <c r="L131" s="147"/>
      <c r="M131" s="43"/>
    </row>
    <row r="132" spans="1:13" ht="15.75" hidden="1" customHeight="1" thickBot="1" x14ac:dyDescent="0.3">
      <c r="A132" s="42" t="s">
        <v>783</v>
      </c>
      <c r="B132" s="173" t="s">
        <v>633</v>
      </c>
      <c r="C132" s="175">
        <v>45021</v>
      </c>
      <c r="D132" s="175" t="str">
        <f t="shared" si="4"/>
        <v>Week 14</v>
      </c>
      <c r="E132" s="175" t="str">
        <f t="shared" si="5"/>
        <v>Wednesday</v>
      </c>
      <c r="F132" s="173" t="s">
        <v>656</v>
      </c>
      <c r="G132" s="173" t="s">
        <v>817</v>
      </c>
      <c r="H132" s="173" t="s">
        <v>818</v>
      </c>
      <c r="I132" s="173" t="s">
        <v>736</v>
      </c>
      <c r="J132" s="173"/>
      <c r="K132" s="178"/>
      <c r="L132" s="178"/>
      <c r="M132" s="43"/>
    </row>
    <row r="133" spans="1:13" ht="15.75" hidden="1" customHeight="1" thickBot="1" x14ac:dyDescent="0.3">
      <c r="A133" s="42" t="s">
        <v>783</v>
      </c>
      <c r="B133" s="48" t="s">
        <v>628</v>
      </c>
      <c r="C133" s="119">
        <v>45023</v>
      </c>
      <c r="D133" s="119" t="str">
        <f t="shared" si="4"/>
        <v>Week 14</v>
      </c>
      <c r="E133" s="119" t="str">
        <f t="shared" si="5"/>
        <v>Friday</v>
      </c>
      <c r="F133" s="48" t="s">
        <v>642</v>
      </c>
      <c r="G133" s="48" t="s">
        <v>819</v>
      </c>
      <c r="H133" s="48"/>
      <c r="I133" s="48"/>
      <c r="J133" s="48"/>
      <c r="K133" s="122"/>
      <c r="L133" s="122"/>
      <c r="M133" s="43"/>
    </row>
    <row r="134" spans="1:13" ht="15.75" hidden="1" customHeight="1" thickBot="1" x14ac:dyDescent="0.3">
      <c r="A134" s="42" t="s">
        <v>783</v>
      </c>
      <c r="B134" s="48" t="s">
        <v>628</v>
      </c>
      <c r="C134" s="119">
        <v>45024</v>
      </c>
      <c r="D134" s="119" t="str">
        <f t="shared" si="4"/>
        <v>Week 14</v>
      </c>
      <c r="E134" s="119" t="str">
        <f t="shared" si="5"/>
        <v>Saturday</v>
      </c>
      <c r="F134" s="48" t="s">
        <v>642</v>
      </c>
      <c r="G134" s="48" t="s">
        <v>815</v>
      </c>
      <c r="H134" s="48"/>
      <c r="I134" s="48"/>
      <c r="J134" s="48"/>
      <c r="K134" s="122"/>
      <c r="L134" s="122"/>
      <c r="M134" s="43"/>
    </row>
    <row r="135" spans="1:13" ht="15.75" hidden="1" customHeight="1" thickBot="1" x14ac:dyDescent="0.3">
      <c r="A135" s="42" t="s">
        <v>783</v>
      </c>
      <c r="B135" s="185" t="s">
        <v>732</v>
      </c>
      <c r="C135" s="186">
        <v>45025</v>
      </c>
      <c r="D135" s="186" t="str">
        <f t="shared" si="4"/>
        <v>Week 15</v>
      </c>
      <c r="E135" s="186" t="str">
        <f t="shared" si="5"/>
        <v>Sunday</v>
      </c>
      <c r="F135" s="187" t="s">
        <v>634</v>
      </c>
      <c r="G135" s="185" t="s">
        <v>820</v>
      </c>
      <c r="H135" s="185"/>
      <c r="I135" s="185"/>
      <c r="J135" s="185"/>
      <c r="K135" s="188"/>
      <c r="L135" s="188"/>
      <c r="M135" s="43"/>
    </row>
    <row r="136" spans="1:13" ht="15.75" hidden="1" customHeight="1" thickBot="1" x14ac:dyDescent="0.3">
      <c r="A136" s="42" t="s">
        <v>783</v>
      </c>
      <c r="B136" s="48" t="s">
        <v>628</v>
      </c>
      <c r="C136" s="119">
        <v>45029</v>
      </c>
      <c r="D136" s="119" t="str">
        <f t="shared" si="4"/>
        <v>Week 15</v>
      </c>
      <c r="E136" s="119" t="str">
        <f t="shared" si="5"/>
        <v>Thursday</v>
      </c>
      <c r="F136" s="48" t="s">
        <v>663</v>
      </c>
      <c r="G136" s="48" t="s">
        <v>821</v>
      </c>
      <c r="H136" s="48"/>
      <c r="I136" s="48"/>
      <c r="J136" s="48"/>
      <c r="K136" s="122"/>
      <c r="L136" s="122"/>
      <c r="M136" s="43"/>
    </row>
    <row r="137" spans="1:13" ht="15.75" hidden="1" customHeight="1" thickBot="1" x14ac:dyDescent="0.3">
      <c r="A137" s="42" t="s">
        <v>783</v>
      </c>
      <c r="B137" s="185" t="s">
        <v>732</v>
      </c>
      <c r="C137" s="186">
        <v>45030</v>
      </c>
      <c r="D137" s="186" t="str">
        <f t="shared" si="4"/>
        <v>Week 15</v>
      </c>
      <c r="E137" s="186" t="str">
        <f t="shared" si="5"/>
        <v>Friday</v>
      </c>
      <c r="F137" s="187" t="s">
        <v>634</v>
      </c>
      <c r="G137" s="185" t="s">
        <v>822</v>
      </c>
      <c r="H137" s="185"/>
      <c r="I137" s="185"/>
      <c r="J137" s="185"/>
      <c r="K137" s="188"/>
      <c r="L137" s="188"/>
      <c r="M137" s="43"/>
    </row>
    <row r="138" spans="1:13" ht="15.75" hidden="1" customHeight="1" thickBot="1" x14ac:dyDescent="0.3">
      <c r="A138" s="42" t="s">
        <v>783</v>
      </c>
      <c r="B138" s="47" t="s">
        <v>697</v>
      </c>
      <c r="C138" s="141">
        <v>45038</v>
      </c>
      <c r="D138" s="141" t="str">
        <f t="shared" si="4"/>
        <v>Week 16</v>
      </c>
      <c r="E138" s="141" t="str">
        <f t="shared" si="5"/>
        <v>Saturday</v>
      </c>
      <c r="F138" s="47" t="s">
        <v>659</v>
      </c>
      <c r="G138" s="47" t="s">
        <v>682</v>
      </c>
      <c r="H138" s="47"/>
      <c r="I138" s="47"/>
      <c r="J138" s="47"/>
      <c r="K138" s="147"/>
      <c r="L138" s="147"/>
      <c r="M138" s="43"/>
    </row>
    <row r="139" spans="1:13" ht="15.75" hidden="1" customHeight="1" thickBot="1" x14ac:dyDescent="0.3">
      <c r="A139" s="42" t="s">
        <v>783</v>
      </c>
      <c r="B139" s="47" t="s">
        <v>697</v>
      </c>
      <c r="C139" s="141">
        <v>45039</v>
      </c>
      <c r="D139" s="141" t="str">
        <f t="shared" si="4"/>
        <v>Week 17</v>
      </c>
      <c r="E139" s="141" t="str">
        <f t="shared" si="5"/>
        <v>Sunday</v>
      </c>
      <c r="F139" s="146" t="s">
        <v>634</v>
      </c>
      <c r="G139" s="47" t="s">
        <v>823</v>
      </c>
      <c r="H139" s="47"/>
      <c r="I139" s="47"/>
      <c r="J139" s="47"/>
      <c r="K139" s="147"/>
      <c r="L139" s="147"/>
      <c r="M139" s="43"/>
    </row>
    <row r="140" spans="1:13" ht="15.75" hidden="1" thickBot="1" x14ac:dyDescent="0.3">
      <c r="A140" s="42" t="s">
        <v>783</v>
      </c>
      <c r="B140" s="164" t="s">
        <v>660</v>
      </c>
      <c r="C140" s="165">
        <v>45041</v>
      </c>
      <c r="D140" s="165" t="str">
        <f t="shared" si="4"/>
        <v>Week 17</v>
      </c>
      <c r="E140" s="165" t="str">
        <f t="shared" si="5"/>
        <v>Tuesday</v>
      </c>
      <c r="F140" s="164" t="s">
        <v>727</v>
      </c>
      <c r="G140" s="164" t="s">
        <v>792</v>
      </c>
      <c r="H140" s="164"/>
      <c r="I140" s="164"/>
      <c r="J140" s="164"/>
      <c r="K140" s="166"/>
      <c r="L140" s="166"/>
      <c r="M140" s="43"/>
    </row>
    <row r="141" spans="1:13" ht="15.75" hidden="1" customHeight="1" thickBot="1" x14ac:dyDescent="0.3">
      <c r="A141" s="42" t="s">
        <v>783</v>
      </c>
      <c r="B141" s="173" t="s">
        <v>633</v>
      </c>
      <c r="C141" s="175">
        <v>45045</v>
      </c>
      <c r="D141" s="175" t="str">
        <f t="shared" si="4"/>
        <v>Week 17</v>
      </c>
      <c r="E141" s="175" t="str">
        <f t="shared" si="5"/>
        <v>Saturday</v>
      </c>
      <c r="F141" s="173" t="s">
        <v>651</v>
      </c>
      <c r="G141" s="173" t="s">
        <v>669</v>
      </c>
      <c r="H141" s="173" t="s">
        <v>824</v>
      </c>
      <c r="I141" s="173" t="s">
        <v>782</v>
      </c>
      <c r="J141" s="173"/>
      <c r="K141" s="178"/>
      <c r="L141" s="178" t="s">
        <v>757</v>
      </c>
      <c r="M141" s="43"/>
    </row>
    <row r="142" spans="1:13" ht="15.75" hidden="1" customHeight="1" thickBot="1" x14ac:dyDescent="0.3">
      <c r="A142" s="42" t="s">
        <v>783</v>
      </c>
      <c r="B142" s="48" t="s">
        <v>628</v>
      </c>
      <c r="C142" s="119">
        <v>45047</v>
      </c>
      <c r="D142" s="119" t="str">
        <f t="shared" si="4"/>
        <v>Week 18</v>
      </c>
      <c r="E142" s="119" t="str">
        <f t="shared" si="5"/>
        <v>Monday</v>
      </c>
      <c r="F142" s="48" t="s">
        <v>640</v>
      </c>
      <c r="G142" s="48" t="s">
        <v>641</v>
      </c>
      <c r="H142" s="48"/>
      <c r="I142" s="48"/>
      <c r="J142" s="48"/>
      <c r="K142" s="122"/>
      <c r="L142" s="122"/>
      <c r="M142" s="43"/>
    </row>
    <row r="143" spans="1:13" ht="15.75" hidden="1" thickBot="1" x14ac:dyDescent="0.3">
      <c r="A143" s="271" t="s">
        <v>783</v>
      </c>
      <c r="B143" s="273" t="s">
        <v>660</v>
      </c>
      <c r="C143" s="274">
        <v>45050</v>
      </c>
      <c r="D143" s="165" t="str">
        <f t="shared" si="4"/>
        <v>Week 18</v>
      </c>
      <c r="E143" s="165" t="str">
        <f t="shared" si="5"/>
        <v>Thursday</v>
      </c>
      <c r="F143" s="164" t="s">
        <v>659</v>
      </c>
      <c r="G143" s="164" t="s">
        <v>825</v>
      </c>
      <c r="H143" s="167"/>
      <c r="I143" s="167"/>
      <c r="J143" s="167"/>
      <c r="K143" s="168"/>
      <c r="L143" s="276"/>
      <c r="M143" s="271"/>
    </row>
    <row r="144" spans="1:13" ht="15.75" hidden="1" customHeight="1" thickBot="1" x14ac:dyDescent="0.3">
      <c r="A144" s="272"/>
      <c r="B144" s="272"/>
      <c r="C144" s="275"/>
      <c r="D144" s="64" t="str">
        <f t="shared" si="4"/>
        <v>Week 00</v>
      </c>
      <c r="E144" s="64" t="str">
        <f t="shared" si="5"/>
        <v>Saturday</v>
      </c>
      <c r="F144" s="43"/>
      <c r="G144" s="43" t="s">
        <v>826</v>
      </c>
      <c r="H144" s="43"/>
      <c r="I144" s="43"/>
      <c r="J144" s="43"/>
      <c r="K144" s="44"/>
      <c r="L144" s="277"/>
      <c r="M144" s="272"/>
    </row>
    <row r="145" spans="1:13" ht="15.75" hidden="1" customHeight="1" thickBot="1" x14ac:dyDescent="0.3">
      <c r="A145" s="42" t="s">
        <v>783</v>
      </c>
      <c r="B145" s="185" t="s">
        <v>732</v>
      </c>
      <c r="C145" s="186">
        <v>45059</v>
      </c>
      <c r="D145" s="186" t="str">
        <f t="shared" si="4"/>
        <v>Week 19</v>
      </c>
      <c r="E145" s="186" t="str">
        <f t="shared" si="5"/>
        <v>Saturday</v>
      </c>
      <c r="F145" s="187" t="s">
        <v>634</v>
      </c>
      <c r="G145" s="185" t="s">
        <v>827</v>
      </c>
      <c r="H145" s="185"/>
      <c r="I145" s="185"/>
      <c r="J145" s="185"/>
      <c r="K145" s="188"/>
      <c r="L145" s="188"/>
      <c r="M145" s="43"/>
    </row>
    <row r="146" spans="1:13" ht="15.75" hidden="1" customHeight="1" thickBot="1" x14ac:dyDescent="0.3">
      <c r="A146" s="42" t="s">
        <v>783</v>
      </c>
      <c r="B146" s="173" t="s">
        <v>633</v>
      </c>
      <c r="C146" s="175">
        <v>45060</v>
      </c>
      <c r="D146" s="175" t="str">
        <f t="shared" si="4"/>
        <v>Week 20</v>
      </c>
      <c r="E146" s="175" t="str">
        <f t="shared" si="5"/>
        <v>Sunday</v>
      </c>
      <c r="F146" s="173" t="s">
        <v>656</v>
      </c>
      <c r="G146" s="173" t="s">
        <v>754</v>
      </c>
      <c r="H146" s="173" t="s">
        <v>392</v>
      </c>
      <c r="I146" s="173" t="s">
        <v>392</v>
      </c>
      <c r="J146" s="173"/>
      <c r="K146" s="178"/>
      <c r="L146" s="178" t="s">
        <v>757</v>
      </c>
      <c r="M146" s="43"/>
    </row>
    <row r="147" spans="1:13" ht="15.75" hidden="1" thickBot="1" x14ac:dyDescent="0.3">
      <c r="A147" s="42" t="s">
        <v>783</v>
      </c>
      <c r="B147" s="164" t="s">
        <v>660</v>
      </c>
      <c r="C147" s="165">
        <v>45064</v>
      </c>
      <c r="D147" s="165" t="str">
        <f t="shared" si="4"/>
        <v>Week 20</v>
      </c>
      <c r="E147" s="165" t="str">
        <f t="shared" si="5"/>
        <v>Thursday</v>
      </c>
      <c r="F147" s="164" t="s">
        <v>803</v>
      </c>
      <c r="G147" s="164" t="s">
        <v>828</v>
      </c>
      <c r="H147" s="164"/>
      <c r="I147" s="164"/>
      <c r="J147" s="164"/>
      <c r="K147" s="166"/>
      <c r="L147" s="166"/>
      <c r="M147" s="43"/>
    </row>
    <row r="148" spans="1:13" ht="15.75" hidden="1" thickBot="1" x14ac:dyDescent="0.3">
      <c r="A148" s="42" t="s">
        <v>783</v>
      </c>
      <c r="B148" s="164" t="s">
        <v>660</v>
      </c>
      <c r="C148" s="165">
        <v>45065</v>
      </c>
      <c r="D148" s="165" t="str">
        <f t="shared" si="4"/>
        <v>Week 20</v>
      </c>
      <c r="E148" s="165" t="str">
        <f t="shared" si="5"/>
        <v>Friday</v>
      </c>
      <c r="F148" s="164" t="s">
        <v>663</v>
      </c>
      <c r="G148" s="164" t="s">
        <v>679</v>
      </c>
      <c r="H148" s="164"/>
      <c r="I148" s="164"/>
      <c r="J148" s="164"/>
      <c r="K148" s="166"/>
      <c r="L148" s="166"/>
      <c r="M148" s="43"/>
    </row>
    <row r="149" spans="1:13" ht="15.75" hidden="1" thickBot="1" x14ac:dyDescent="0.3">
      <c r="A149" s="42" t="s">
        <v>783</v>
      </c>
      <c r="B149" s="164" t="s">
        <v>660</v>
      </c>
      <c r="C149" s="165">
        <v>45066</v>
      </c>
      <c r="D149" s="165" t="str">
        <f t="shared" si="4"/>
        <v>Week 20</v>
      </c>
      <c r="E149" s="165" t="str">
        <f t="shared" si="5"/>
        <v>Saturday</v>
      </c>
      <c r="F149" s="164" t="s">
        <v>656</v>
      </c>
      <c r="G149" s="164" t="s">
        <v>707</v>
      </c>
      <c r="H149" s="164"/>
      <c r="I149" s="164"/>
      <c r="J149" s="164"/>
      <c r="K149" s="166"/>
      <c r="L149" s="166"/>
      <c r="M149" s="43"/>
    </row>
    <row r="150" spans="1:13" ht="15.75" hidden="1" thickBot="1" x14ac:dyDescent="0.3">
      <c r="A150" s="42" t="s">
        <v>783</v>
      </c>
      <c r="B150" s="164" t="s">
        <v>660</v>
      </c>
      <c r="C150" s="165">
        <v>45073</v>
      </c>
      <c r="D150" s="165" t="str">
        <f t="shared" si="4"/>
        <v>Week 21</v>
      </c>
      <c r="E150" s="165" t="str">
        <f t="shared" si="5"/>
        <v>Saturday</v>
      </c>
      <c r="F150" s="164" t="s">
        <v>803</v>
      </c>
      <c r="G150" s="164" t="s">
        <v>829</v>
      </c>
      <c r="H150" s="164"/>
      <c r="I150" s="164"/>
      <c r="J150" s="164"/>
      <c r="K150" s="166"/>
      <c r="L150" s="166"/>
      <c r="M150" s="43"/>
    </row>
    <row r="151" spans="1:13" ht="15.75" hidden="1" thickBot="1" x14ac:dyDescent="0.3">
      <c r="A151" s="42" t="s">
        <v>783</v>
      </c>
      <c r="B151" s="48" t="s">
        <v>628</v>
      </c>
      <c r="C151" s="119">
        <v>45074</v>
      </c>
      <c r="D151" s="119" t="str">
        <f t="shared" si="4"/>
        <v>Week 22</v>
      </c>
      <c r="E151" s="119" t="str">
        <f t="shared" si="5"/>
        <v>Sunday</v>
      </c>
      <c r="F151" s="48" t="s">
        <v>654</v>
      </c>
      <c r="G151" s="48" t="s">
        <v>830</v>
      </c>
      <c r="H151" s="123" t="s">
        <v>1059</v>
      </c>
      <c r="I151" s="48" t="s">
        <v>760</v>
      </c>
      <c r="J151" s="48"/>
      <c r="K151" s="122"/>
      <c r="L151" s="122"/>
      <c r="M151" s="43"/>
    </row>
    <row r="152" spans="1:13" ht="15.75" hidden="1" thickBot="1" x14ac:dyDescent="0.3">
      <c r="A152" s="42" t="s">
        <v>783</v>
      </c>
      <c r="B152" s="173" t="s">
        <v>633</v>
      </c>
      <c r="C152" s="175">
        <v>45074</v>
      </c>
      <c r="D152" s="175" t="str">
        <f t="shared" si="4"/>
        <v>Week 22</v>
      </c>
      <c r="E152" s="175" t="str">
        <f t="shared" si="5"/>
        <v>Sunday</v>
      </c>
      <c r="F152" s="173" t="s">
        <v>727</v>
      </c>
      <c r="G152" s="173" t="s">
        <v>831</v>
      </c>
      <c r="H152" s="173" t="s">
        <v>392</v>
      </c>
      <c r="I152" s="173" t="s">
        <v>392</v>
      </c>
      <c r="J152" s="173"/>
      <c r="K152" s="178"/>
      <c r="L152" s="178"/>
      <c r="M152" s="43"/>
    </row>
    <row r="153" spans="1:13" ht="15.75" hidden="1" thickBot="1" x14ac:dyDescent="0.3">
      <c r="A153" s="42" t="s">
        <v>783</v>
      </c>
      <c r="B153" s="48" t="s">
        <v>628</v>
      </c>
      <c r="C153" s="119">
        <v>45075</v>
      </c>
      <c r="D153" s="119" t="str">
        <f t="shared" si="4"/>
        <v>Week 22</v>
      </c>
      <c r="E153" s="119" t="str">
        <f t="shared" si="5"/>
        <v>Monday</v>
      </c>
      <c r="F153" s="48" t="s">
        <v>659</v>
      </c>
      <c r="G153" s="48" t="s">
        <v>832</v>
      </c>
      <c r="H153" s="48"/>
      <c r="I153" s="48"/>
      <c r="J153" s="48"/>
      <c r="K153" s="122"/>
      <c r="L153" s="122"/>
      <c r="M153" s="43"/>
    </row>
    <row r="154" spans="1:13" ht="15.75" hidden="1" thickBot="1" x14ac:dyDescent="0.3">
      <c r="A154" s="42" t="s">
        <v>783</v>
      </c>
      <c r="B154" s="47" t="s">
        <v>697</v>
      </c>
      <c r="C154" s="141">
        <v>45079</v>
      </c>
      <c r="D154" s="141" t="str">
        <f t="shared" si="4"/>
        <v>Week 22</v>
      </c>
      <c r="E154" s="141" t="str">
        <f t="shared" si="5"/>
        <v>Friday</v>
      </c>
      <c r="F154" s="146" t="s">
        <v>634</v>
      </c>
      <c r="G154" s="47" t="s">
        <v>833</v>
      </c>
      <c r="H154" s="47"/>
      <c r="I154" s="47"/>
      <c r="J154" s="47"/>
      <c r="K154" s="147"/>
      <c r="L154" s="147" t="s">
        <v>157</v>
      </c>
      <c r="M154" s="43"/>
    </row>
    <row r="155" spans="1:13" ht="15.75" hidden="1" thickBot="1" x14ac:dyDescent="0.3">
      <c r="A155" s="42" t="s">
        <v>783</v>
      </c>
      <c r="B155" s="47" t="s">
        <v>697</v>
      </c>
      <c r="C155" s="141">
        <v>45080</v>
      </c>
      <c r="D155" s="141" t="str">
        <f t="shared" si="4"/>
        <v>Week 22</v>
      </c>
      <c r="E155" s="141" t="str">
        <f t="shared" si="5"/>
        <v>Saturday</v>
      </c>
      <c r="F155" s="47" t="s">
        <v>659</v>
      </c>
      <c r="G155" s="47" t="s">
        <v>834</v>
      </c>
      <c r="H155" s="47"/>
      <c r="I155" s="47"/>
      <c r="J155" s="47"/>
      <c r="K155" s="147"/>
      <c r="L155" s="147"/>
      <c r="M155" s="43"/>
    </row>
    <row r="156" spans="1:13" ht="15.75" hidden="1" thickBot="1" x14ac:dyDescent="0.3">
      <c r="A156" s="42" t="s">
        <v>783</v>
      </c>
      <c r="B156" s="47" t="s">
        <v>697</v>
      </c>
      <c r="C156" s="141">
        <v>45087</v>
      </c>
      <c r="D156" s="141" t="str">
        <f t="shared" si="4"/>
        <v>Week 23</v>
      </c>
      <c r="E156" s="141" t="str">
        <f t="shared" si="5"/>
        <v>Saturday</v>
      </c>
      <c r="F156" s="47" t="s">
        <v>715</v>
      </c>
      <c r="G156" s="47" t="s">
        <v>716</v>
      </c>
      <c r="H156" s="47"/>
      <c r="I156" s="47"/>
      <c r="J156" s="47"/>
      <c r="K156" s="147"/>
      <c r="L156" s="147"/>
      <c r="M156" s="43"/>
    </row>
    <row r="157" spans="1:13" ht="15.75" hidden="1" thickBot="1" x14ac:dyDescent="0.3">
      <c r="A157" s="42" t="s">
        <v>783</v>
      </c>
      <c r="B157" s="47" t="s">
        <v>697</v>
      </c>
      <c r="C157" s="141">
        <v>45090</v>
      </c>
      <c r="D157" s="141" t="str">
        <f t="shared" si="4"/>
        <v>Week 24</v>
      </c>
      <c r="E157" s="141" t="str">
        <f t="shared" si="5"/>
        <v>Tuesday</v>
      </c>
      <c r="F157" s="146" t="s">
        <v>634</v>
      </c>
      <c r="G157" s="47" t="s">
        <v>770</v>
      </c>
      <c r="H157" s="47"/>
      <c r="I157" s="47"/>
      <c r="J157" s="47"/>
      <c r="K157" s="147"/>
      <c r="L157" s="147"/>
      <c r="M157" s="43"/>
    </row>
    <row r="158" spans="1:13" ht="15.75" hidden="1" thickBot="1" x14ac:dyDescent="0.3">
      <c r="A158" s="42" t="s">
        <v>783</v>
      </c>
      <c r="B158" s="47" t="s">
        <v>697</v>
      </c>
      <c r="C158" s="141">
        <v>45094</v>
      </c>
      <c r="D158" s="141" t="str">
        <f t="shared" si="4"/>
        <v>Week 24</v>
      </c>
      <c r="E158" s="141" t="str">
        <f t="shared" si="5"/>
        <v>Saturday</v>
      </c>
      <c r="F158" s="146" t="s">
        <v>634</v>
      </c>
      <c r="G158" s="47" t="s">
        <v>835</v>
      </c>
      <c r="H158" s="47"/>
      <c r="I158" s="47"/>
      <c r="J158" s="47"/>
      <c r="K158" s="147"/>
      <c r="L158" s="147"/>
      <c r="M158" s="43"/>
    </row>
    <row r="159" spans="1:13" ht="15.75" hidden="1" thickBot="1" x14ac:dyDescent="0.3">
      <c r="A159" s="42" t="s">
        <v>783</v>
      </c>
      <c r="B159" s="173" t="s">
        <v>633</v>
      </c>
      <c r="C159" s="175">
        <v>45095</v>
      </c>
      <c r="D159" s="175" t="str">
        <f t="shared" si="4"/>
        <v>Week 25</v>
      </c>
      <c r="E159" s="175" t="str">
        <f t="shared" si="5"/>
        <v>Sunday</v>
      </c>
      <c r="F159" s="173" t="s">
        <v>659</v>
      </c>
      <c r="G159" s="173" t="s">
        <v>836</v>
      </c>
      <c r="H159" s="173" t="s">
        <v>405</v>
      </c>
      <c r="I159" s="173" t="s">
        <v>405</v>
      </c>
      <c r="J159" s="173"/>
      <c r="K159" s="178"/>
      <c r="L159" s="178" t="s">
        <v>157</v>
      </c>
      <c r="M159" s="43"/>
    </row>
    <row r="160" spans="1:13" ht="15.75" hidden="1" thickBot="1" x14ac:dyDescent="0.3">
      <c r="A160" s="42" t="s">
        <v>783</v>
      </c>
      <c r="B160" s="47" t="s">
        <v>697</v>
      </c>
      <c r="C160" s="141">
        <v>45099</v>
      </c>
      <c r="D160" s="141" t="str">
        <f t="shared" si="4"/>
        <v>Week 25</v>
      </c>
      <c r="E160" s="141" t="str">
        <f t="shared" si="5"/>
        <v>Thursday</v>
      </c>
      <c r="F160" s="146" t="s">
        <v>634</v>
      </c>
      <c r="G160" s="47" t="s">
        <v>837</v>
      </c>
      <c r="H160" s="47"/>
      <c r="I160" s="47"/>
      <c r="J160" s="47"/>
      <c r="K160" s="147"/>
      <c r="L160" s="147" t="s">
        <v>757</v>
      </c>
      <c r="M160" s="43"/>
    </row>
    <row r="161" spans="1:13" ht="15.75" hidden="1" thickBot="1" x14ac:dyDescent="0.3">
      <c r="A161" s="42" t="s">
        <v>783</v>
      </c>
      <c r="B161" s="47" t="s">
        <v>697</v>
      </c>
      <c r="C161" s="141">
        <v>45102</v>
      </c>
      <c r="D161" s="141" t="str">
        <f t="shared" si="4"/>
        <v>Week 26</v>
      </c>
      <c r="E161" s="141" t="str">
        <f t="shared" si="5"/>
        <v>Sunday</v>
      </c>
      <c r="F161" s="146" t="s">
        <v>634</v>
      </c>
      <c r="G161" s="47" t="s">
        <v>838</v>
      </c>
      <c r="H161" s="47"/>
      <c r="I161" s="47"/>
      <c r="J161" s="47"/>
      <c r="K161" s="147"/>
      <c r="L161" s="147"/>
      <c r="M161" s="43"/>
    </row>
    <row r="162" spans="1:13" ht="15.75" hidden="1" thickBot="1" x14ac:dyDescent="0.3">
      <c r="A162" s="42" t="s">
        <v>783</v>
      </c>
      <c r="B162" s="173" t="s">
        <v>633</v>
      </c>
      <c r="C162" s="175">
        <v>45105</v>
      </c>
      <c r="D162" s="175" t="str">
        <f t="shared" si="4"/>
        <v>Week 26</v>
      </c>
      <c r="E162" s="175" t="str">
        <f t="shared" si="5"/>
        <v>Wednesday</v>
      </c>
      <c r="F162" s="173" t="s">
        <v>642</v>
      </c>
      <c r="G162" s="173" t="s">
        <v>684</v>
      </c>
      <c r="H162" s="173" t="s">
        <v>405</v>
      </c>
      <c r="I162" s="173" t="s">
        <v>405</v>
      </c>
      <c r="J162" s="173"/>
      <c r="K162" s="178"/>
      <c r="L162" s="178"/>
      <c r="M162" s="43"/>
    </row>
    <row r="163" spans="1:13" ht="15.75" hidden="1" thickBot="1" x14ac:dyDescent="0.3">
      <c r="A163" s="42" t="s">
        <v>783</v>
      </c>
      <c r="B163" s="48" t="s">
        <v>628</v>
      </c>
      <c r="C163" s="119">
        <v>45106</v>
      </c>
      <c r="D163" s="119" t="str">
        <f t="shared" si="4"/>
        <v>Week 26</v>
      </c>
      <c r="E163" s="119" t="str">
        <f t="shared" si="5"/>
        <v>Thursday</v>
      </c>
      <c r="F163" s="48" t="s">
        <v>642</v>
      </c>
      <c r="G163" s="48" t="s">
        <v>761</v>
      </c>
      <c r="H163" s="48"/>
      <c r="I163" s="48"/>
      <c r="J163" s="48"/>
      <c r="K163" s="122"/>
      <c r="L163" s="122"/>
      <c r="M163" s="43"/>
    </row>
    <row r="164" spans="1:13" ht="15.75" hidden="1" thickBot="1" x14ac:dyDescent="0.3">
      <c r="A164" s="42" t="s">
        <v>783</v>
      </c>
      <c r="B164" s="48" t="s">
        <v>628</v>
      </c>
      <c r="C164" s="119">
        <v>45109</v>
      </c>
      <c r="D164" s="119" t="str">
        <f t="shared" si="4"/>
        <v>Week 27</v>
      </c>
      <c r="E164" s="119" t="str">
        <f t="shared" si="5"/>
        <v>Sunday</v>
      </c>
      <c r="F164" s="48" t="s">
        <v>656</v>
      </c>
      <c r="G164" s="48" t="s">
        <v>745</v>
      </c>
      <c r="H164" s="48"/>
      <c r="I164" s="48"/>
      <c r="J164" s="48"/>
      <c r="K164" s="122"/>
      <c r="L164" s="122"/>
      <c r="M164" s="43"/>
    </row>
    <row r="165" spans="1:13" ht="15.75" hidden="1" thickBot="1" x14ac:dyDescent="0.3">
      <c r="A165" s="42" t="s">
        <v>783</v>
      </c>
      <c r="B165" s="48" t="s">
        <v>628</v>
      </c>
      <c r="C165" s="119">
        <v>45111</v>
      </c>
      <c r="D165" s="119" t="str">
        <f t="shared" si="4"/>
        <v>Week 27</v>
      </c>
      <c r="E165" s="119" t="str">
        <f t="shared" si="5"/>
        <v>Tuesday</v>
      </c>
      <c r="F165" s="48" t="s">
        <v>642</v>
      </c>
      <c r="G165" s="48" t="s">
        <v>643</v>
      </c>
      <c r="H165" s="48"/>
      <c r="I165" s="48"/>
      <c r="J165" s="48"/>
      <c r="K165" s="122"/>
      <c r="L165" s="122"/>
      <c r="M165" s="43"/>
    </row>
    <row r="166" spans="1:13" ht="15.75" hidden="1" thickBot="1" x14ac:dyDescent="0.3">
      <c r="A166" s="42" t="s">
        <v>783</v>
      </c>
      <c r="B166" s="48" t="s">
        <v>628</v>
      </c>
      <c r="C166" s="119">
        <v>45112</v>
      </c>
      <c r="D166" s="119" t="str">
        <f t="shared" si="4"/>
        <v>Week 27</v>
      </c>
      <c r="E166" s="119" t="str">
        <f t="shared" si="5"/>
        <v>Wednesday</v>
      </c>
      <c r="F166" s="48" t="s">
        <v>642</v>
      </c>
      <c r="G166" s="48" t="s">
        <v>751</v>
      </c>
      <c r="H166" s="48"/>
      <c r="I166" s="48"/>
      <c r="J166" s="48"/>
      <c r="K166" s="122"/>
      <c r="L166" s="122"/>
      <c r="M166" s="43"/>
    </row>
    <row r="167" spans="1:13" ht="15.75" hidden="1" thickBot="1" x14ac:dyDescent="0.3">
      <c r="A167" s="42" t="s">
        <v>783</v>
      </c>
      <c r="B167" s="173" t="s">
        <v>633</v>
      </c>
      <c r="C167" s="175">
        <v>45123</v>
      </c>
      <c r="D167" s="175" t="str">
        <f t="shared" si="4"/>
        <v>Week 29</v>
      </c>
      <c r="E167" s="175" t="str">
        <f t="shared" si="5"/>
        <v>Sunday</v>
      </c>
      <c r="F167" s="173" t="s">
        <v>659</v>
      </c>
      <c r="G167" s="173" t="s">
        <v>839</v>
      </c>
      <c r="H167" s="173" t="s">
        <v>405</v>
      </c>
      <c r="I167" s="173" t="s">
        <v>405</v>
      </c>
      <c r="J167" s="173"/>
      <c r="K167" s="178"/>
      <c r="L167" s="178"/>
      <c r="M167" s="43"/>
    </row>
    <row r="168" spans="1:13" ht="15.75" hidden="1" thickBot="1" x14ac:dyDescent="0.3">
      <c r="A168" s="51" t="s">
        <v>840</v>
      </c>
      <c r="B168" s="189" t="s">
        <v>732</v>
      </c>
      <c r="C168" s="186">
        <v>45171</v>
      </c>
      <c r="D168" s="186" t="str">
        <f t="shared" si="4"/>
        <v>Week 35</v>
      </c>
      <c r="E168" s="186" t="str">
        <f t="shared" si="5"/>
        <v>Saturday</v>
      </c>
      <c r="F168" s="190" t="s">
        <v>634</v>
      </c>
      <c r="G168" s="189" t="s">
        <v>841</v>
      </c>
      <c r="H168" s="189"/>
      <c r="I168" s="189"/>
      <c r="J168" s="189"/>
      <c r="K168" s="188"/>
      <c r="L168" s="188"/>
      <c r="M168" s="43"/>
    </row>
    <row r="169" spans="1:13" ht="15.75" hidden="1" thickBot="1" x14ac:dyDescent="0.3">
      <c r="A169" s="51" t="s">
        <v>840</v>
      </c>
      <c r="B169" s="55" t="s">
        <v>628</v>
      </c>
      <c r="C169" s="119">
        <v>45179</v>
      </c>
      <c r="D169" s="119" t="str">
        <f t="shared" si="4"/>
        <v>Week 37</v>
      </c>
      <c r="E169" s="119" t="str">
        <f t="shared" si="5"/>
        <v>Sunday</v>
      </c>
      <c r="F169" s="125" t="s">
        <v>663</v>
      </c>
      <c r="G169" s="55" t="s">
        <v>679</v>
      </c>
      <c r="H169" s="55"/>
      <c r="I169" s="55" t="s">
        <v>718</v>
      </c>
      <c r="J169" s="55"/>
      <c r="K169" s="122"/>
      <c r="L169" s="122"/>
      <c r="M169" s="43"/>
    </row>
    <row r="170" spans="1:13" ht="15.75" hidden="1" thickBot="1" x14ac:dyDescent="0.3">
      <c r="A170" s="51" t="s">
        <v>840</v>
      </c>
      <c r="B170" s="55" t="s">
        <v>628</v>
      </c>
      <c r="C170" s="119">
        <v>45186</v>
      </c>
      <c r="D170" s="119" t="str">
        <f t="shared" si="4"/>
        <v>Week 38</v>
      </c>
      <c r="E170" s="119" t="str">
        <f t="shared" si="5"/>
        <v>Sunday</v>
      </c>
      <c r="F170" s="125" t="s">
        <v>659</v>
      </c>
      <c r="G170" s="55" t="s">
        <v>842</v>
      </c>
      <c r="H170" s="55"/>
      <c r="I170" s="55" t="s">
        <v>843</v>
      </c>
      <c r="J170" s="55"/>
      <c r="K170" s="122"/>
      <c r="L170" s="122"/>
      <c r="M170" s="43"/>
    </row>
    <row r="171" spans="1:13" ht="15.75" hidden="1" thickBot="1" x14ac:dyDescent="0.3">
      <c r="A171" s="51" t="s">
        <v>840</v>
      </c>
      <c r="B171" s="47" t="s">
        <v>697</v>
      </c>
      <c r="C171" s="141">
        <v>45189</v>
      </c>
      <c r="D171" s="141" t="str">
        <f t="shared" si="4"/>
        <v>Week 38</v>
      </c>
      <c r="E171" s="141" t="str">
        <f t="shared" si="5"/>
        <v>Wednesday</v>
      </c>
      <c r="F171" s="150" t="s">
        <v>659</v>
      </c>
      <c r="G171" s="152" t="s">
        <v>844</v>
      </c>
      <c r="H171" s="152"/>
      <c r="I171" s="152" t="s">
        <v>845</v>
      </c>
      <c r="J171" s="152"/>
      <c r="K171" s="147"/>
      <c r="L171" s="147"/>
      <c r="M171" s="43"/>
    </row>
    <row r="172" spans="1:13" ht="15.75" hidden="1" thickBot="1" x14ac:dyDescent="0.3">
      <c r="A172" s="51" t="s">
        <v>840</v>
      </c>
      <c r="B172" s="47" t="s">
        <v>697</v>
      </c>
      <c r="C172" s="141">
        <v>45191</v>
      </c>
      <c r="D172" s="141" t="str">
        <f t="shared" si="4"/>
        <v>Week 38</v>
      </c>
      <c r="E172" s="141" t="str">
        <f t="shared" si="5"/>
        <v>Friday</v>
      </c>
      <c r="F172" s="153" t="s">
        <v>634</v>
      </c>
      <c r="G172" s="152" t="s">
        <v>846</v>
      </c>
      <c r="H172" s="152"/>
      <c r="I172" s="152" t="s">
        <v>392</v>
      </c>
      <c r="J172" s="152"/>
      <c r="K172" s="147"/>
      <c r="L172" s="147"/>
      <c r="M172" s="43"/>
    </row>
    <row r="173" spans="1:13" ht="15.75" hidden="1" thickBot="1" x14ac:dyDescent="0.3">
      <c r="A173" s="51" t="s">
        <v>840</v>
      </c>
      <c r="B173" s="55" t="s">
        <v>628</v>
      </c>
      <c r="C173" s="119">
        <v>45199</v>
      </c>
      <c r="D173" s="119" t="str">
        <f t="shared" si="4"/>
        <v>Week 39</v>
      </c>
      <c r="E173" s="119" t="str">
        <f t="shared" si="5"/>
        <v>Saturday</v>
      </c>
      <c r="F173" s="125" t="s">
        <v>663</v>
      </c>
      <c r="G173" s="55" t="s">
        <v>847</v>
      </c>
      <c r="H173" s="55"/>
      <c r="I173" s="55" t="s">
        <v>848</v>
      </c>
      <c r="J173" s="55"/>
      <c r="K173" s="122"/>
      <c r="L173" s="122"/>
      <c r="M173" s="43"/>
    </row>
    <row r="174" spans="1:13" ht="15.75" hidden="1" thickBot="1" x14ac:dyDescent="0.3">
      <c r="A174" s="51" t="s">
        <v>840</v>
      </c>
      <c r="B174" s="169" t="s">
        <v>660</v>
      </c>
      <c r="C174" s="165">
        <v>45205</v>
      </c>
      <c r="D174" s="165" t="str">
        <f t="shared" si="4"/>
        <v>Week 40</v>
      </c>
      <c r="E174" s="165" t="str">
        <f t="shared" si="5"/>
        <v>Friday</v>
      </c>
      <c r="F174" s="170" t="s">
        <v>654</v>
      </c>
      <c r="G174" s="169" t="s">
        <v>849</v>
      </c>
      <c r="H174" s="169"/>
      <c r="I174" s="169"/>
      <c r="J174" s="169"/>
      <c r="K174" s="166"/>
      <c r="L174" s="166"/>
      <c r="M174" s="43"/>
    </row>
    <row r="175" spans="1:13" ht="15.75" hidden="1" thickBot="1" x14ac:dyDescent="0.3">
      <c r="A175" s="51" t="s">
        <v>840</v>
      </c>
      <c r="B175" s="169" t="s">
        <v>660</v>
      </c>
      <c r="C175" s="165">
        <v>45206</v>
      </c>
      <c r="D175" s="165" t="str">
        <f t="shared" si="4"/>
        <v>Week 40</v>
      </c>
      <c r="E175" s="165" t="str">
        <f t="shared" si="5"/>
        <v>Saturday</v>
      </c>
      <c r="F175" s="170" t="s">
        <v>642</v>
      </c>
      <c r="G175" s="169" t="s">
        <v>684</v>
      </c>
      <c r="H175" s="169"/>
      <c r="I175" s="169"/>
      <c r="J175" s="169"/>
      <c r="K175" s="166"/>
      <c r="L175" s="166"/>
      <c r="M175" s="43"/>
    </row>
    <row r="176" spans="1:13" ht="15.75" hidden="1" thickBot="1" x14ac:dyDescent="0.3">
      <c r="A176" s="51" t="s">
        <v>840</v>
      </c>
      <c r="B176" s="169" t="s">
        <v>660</v>
      </c>
      <c r="C176" s="165">
        <v>45207</v>
      </c>
      <c r="D176" s="165" t="str">
        <f t="shared" si="4"/>
        <v>Week 41</v>
      </c>
      <c r="E176" s="165" t="str">
        <f t="shared" si="5"/>
        <v>Sunday</v>
      </c>
      <c r="F176" s="170" t="s">
        <v>672</v>
      </c>
      <c r="G176" s="169" t="s">
        <v>709</v>
      </c>
      <c r="H176" s="169"/>
      <c r="I176" s="169"/>
      <c r="J176" s="169"/>
      <c r="K176" s="166"/>
      <c r="L176" s="166"/>
      <c r="M176" s="43"/>
    </row>
    <row r="177" spans="1:13" ht="15.75" hidden="1" thickBot="1" x14ac:dyDescent="0.3">
      <c r="A177" s="51" t="s">
        <v>840</v>
      </c>
      <c r="B177" s="47" t="s">
        <v>697</v>
      </c>
      <c r="C177" s="141">
        <v>45214</v>
      </c>
      <c r="D177" s="141" t="str">
        <f t="shared" si="4"/>
        <v>Week 42</v>
      </c>
      <c r="E177" s="141" t="str">
        <f t="shared" si="5"/>
        <v>Sunday</v>
      </c>
      <c r="F177" s="153" t="s">
        <v>634</v>
      </c>
      <c r="G177" s="152" t="s">
        <v>850</v>
      </c>
      <c r="H177" s="152"/>
      <c r="I177" s="152" t="s">
        <v>851</v>
      </c>
      <c r="J177" s="152"/>
      <c r="K177" s="147"/>
      <c r="L177" s="147" t="s">
        <v>157</v>
      </c>
      <c r="M177" s="43"/>
    </row>
    <row r="178" spans="1:13" ht="15.75" hidden="1" thickBot="1" x14ac:dyDescent="0.3">
      <c r="A178" s="51" t="s">
        <v>840</v>
      </c>
      <c r="B178" s="60" t="s">
        <v>633</v>
      </c>
      <c r="C178" s="175">
        <v>45217</v>
      </c>
      <c r="D178" s="175" t="str">
        <f t="shared" si="4"/>
        <v>Week 42</v>
      </c>
      <c r="E178" s="175" t="str">
        <f t="shared" si="5"/>
        <v>Wednesday</v>
      </c>
      <c r="F178" s="180" t="s">
        <v>644</v>
      </c>
      <c r="G178" s="60" t="s">
        <v>645</v>
      </c>
      <c r="H178" s="60" t="s">
        <v>852</v>
      </c>
      <c r="I178" s="60" t="s">
        <v>853</v>
      </c>
      <c r="J178" s="60"/>
      <c r="K178" s="178"/>
      <c r="L178" s="178"/>
      <c r="M178" s="43"/>
    </row>
    <row r="179" spans="1:13" ht="15.75" hidden="1" thickBot="1" x14ac:dyDescent="0.3">
      <c r="A179" s="51" t="s">
        <v>840</v>
      </c>
      <c r="B179" s="60" t="s">
        <v>633</v>
      </c>
      <c r="C179" s="175">
        <v>45221</v>
      </c>
      <c r="D179" s="175" t="str">
        <f t="shared" si="4"/>
        <v>Week 43</v>
      </c>
      <c r="E179" s="175" t="str">
        <f t="shared" si="5"/>
        <v>Sunday</v>
      </c>
      <c r="F179" s="180" t="s">
        <v>642</v>
      </c>
      <c r="G179" s="60" t="s">
        <v>662</v>
      </c>
      <c r="H179" s="60" t="s">
        <v>854</v>
      </c>
      <c r="I179" s="60" t="s">
        <v>855</v>
      </c>
      <c r="J179" s="60"/>
      <c r="K179" s="178"/>
      <c r="L179" s="178"/>
      <c r="M179" s="43"/>
    </row>
    <row r="180" spans="1:13" ht="15.75" hidden="1" thickBot="1" x14ac:dyDescent="0.3">
      <c r="A180" s="51" t="s">
        <v>840</v>
      </c>
      <c r="B180" s="47" t="s">
        <v>697</v>
      </c>
      <c r="C180" s="141">
        <v>45223</v>
      </c>
      <c r="D180" s="141" t="str">
        <f t="shared" si="4"/>
        <v>Week 43</v>
      </c>
      <c r="E180" s="141" t="str">
        <f t="shared" si="5"/>
        <v>Tuesday</v>
      </c>
      <c r="F180" s="150" t="s">
        <v>642</v>
      </c>
      <c r="G180" s="152" t="s">
        <v>731</v>
      </c>
      <c r="H180" s="152"/>
      <c r="I180" s="152" t="s">
        <v>760</v>
      </c>
      <c r="J180" s="152"/>
      <c r="K180" s="147"/>
      <c r="L180" s="147" t="s">
        <v>157</v>
      </c>
      <c r="M180" s="43"/>
    </row>
    <row r="181" spans="1:13" ht="15.75" hidden="1" thickBot="1" x14ac:dyDescent="0.3">
      <c r="A181" s="51" t="s">
        <v>840</v>
      </c>
      <c r="B181" s="55" t="s">
        <v>628</v>
      </c>
      <c r="C181" s="119">
        <v>45227</v>
      </c>
      <c r="D181" s="119" t="str">
        <f t="shared" si="4"/>
        <v>Week 43</v>
      </c>
      <c r="E181" s="119" t="str">
        <f t="shared" si="5"/>
        <v>Saturday</v>
      </c>
      <c r="F181" s="125" t="s">
        <v>656</v>
      </c>
      <c r="G181" s="55" t="s">
        <v>703</v>
      </c>
      <c r="H181" s="55"/>
      <c r="I181" s="55" t="s">
        <v>856</v>
      </c>
      <c r="J181" s="55"/>
      <c r="K181" s="122"/>
      <c r="L181" s="122"/>
      <c r="M181" s="43"/>
    </row>
    <row r="182" spans="1:13" ht="15.75" hidden="1" thickBot="1" x14ac:dyDescent="0.3">
      <c r="A182" s="51" t="s">
        <v>840</v>
      </c>
      <c r="B182" s="47" t="s">
        <v>697</v>
      </c>
      <c r="C182" s="141">
        <v>45233</v>
      </c>
      <c r="D182" s="141" t="str">
        <f t="shared" si="4"/>
        <v>Week 44</v>
      </c>
      <c r="E182" s="141" t="str">
        <f t="shared" si="5"/>
        <v>Friday</v>
      </c>
      <c r="F182" s="150" t="s">
        <v>663</v>
      </c>
      <c r="G182" s="152" t="s">
        <v>711</v>
      </c>
      <c r="H182" s="152" t="s">
        <v>720</v>
      </c>
      <c r="I182" s="152" t="s">
        <v>857</v>
      </c>
      <c r="J182" s="152"/>
      <c r="K182" s="147"/>
      <c r="L182" s="147"/>
      <c r="M182" s="43"/>
    </row>
    <row r="183" spans="1:13" ht="15.75" hidden="1" thickBot="1" x14ac:dyDescent="0.3">
      <c r="A183" s="51" t="s">
        <v>840</v>
      </c>
      <c r="B183" s="47" t="s">
        <v>697</v>
      </c>
      <c r="C183" s="141">
        <v>45234</v>
      </c>
      <c r="D183" s="141" t="str">
        <f t="shared" si="4"/>
        <v>Week 44</v>
      </c>
      <c r="E183" s="141" t="str">
        <f t="shared" si="5"/>
        <v>Saturday</v>
      </c>
      <c r="F183" s="150" t="s">
        <v>651</v>
      </c>
      <c r="G183" s="152" t="s">
        <v>799</v>
      </c>
      <c r="H183" s="152"/>
      <c r="I183" s="152" t="s">
        <v>845</v>
      </c>
      <c r="J183" s="152"/>
      <c r="K183" s="147"/>
      <c r="L183" s="147"/>
      <c r="M183" s="43"/>
    </row>
    <row r="184" spans="1:13" ht="15.75" hidden="1" thickBot="1" x14ac:dyDescent="0.3">
      <c r="A184" s="51" t="s">
        <v>840</v>
      </c>
      <c r="B184" s="47" t="s">
        <v>697</v>
      </c>
      <c r="C184" s="141">
        <v>45240</v>
      </c>
      <c r="D184" s="141" t="str">
        <f t="shared" si="4"/>
        <v>Week 45</v>
      </c>
      <c r="E184" s="141" t="str">
        <f t="shared" si="5"/>
        <v>Friday</v>
      </c>
      <c r="F184" s="153" t="s">
        <v>634</v>
      </c>
      <c r="G184" s="152" t="s">
        <v>858</v>
      </c>
      <c r="H184" s="152"/>
      <c r="I184" s="152" t="s">
        <v>859</v>
      </c>
      <c r="J184" s="152"/>
      <c r="K184" s="147"/>
      <c r="L184" s="147"/>
      <c r="M184" s="43"/>
    </row>
    <row r="185" spans="1:13" ht="15.75" hidden="1" thickBot="1" x14ac:dyDescent="0.3">
      <c r="A185" s="51" t="s">
        <v>840</v>
      </c>
      <c r="B185" s="47" t="s">
        <v>697</v>
      </c>
      <c r="C185" s="141">
        <v>45241</v>
      </c>
      <c r="D185" s="141" t="str">
        <f t="shared" si="4"/>
        <v>Week 45</v>
      </c>
      <c r="E185" s="141" t="str">
        <f t="shared" si="5"/>
        <v>Saturday</v>
      </c>
      <c r="F185" s="150" t="s">
        <v>642</v>
      </c>
      <c r="G185" s="152" t="s">
        <v>684</v>
      </c>
      <c r="H185" s="152"/>
      <c r="I185" s="152" t="s">
        <v>860</v>
      </c>
      <c r="J185" s="152"/>
      <c r="K185" s="147"/>
      <c r="L185" s="147"/>
      <c r="M185" s="43"/>
    </row>
    <row r="186" spans="1:13" ht="15.75" hidden="1" thickBot="1" x14ac:dyDescent="0.3">
      <c r="A186" s="51" t="s">
        <v>840</v>
      </c>
      <c r="B186" s="54" t="s">
        <v>648</v>
      </c>
      <c r="C186" s="159">
        <v>45249</v>
      </c>
      <c r="D186" s="159" t="str">
        <f t="shared" si="4"/>
        <v>Week 47</v>
      </c>
      <c r="E186" s="159" t="str">
        <f t="shared" si="5"/>
        <v>Sunday</v>
      </c>
      <c r="F186" s="160" t="s">
        <v>649</v>
      </c>
      <c r="G186" s="54" t="s">
        <v>650</v>
      </c>
      <c r="H186" s="54"/>
      <c r="I186" s="54"/>
      <c r="J186" s="54"/>
      <c r="K186" s="161"/>
      <c r="L186" s="161"/>
      <c r="M186" s="43"/>
    </row>
    <row r="187" spans="1:13" ht="15.75" hidden="1" thickBot="1" x14ac:dyDescent="0.3">
      <c r="A187" s="51" t="s">
        <v>840</v>
      </c>
      <c r="B187" s="47" t="s">
        <v>697</v>
      </c>
      <c r="C187" s="141">
        <v>45252</v>
      </c>
      <c r="D187" s="141" t="str">
        <f t="shared" si="4"/>
        <v>Week 47</v>
      </c>
      <c r="E187" s="141" t="str">
        <f t="shared" si="5"/>
        <v>Wednesday</v>
      </c>
      <c r="F187" s="150" t="s">
        <v>642</v>
      </c>
      <c r="G187" s="152" t="s">
        <v>751</v>
      </c>
      <c r="H187" s="152"/>
      <c r="I187" s="152" t="s">
        <v>843</v>
      </c>
      <c r="J187" s="152"/>
      <c r="K187" s="147"/>
      <c r="L187" s="147" t="s">
        <v>757</v>
      </c>
      <c r="M187" s="43"/>
    </row>
    <row r="188" spans="1:13" ht="15.75" hidden="1" thickBot="1" x14ac:dyDescent="0.3">
      <c r="A188" s="51" t="s">
        <v>840</v>
      </c>
      <c r="B188" s="47" t="s">
        <v>697</v>
      </c>
      <c r="C188" s="141">
        <v>45259</v>
      </c>
      <c r="D188" s="141" t="str">
        <f t="shared" si="4"/>
        <v>Week 48</v>
      </c>
      <c r="E188" s="141" t="str">
        <f t="shared" si="5"/>
        <v>Wednesday</v>
      </c>
      <c r="F188" s="150" t="s">
        <v>644</v>
      </c>
      <c r="G188" s="152" t="s">
        <v>645</v>
      </c>
      <c r="H188" s="152"/>
      <c r="I188" s="152" t="s">
        <v>845</v>
      </c>
      <c r="J188" s="152"/>
      <c r="K188" s="147"/>
      <c r="L188" s="147"/>
      <c r="M188" s="43"/>
    </row>
    <row r="189" spans="1:13" ht="15.75" hidden="1" thickBot="1" x14ac:dyDescent="0.3">
      <c r="A189" s="51" t="s">
        <v>840</v>
      </c>
      <c r="B189" s="60" t="s">
        <v>633</v>
      </c>
      <c r="C189" s="175">
        <v>45260</v>
      </c>
      <c r="D189" s="175" t="str">
        <f t="shared" si="4"/>
        <v>Week 48</v>
      </c>
      <c r="E189" s="175" t="str">
        <f t="shared" si="5"/>
        <v>Thursday</v>
      </c>
      <c r="F189" s="180" t="s">
        <v>659</v>
      </c>
      <c r="G189" s="60" t="s">
        <v>861</v>
      </c>
      <c r="H189" s="60" t="s">
        <v>862</v>
      </c>
      <c r="I189" s="60" t="s">
        <v>814</v>
      </c>
      <c r="J189" s="60"/>
      <c r="K189" s="178"/>
      <c r="L189" s="178"/>
      <c r="M189" s="43"/>
    </row>
    <row r="190" spans="1:13" ht="15.75" hidden="1" thickBot="1" x14ac:dyDescent="0.3">
      <c r="A190" s="51" t="s">
        <v>840</v>
      </c>
      <c r="B190" s="47" t="s">
        <v>697</v>
      </c>
      <c r="C190" s="141">
        <v>45266</v>
      </c>
      <c r="D190" s="141" t="str">
        <f t="shared" si="4"/>
        <v>Week 49</v>
      </c>
      <c r="E190" s="141" t="str">
        <f t="shared" si="5"/>
        <v>Wednesday</v>
      </c>
      <c r="F190" s="153" t="s">
        <v>634</v>
      </c>
      <c r="G190" s="152" t="s">
        <v>863</v>
      </c>
      <c r="H190" s="152"/>
      <c r="I190" s="152" t="s">
        <v>864</v>
      </c>
      <c r="J190" s="152"/>
      <c r="K190" s="147"/>
      <c r="L190" s="147"/>
      <c r="M190" s="43"/>
    </row>
    <row r="191" spans="1:13" ht="15.75" hidden="1" thickBot="1" x14ac:dyDescent="0.3">
      <c r="A191" s="51" t="s">
        <v>840</v>
      </c>
      <c r="B191" s="47" t="s">
        <v>697</v>
      </c>
      <c r="C191" s="141">
        <v>45267</v>
      </c>
      <c r="D191" s="141" t="str">
        <f t="shared" si="4"/>
        <v>Week 49</v>
      </c>
      <c r="E191" s="141" t="str">
        <f t="shared" si="5"/>
        <v>Thursday</v>
      </c>
      <c r="F191" s="150" t="s">
        <v>663</v>
      </c>
      <c r="G191" s="152" t="s">
        <v>664</v>
      </c>
      <c r="H191" s="152"/>
      <c r="I191" s="152" t="s">
        <v>865</v>
      </c>
      <c r="J191" s="152"/>
      <c r="K191" s="147"/>
      <c r="L191" s="147" t="s">
        <v>757</v>
      </c>
      <c r="M191" s="43"/>
    </row>
    <row r="192" spans="1:13" ht="15.75" hidden="1" thickBot="1" x14ac:dyDescent="0.3">
      <c r="A192" s="51" t="s">
        <v>840</v>
      </c>
      <c r="B192" s="60" t="s">
        <v>633</v>
      </c>
      <c r="C192" s="175">
        <v>45270</v>
      </c>
      <c r="D192" s="175" t="str">
        <f t="shared" si="4"/>
        <v>Week 50</v>
      </c>
      <c r="E192" s="175" t="str">
        <f t="shared" si="5"/>
        <v>Sunday</v>
      </c>
      <c r="F192" s="60" t="s">
        <v>672</v>
      </c>
      <c r="G192" s="60" t="s">
        <v>866</v>
      </c>
      <c r="H192" s="60" t="s">
        <v>867</v>
      </c>
      <c r="I192" s="60" t="s">
        <v>868</v>
      </c>
      <c r="J192" s="60"/>
      <c r="K192" s="178"/>
      <c r="L192" s="178"/>
      <c r="M192" s="43"/>
    </row>
    <row r="193" spans="1:13" ht="15.75" hidden="1" thickBot="1" x14ac:dyDescent="0.3">
      <c r="A193" s="51" t="s">
        <v>840</v>
      </c>
      <c r="B193" s="47" t="s">
        <v>697</v>
      </c>
      <c r="C193" s="141">
        <v>45274</v>
      </c>
      <c r="D193" s="141" t="str">
        <f t="shared" si="4"/>
        <v>Week 50</v>
      </c>
      <c r="E193" s="141" t="str">
        <f t="shared" si="5"/>
        <v>Thursday</v>
      </c>
      <c r="F193" s="153" t="s">
        <v>634</v>
      </c>
      <c r="G193" s="152" t="s">
        <v>701</v>
      </c>
      <c r="H193" s="152"/>
      <c r="I193" s="152"/>
      <c r="J193" s="152"/>
      <c r="K193" s="147"/>
      <c r="L193" s="147"/>
      <c r="M193" s="52"/>
    </row>
    <row r="194" spans="1:13" ht="15.75" hidden="1" thickBot="1" x14ac:dyDescent="0.3">
      <c r="A194" s="51" t="s">
        <v>840</v>
      </c>
      <c r="B194" s="55" t="s">
        <v>628</v>
      </c>
      <c r="C194" s="119">
        <v>45276</v>
      </c>
      <c r="D194" s="119" t="str">
        <f t="shared" si="4"/>
        <v>Week 50</v>
      </c>
      <c r="E194" s="119" t="str">
        <f t="shared" si="5"/>
        <v>Saturday</v>
      </c>
      <c r="F194" s="125" t="s">
        <v>654</v>
      </c>
      <c r="G194" s="123" t="s">
        <v>655</v>
      </c>
      <c r="H194" s="123" t="s">
        <v>1059</v>
      </c>
      <c r="I194" s="123" t="s">
        <v>1058</v>
      </c>
      <c r="J194" s="123"/>
      <c r="K194" s="122"/>
      <c r="L194" s="122"/>
      <c r="M194" s="52"/>
    </row>
    <row r="195" spans="1:13" ht="15.75" hidden="1" thickBot="1" x14ac:dyDescent="0.3">
      <c r="A195" s="51" t="s">
        <v>840</v>
      </c>
      <c r="B195" s="47" t="s">
        <v>697</v>
      </c>
      <c r="C195" s="141">
        <v>45278</v>
      </c>
      <c r="D195" s="141" t="str">
        <f t="shared" ref="D195:D258" si="6">"Week " &amp; TEXT(WEEKNUM(C195, 1), "00")</f>
        <v>Week 51</v>
      </c>
      <c r="E195" s="141" t="str">
        <f t="shared" ref="E195:E258" si="7">TEXT(C195, "dddd")</f>
        <v>Monday</v>
      </c>
      <c r="F195" s="152" t="s">
        <v>659</v>
      </c>
      <c r="G195" s="151" t="s">
        <v>869</v>
      </c>
      <c r="H195" s="151"/>
      <c r="I195" s="151"/>
      <c r="J195" s="151"/>
      <c r="K195" s="147"/>
      <c r="L195" s="147"/>
      <c r="M195" s="52"/>
    </row>
    <row r="196" spans="1:13" ht="15.75" hidden="1" thickBot="1" x14ac:dyDescent="0.3">
      <c r="A196" s="51" t="s">
        <v>840</v>
      </c>
      <c r="B196" s="47" t="s">
        <v>697</v>
      </c>
      <c r="C196" s="141">
        <v>45281</v>
      </c>
      <c r="D196" s="141" t="str">
        <f t="shared" si="6"/>
        <v>Week 51</v>
      </c>
      <c r="E196" s="141" t="str">
        <f t="shared" si="7"/>
        <v>Thursday</v>
      </c>
      <c r="F196" s="152" t="s">
        <v>727</v>
      </c>
      <c r="G196" s="151" t="s">
        <v>870</v>
      </c>
      <c r="H196" s="151"/>
      <c r="I196" s="151"/>
      <c r="J196" s="151"/>
      <c r="K196" s="147"/>
      <c r="L196" s="147"/>
      <c r="M196" s="52"/>
    </row>
    <row r="197" spans="1:13" ht="15.75" hidden="1" thickBot="1" x14ac:dyDescent="0.3">
      <c r="A197" s="51" t="s">
        <v>840</v>
      </c>
      <c r="B197" s="47" t="s">
        <v>697</v>
      </c>
      <c r="C197" s="141">
        <v>45282</v>
      </c>
      <c r="D197" s="141" t="str">
        <f t="shared" si="6"/>
        <v>Week 51</v>
      </c>
      <c r="E197" s="141" t="str">
        <f t="shared" si="7"/>
        <v>Friday</v>
      </c>
      <c r="F197" s="152" t="s">
        <v>659</v>
      </c>
      <c r="G197" s="151" t="s">
        <v>871</v>
      </c>
      <c r="H197" s="151"/>
      <c r="I197" s="151"/>
      <c r="J197" s="151"/>
      <c r="K197" s="147"/>
      <c r="L197" s="147"/>
      <c r="M197" s="52"/>
    </row>
    <row r="198" spans="1:13" ht="15.75" hidden="1" thickBot="1" x14ac:dyDescent="0.3">
      <c r="A198" s="51" t="s">
        <v>840</v>
      </c>
      <c r="B198" s="55" t="s">
        <v>628</v>
      </c>
      <c r="C198" s="119">
        <v>45286</v>
      </c>
      <c r="D198" s="119" t="str">
        <f t="shared" si="6"/>
        <v>Week 52</v>
      </c>
      <c r="E198" s="119" t="str">
        <f t="shared" si="7"/>
        <v>Tuesday</v>
      </c>
      <c r="F198" s="55" t="s">
        <v>654</v>
      </c>
      <c r="G198" s="123" t="s">
        <v>872</v>
      </c>
      <c r="H198" s="123" t="s">
        <v>1056</v>
      </c>
      <c r="I198" s="123" t="s">
        <v>1057</v>
      </c>
      <c r="J198" s="123"/>
      <c r="K198" s="122"/>
      <c r="L198" s="122" t="s">
        <v>157</v>
      </c>
      <c r="M198" s="52"/>
    </row>
    <row r="199" spans="1:13" ht="15.75" hidden="1" thickBot="1" x14ac:dyDescent="0.3">
      <c r="A199" s="51" t="s">
        <v>840</v>
      </c>
      <c r="B199" s="136" t="s">
        <v>873</v>
      </c>
      <c r="C199" s="132">
        <v>45289</v>
      </c>
      <c r="D199" s="132" t="str">
        <f t="shared" si="6"/>
        <v>Week 52</v>
      </c>
      <c r="E199" s="132" t="str">
        <f t="shared" si="7"/>
        <v>Friday</v>
      </c>
      <c r="F199" s="136" t="s">
        <v>715</v>
      </c>
      <c r="G199" s="137" t="s">
        <v>874</v>
      </c>
      <c r="H199" s="137"/>
      <c r="I199" s="137"/>
      <c r="J199" s="137"/>
      <c r="K199" s="134"/>
      <c r="L199" s="134"/>
      <c r="M199" s="52"/>
    </row>
    <row r="200" spans="1:13" ht="15.75" hidden="1" thickBot="1" x14ac:dyDescent="0.3">
      <c r="A200" s="51" t="s">
        <v>840</v>
      </c>
      <c r="B200" s="47" t="s">
        <v>697</v>
      </c>
      <c r="C200" s="141">
        <v>45292</v>
      </c>
      <c r="D200" s="141" t="str">
        <f t="shared" si="6"/>
        <v>Week 01</v>
      </c>
      <c r="E200" s="141" t="str">
        <f t="shared" si="7"/>
        <v>Monday</v>
      </c>
      <c r="F200" s="154" t="s">
        <v>634</v>
      </c>
      <c r="G200" s="151" t="s">
        <v>701</v>
      </c>
      <c r="H200" s="151"/>
      <c r="I200" s="151"/>
      <c r="J200" s="151"/>
      <c r="K200" s="147"/>
      <c r="L200" s="147" t="s">
        <v>157</v>
      </c>
      <c r="M200" s="52"/>
    </row>
    <row r="201" spans="1:13" ht="15.75" hidden="1" thickBot="1" x14ac:dyDescent="0.3">
      <c r="A201" s="51" t="s">
        <v>840</v>
      </c>
      <c r="B201" s="60" t="s">
        <v>633</v>
      </c>
      <c r="C201" s="175">
        <v>45298</v>
      </c>
      <c r="D201" s="175" t="str">
        <f t="shared" si="6"/>
        <v>Week 02</v>
      </c>
      <c r="E201" s="175" t="str">
        <f t="shared" si="7"/>
        <v>Sunday</v>
      </c>
      <c r="F201" s="60" t="s">
        <v>666</v>
      </c>
      <c r="G201" s="179" t="s">
        <v>875</v>
      </c>
      <c r="H201" s="173" t="s">
        <v>876</v>
      </c>
      <c r="I201" s="173" t="s">
        <v>785</v>
      </c>
      <c r="J201" s="173"/>
      <c r="K201" s="178"/>
      <c r="L201" s="178"/>
      <c r="M201" s="52"/>
    </row>
    <row r="202" spans="1:13" ht="15.75" hidden="1" thickBot="1" x14ac:dyDescent="0.3">
      <c r="A202" s="51" t="s">
        <v>840</v>
      </c>
      <c r="B202" s="47" t="s">
        <v>697</v>
      </c>
      <c r="C202" s="141">
        <v>45301</v>
      </c>
      <c r="D202" s="141" t="str">
        <f t="shared" si="6"/>
        <v>Week 02</v>
      </c>
      <c r="E202" s="141" t="str">
        <f t="shared" si="7"/>
        <v>Wednesday</v>
      </c>
      <c r="F202" s="153" t="s">
        <v>634</v>
      </c>
      <c r="G202" s="151" t="s">
        <v>877</v>
      </c>
      <c r="H202" s="151"/>
      <c r="I202" s="151"/>
      <c r="J202" s="151"/>
      <c r="K202" s="147"/>
      <c r="L202" s="147"/>
      <c r="M202" s="52"/>
    </row>
    <row r="203" spans="1:13" ht="15.75" hidden="1" thickBot="1" x14ac:dyDescent="0.3">
      <c r="A203" s="51" t="s">
        <v>840</v>
      </c>
      <c r="B203" s="47" t="s">
        <v>697</v>
      </c>
      <c r="C203" s="141">
        <v>45304</v>
      </c>
      <c r="D203" s="141" t="str">
        <f t="shared" si="6"/>
        <v>Week 02</v>
      </c>
      <c r="E203" s="141" t="str">
        <f t="shared" si="7"/>
        <v>Saturday</v>
      </c>
      <c r="F203" s="152" t="s">
        <v>666</v>
      </c>
      <c r="G203" s="151" t="s">
        <v>875</v>
      </c>
      <c r="H203" s="151"/>
      <c r="I203" s="151"/>
      <c r="J203" s="151"/>
      <c r="K203" s="147"/>
      <c r="L203" s="147"/>
      <c r="M203" s="52"/>
    </row>
    <row r="204" spans="1:13" ht="15.75" hidden="1" thickBot="1" x14ac:dyDescent="0.3">
      <c r="A204" s="51" t="s">
        <v>840</v>
      </c>
      <c r="B204" s="47" t="s">
        <v>697</v>
      </c>
      <c r="C204" s="141">
        <v>45309</v>
      </c>
      <c r="D204" s="141" t="str">
        <f t="shared" si="6"/>
        <v>Week 03</v>
      </c>
      <c r="E204" s="141" t="str">
        <f t="shared" si="7"/>
        <v>Thursday</v>
      </c>
      <c r="F204" s="152" t="s">
        <v>663</v>
      </c>
      <c r="G204" s="151" t="s">
        <v>679</v>
      </c>
      <c r="H204" s="143" t="s">
        <v>702</v>
      </c>
      <c r="I204" s="151" t="s">
        <v>721</v>
      </c>
      <c r="J204" s="151"/>
      <c r="K204" s="147"/>
      <c r="L204" s="147"/>
      <c r="M204" s="52"/>
    </row>
    <row r="205" spans="1:13" ht="15.75" hidden="1" thickBot="1" x14ac:dyDescent="0.3">
      <c r="A205" s="51" t="s">
        <v>840</v>
      </c>
      <c r="B205" s="189" t="s">
        <v>732</v>
      </c>
      <c r="C205" s="186">
        <v>45312</v>
      </c>
      <c r="D205" s="186" t="str">
        <f t="shared" si="6"/>
        <v>Week 04</v>
      </c>
      <c r="E205" s="186" t="str">
        <f t="shared" si="7"/>
        <v>Sunday</v>
      </c>
      <c r="F205" s="190" t="s">
        <v>634</v>
      </c>
      <c r="G205" s="191" t="s">
        <v>878</v>
      </c>
      <c r="H205" s="191"/>
      <c r="I205" s="191"/>
      <c r="J205" s="191"/>
      <c r="K205" s="188"/>
      <c r="L205" s="188"/>
      <c r="M205" s="52"/>
    </row>
    <row r="206" spans="1:13" ht="15.75" hidden="1" thickBot="1" x14ac:dyDescent="0.3">
      <c r="A206" s="51" t="s">
        <v>840</v>
      </c>
      <c r="B206" s="54" t="s">
        <v>648</v>
      </c>
      <c r="C206" s="159">
        <v>45312</v>
      </c>
      <c r="D206" s="159" t="str">
        <f t="shared" si="6"/>
        <v>Week 04</v>
      </c>
      <c r="E206" s="159" t="str">
        <f t="shared" si="7"/>
        <v>Sunday</v>
      </c>
      <c r="F206" s="54" t="s">
        <v>689</v>
      </c>
      <c r="G206" s="162" t="s">
        <v>879</v>
      </c>
      <c r="H206" s="162"/>
      <c r="I206" s="162"/>
      <c r="J206" s="162"/>
      <c r="K206" s="161"/>
      <c r="L206" s="161"/>
      <c r="M206" s="52"/>
    </row>
    <row r="207" spans="1:13" ht="15.75" hidden="1" thickBot="1" x14ac:dyDescent="0.3">
      <c r="A207" s="51" t="s">
        <v>840</v>
      </c>
      <c r="B207" s="47" t="s">
        <v>697</v>
      </c>
      <c r="C207" s="141">
        <v>45316</v>
      </c>
      <c r="D207" s="141" t="str">
        <f t="shared" si="6"/>
        <v>Week 04</v>
      </c>
      <c r="E207" s="141" t="str">
        <f t="shared" si="7"/>
        <v>Thursday</v>
      </c>
      <c r="F207" s="153" t="s">
        <v>634</v>
      </c>
      <c r="G207" s="151" t="s">
        <v>699</v>
      </c>
      <c r="H207" s="151"/>
      <c r="I207" s="151"/>
      <c r="J207" s="151"/>
      <c r="K207" s="147"/>
      <c r="L207" s="147"/>
      <c r="M207" s="52"/>
    </row>
    <row r="208" spans="1:13" ht="15.75" hidden="1" thickBot="1" x14ac:dyDescent="0.3">
      <c r="A208" s="51" t="s">
        <v>840</v>
      </c>
      <c r="B208" s="47" t="s">
        <v>697</v>
      </c>
      <c r="C208" s="141">
        <v>45317</v>
      </c>
      <c r="D208" s="141" t="str">
        <f t="shared" si="6"/>
        <v>Week 04</v>
      </c>
      <c r="E208" s="141" t="str">
        <f t="shared" si="7"/>
        <v>Friday</v>
      </c>
      <c r="F208" s="152" t="s">
        <v>663</v>
      </c>
      <c r="G208" s="151" t="s">
        <v>880</v>
      </c>
      <c r="H208" s="151"/>
      <c r="I208" s="151"/>
      <c r="J208" s="151"/>
      <c r="K208" s="147"/>
      <c r="L208" s="147"/>
      <c r="M208" s="52"/>
    </row>
    <row r="209" spans="1:13" ht="15.75" hidden="1" thickBot="1" x14ac:dyDescent="0.3">
      <c r="A209" s="51" t="s">
        <v>840</v>
      </c>
      <c r="B209" s="55" t="s">
        <v>628</v>
      </c>
      <c r="C209" s="119">
        <v>45324</v>
      </c>
      <c r="D209" s="119" t="str">
        <f t="shared" si="6"/>
        <v>Week 05</v>
      </c>
      <c r="E209" s="119" t="str">
        <f t="shared" si="7"/>
        <v>Friday</v>
      </c>
      <c r="F209" s="125" t="s">
        <v>672</v>
      </c>
      <c r="G209" s="123" t="s">
        <v>709</v>
      </c>
      <c r="H209" s="123"/>
      <c r="I209" s="123"/>
      <c r="J209" s="123"/>
      <c r="K209" s="122"/>
      <c r="L209" s="122"/>
      <c r="M209" s="52"/>
    </row>
    <row r="210" spans="1:13" ht="15.75" hidden="1" thickBot="1" x14ac:dyDescent="0.3">
      <c r="A210" s="51" t="s">
        <v>840</v>
      </c>
      <c r="B210" s="47" t="s">
        <v>697</v>
      </c>
      <c r="C210" s="141">
        <v>45325</v>
      </c>
      <c r="D210" s="141" t="str">
        <f t="shared" si="6"/>
        <v>Week 05</v>
      </c>
      <c r="E210" s="141" t="str">
        <f t="shared" si="7"/>
        <v>Saturday</v>
      </c>
      <c r="F210" s="150" t="s">
        <v>654</v>
      </c>
      <c r="G210" s="151" t="s">
        <v>881</v>
      </c>
      <c r="H210" s="151"/>
      <c r="I210" s="151"/>
      <c r="J210" s="151"/>
      <c r="K210" s="147"/>
      <c r="L210" s="147"/>
      <c r="M210" s="52"/>
    </row>
    <row r="211" spans="1:13" ht="15.75" hidden="1" thickBot="1" x14ac:dyDescent="0.3">
      <c r="A211" s="51" t="s">
        <v>840</v>
      </c>
      <c r="B211" s="47" t="s">
        <v>697</v>
      </c>
      <c r="C211" s="141">
        <v>45332</v>
      </c>
      <c r="D211" s="141" t="str">
        <f t="shared" si="6"/>
        <v>Week 06</v>
      </c>
      <c r="E211" s="141" t="str">
        <f t="shared" si="7"/>
        <v>Saturday</v>
      </c>
      <c r="F211" s="153" t="s">
        <v>634</v>
      </c>
      <c r="G211" s="151" t="s">
        <v>863</v>
      </c>
      <c r="H211" s="151"/>
      <c r="I211" s="151"/>
      <c r="J211" s="151"/>
      <c r="K211" s="147"/>
      <c r="L211" s="147"/>
      <c r="M211" s="52"/>
    </row>
    <row r="212" spans="1:13" ht="15.75" hidden="1" thickBot="1" x14ac:dyDescent="0.3">
      <c r="A212" s="51" t="s">
        <v>840</v>
      </c>
      <c r="B212" s="60" t="s">
        <v>633</v>
      </c>
      <c r="C212" s="175">
        <v>45333</v>
      </c>
      <c r="D212" s="175" t="str">
        <f t="shared" si="6"/>
        <v>Week 07</v>
      </c>
      <c r="E212" s="175" t="str">
        <f t="shared" si="7"/>
        <v>Sunday</v>
      </c>
      <c r="F212" s="60" t="s">
        <v>659</v>
      </c>
      <c r="G212" s="179" t="s">
        <v>882</v>
      </c>
      <c r="H212" s="60" t="s">
        <v>883</v>
      </c>
      <c r="I212" s="173" t="s">
        <v>405</v>
      </c>
      <c r="J212" s="173"/>
      <c r="K212" s="178"/>
      <c r="L212" s="178"/>
      <c r="M212" s="52"/>
    </row>
    <row r="213" spans="1:13" ht="15.75" hidden="1" thickBot="1" x14ac:dyDescent="0.3">
      <c r="A213" s="51" t="s">
        <v>840</v>
      </c>
      <c r="B213" s="47" t="s">
        <v>697</v>
      </c>
      <c r="C213" s="141">
        <v>45338</v>
      </c>
      <c r="D213" s="141" t="str">
        <f t="shared" si="6"/>
        <v>Week 07</v>
      </c>
      <c r="E213" s="141" t="str">
        <f t="shared" si="7"/>
        <v>Friday</v>
      </c>
      <c r="F213" s="152" t="s">
        <v>659</v>
      </c>
      <c r="G213" s="151" t="s">
        <v>682</v>
      </c>
      <c r="H213" s="151"/>
      <c r="I213" s="151"/>
      <c r="J213" s="151"/>
      <c r="K213" s="147"/>
      <c r="L213" s="147"/>
      <c r="M213" s="52"/>
    </row>
    <row r="214" spans="1:13" ht="15.75" hidden="1" thickBot="1" x14ac:dyDescent="0.3">
      <c r="A214" s="51" t="s">
        <v>840</v>
      </c>
      <c r="B214" s="47" t="s">
        <v>697</v>
      </c>
      <c r="C214" s="141">
        <v>45340</v>
      </c>
      <c r="D214" s="141" t="str">
        <f t="shared" si="6"/>
        <v>Week 08</v>
      </c>
      <c r="E214" s="141" t="str">
        <f t="shared" si="7"/>
        <v>Sunday</v>
      </c>
      <c r="F214" s="152" t="s">
        <v>659</v>
      </c>
      <c r="G214" s="151" t="s">
        <v>884</v>
      </c>
      <c r="H214" s="151"/>
      <c r="I214" s="151"/>
      <c r="J214" s="151"/>
      <c r="K214" s="147"/>
      <c r="L214" s="147"/>
      <c r="M214" s="52"/>
    </row>
    <row r="215" spans="1:13" ht="15.75" hidden="1" thickBot="1" x14ac:dyDescent="0.3">
      <c r="A215" s="51" t="s">
        <v>840</v>
      </c>
      <c r="B215" s="55" t="s">
        <v>628</v>
      </c>
      <c r="C215" s="119">
        <v>45346</v>
      </c>
      <c r="D215" s="119" t="str">
        <f t="shared" si="6"/>
        <v>Week 08</v>
      </c>
      <c r="E215" s="119" t="str">
        <f t="shared" si="7"/>
        <v>Saturday</v>
      </c>
      <c r="F215" s="55" t="s">
        <v>659</v>
      </c>
      <c r="G215" s="123" t="s">
        <v>885</v>
      </c>
      <c r="H215" s="123"/>
      <c r="I215" s="123"/>
      <c r="J215" s="123"/>
      <c r="K215" s="122"/>
      <c r="L215" s="122"/>
      <c r="M215" s="52"/>
    </row>
    <row r="216" spans="1:13" ht="15.75" hidden="1" thickBot="1" x14ac:dyDescent="0.3">
      <c r="A216" s="51" t="s">
        <v>840</v>
      </c>
      <c r="B216" s="54" t="s">
        <v>648</v>
      </c>
      <c r="C216" s="159">
        <v>45347</v>
      </c>
      <c r="D216" s="159" t="str">
        <f t="shared" si="6"/>
        <v>Week 09</v>
      </c>
      <c r="E216" s="159" t="str">
        <f t="shared" si="7"/>
        <v>Sunday</v>
      </c>
      <c r="F216" s="160" t="s">
        <v>649</v>
      </c>
      <c r="G216" s="162" t="s">
        <v>886</v>
      </c>
      <c r="H216" s="162"/>
      <c r="I216" s="162"/>
      <c r="J216" s="162"/>
      <c r="K216" s="161"/>
      <c r="L216" s="161"/>
      <c r="M216" s="52"/>
    </row>
    <row r="217" spans="1:13" ht="15.75" hidden="1" thickBot="1" x14ac:dyDescent="0.3">
      <c r="A217" s="51" t="s">
        <v>840</v>
      </c>
      <c r="B217" s="47" t="s">
        <v>697</v>
      </c>
      <c r="C217" s="141">
        <v>45352</v>
      </c>
      <c r="D217" s="141" t="str">
        <f t="shared" si="6"/>
        <v>Week 09</v>
      </c>
      <c r="E217" s="141" t="str">
        <f t="shared" si="7"/>
        <v>Friday</v>
      </c>
      <c r="F217" s="153" t="s">
        <v>634</v>
      </c>
      <c r="G217" s="151" t="s">
        <v>887</v>
      </c>
      <c r="H217" s="151"/>
      <c r="I217" s="151"/>
      <c r="J217" s="151"/>
      <c r="K217" s="147"/>
      <c r="L217" s="147"/>
      <c r="M217" s="52"/>
    </row>
    <row r="218" spans="1:13" ht="15.75" hidden="1" thickBot="1" x14ac:dyDescent="0.3">
      <c r="A218" s="51" t="s">
        <v>840</v>
      </c>
      <c r="B218" s="47" t="s">
        <v>697</v>
      </c>
      <c r="C218" s="141">
        <v>45354</v>
      </c>
      <c r="D218" s="141" t="str">
        <f t="shared" si="6"/>
        <v>Week 10</v>
      </c>
      <c r="E218" s="141" t="str">
        <f t="shared" si="7"/>
        <v>Sunday</v>
      </c>
      <c r="F218" s="150" t="s">
        <v>640</v>
      </c>
      <c r="G218" s="151" t="s">
        <v>678</v>
      </c>
      <c r="H218" s="151"/>
      <c r="I218" s="151"/>
      <c r="J218" s="151"/>
      <c r="K218" s="147"/>
      <c r="L218" s="147"/>
      <c r="M218" s="52"/>
    </row>
    <row r="219" spans="1:13" ht="15.75" hidden="1" thickBot="1" x14ac:dyDescent="0.3">
      <c r="A219" s="51" t="s">
        <v>840</v>
      </c>
      <c r="B219" s="47" t="s">
        <v>697</v>
      </c>
      <c r="C219" s="141">
        <v>45372</v>
      </c>
      <c r="D219" s="141" t="str">
        <f t="shared" si="6"/>
        <v>Week 12</v>
      </c>
      <c r="E219" s="141" t="str">
        <f t="shared" si="7"/>
        <v>Thursday</v>
      </c>
      <c r="F219" s="150" t="s">
        <v>663</v>
      </c>
      <c r="G219" s="151" t="s">
        <v>711</v>
      </c>
      <c r="H219" s="151" t="s">
        <v>720</v>
      </c>
      <c r="I219" s="151" t="s">
        <v>888</v>
      </c>
      <c r="J219" s="151"/>
      <c r="K219" s="155"/>
      <c r="L219" s="147"/>
      <c r="M219" s="52"/>
    </row>
    <row r="220" spans="1:13" ht="15.75" hidden="1" thickBot="1" x14ac:dyDescent="0.3">
      <c r="A220" s="51" t="s">
        <v>840</v>
      </c>
      <c r="B220" s="47" t="s">
        <v>697</v>
      </c>
      <c r="C220" s="141">
        <v>45374</v>
      </c>
      <c r="D220" s="141" t="str">
        <f t="shared" si="6"/>
        <v>Week 12</v>
      </c>
      <c r="E220" s="141" t="str">
        <f t="shared" si="7"/>
        <v>Saturday</v>
      </c>
      <c r="F220" s="150" t="s">
        <v>642</v>
      </c>
      <c r="G220" s="151" t="s">
        <v>687</v>
      </c>
      <c r="H220" s="151"/>
      <c r="I220" s="151"/>
      <c r="J220" s="151"/>
      <c r="K220" s="155"/>
      <c r="L220" s="147"/>
      <c r="M220" s="52"/>
    </row>
    <row r="221" spans="1:13" ht="15.75" hidden="1" thickBot="1" x14ac:dyDescent="0.3">
      <c r="A221" s="51" t="s">
        <v>840</v>
      </c>
      <c r="B221" s="55" t="s">
        <v>628</v>
      </c>
      <c r="C221" s="119">
        <v>45378</v>
      </c>
      <c r="D221" s="119" t="str">
        <f t="shared" si="6"/>
        <v>Week 13</v>
      </c>
      <c r="E221" s="119" t="str">
        <f t="shared" si="7"/>
        <v>Wednesday</v>
      </c>
      <c r="F221" s="55" t="s">
        <v>689</v>
      </c>
      <c r="G221" s="123" t="s">
        <v>690</v>
      </c>
      <c r="H221" s="123"/>
      <c r="I221" s="123"/>
      <c r="J221" s="123"/>
      <c r="K221" s="122"/>
      <c r="L221" s="122"/>
      <c r="M221" s="56"/>
    </row>
    <row r="222" spans="1:13" ht="15.75" hidden="1" thickBot="1" x14ac:dyDescent="0.3">
      <c r="A222" s="51" t="s">
        <v>840</v>
      </c>
      <c r="B222" s="47" t="s">
        <v>697</v>
      </c>
      <c r="C222" s="141">
        <v>45382</v>
      </c>
      <c r="D222" s="141" t="str">
        <f t="shared" si="6"/>
        <v>Week 14</v>
      </c>
      <c r="E222" s="141" t="str">
        <f t="shared" si="7"/>
        <v>Sunday</v>
      </c>
      <c r="F222" s="150" t="s">
        <v>663</v>
      </c>
      <c r="G222" s="151" t="s">
        <v>761</v>
      </c>
      <c r="H222" s="151"/>
      <c r="I222" s="151"/>
      <c r="J222" s="151"/>
      <c r="K222" s="147"/>
      <c r="L222" s="147"/>
      <c r="M222" s="56"/>
    </row>
    <row r="223" spans="1:13" ht="15.75" hidden="1" thickBot="1" x14ac:dyDescent="0.3">
      <c r="A223" s="51" t="s">
        <v>840</v>
      </c>
      <c r="B223" s="47" t="s">
        <v>697</v>
      </c>
      <c r="C223" s="141">
        <v>45383</v>
      </c>
      <c r="D223" s="141" t="str">
        <f t="shared" si="6"/>
        <v>Week 14</v>
      </c>
      <c r="E223" s="141" t="str">
        <f t="shared" si="7"/>
        <v>Monday</v>
      </c>
      <c r="F223" s="152" t="s">
        <v>659</v>
      </c>
      <c r="G223" s="151" t="s">
        <v>842</v>
      </c>
      <c r="H223" s="151"/>
      <c r="I223" s="151"/>
      <c r="J223" s="151"/>
      <c r="K223" s="147"/>
      <c r="L223" s="147"/>
      <c r="M223" s="56"/>
    </row>
    <row r="224" spans="1:13" ht="15.75" hidden="1" thickBot="1" x14ac:dyDescent="0.3">
      <c r="A224" s="51" t="s">
        <v>840</v>
      </c>
      <c r="B224" s="47" t="s">
        <v>697</v>
      </c>
      <c r="C224" s="141">
        <v>45385</v>
      </c>
      <c r="D224" s="141" t="str">
        <f t="shared" si="6"/>
        <v>Week 14</v>
      </c>
      <c r="E224" s="141" t="str">
        <f t="shared" si="7"/>
        <v>Wednesday</v>
      </c>
      <c r="F224" s="150" t="s">
        <v>642</v>
      </c>
      <c r="G224" s="151" t="s">
        <v>687</v>
      </c>
      <c r="H224" s="151"/>
      <c r="I224" s="151"/>
      <c r="J224" s="151"/>
      <c r="K224" s="155"/>
      <c r="L224" s="147"/>
      <c r="M224" s="56"/>
    </row>
    <row r="225" spans="1:13" ht="15.75" hidden="1" thickBot="1" x14ac:dyDescent="0.3">
      <c r="A225" s="51" t="s">
        <v>840</v>
      </c>
      <c r="B225" s="55" t="s">
        <v>628</v>
      </c>
      <c r="C225" s="119">
        <v>45389</v>
      </c>
      <c r="D225" s="119" t="str">
        <f t="shared" si="6"/>
        <v>Week 15</v>
      </c>
      <c r="E225" s="119" t="str">
        <f t="shared" si="7"/>
        <v>Sunday</v>
      </c>
      <c r="F225" s="125" t="s">
        <v>663</v>
      </c>
      <c r="G225" s="123" t="s">
        <v>664</v>
      </c>
      <c r="H225" s="123"/>
      <c r="I225" s="123"/>
      <c r="J225" s="123"/>
      <c r="K225" s="122"/>
      <c r="L225" s="122"/>
      <c r="M225" s="56"/>
    </row>
    <row r="226" spans="1:13" ht="15.75" hidden="1" thickBot="1" x14ac:dyDescent="0.3">
      <c r="A226" s="51" t="s">
        <v>840</v>
      </c>
      <c r="B226" s="60" t="s">
        <v>633</v>
      </c>
      <c r="C226" s="175">
        <v>45389</v>
      </c>
      <c r="D226" s="175" t="str">
        <f t="shared" si="6"/>
        <v>Week 15</v>
      </c>
      <c r="E226" s="175" t="str">
        <f t="shared" si="7"/>
        <v>Sunday</v>
      </c>
      <c r="F226" s="180" t="s">
        <v>663</v>
      </c>
      <c r="G226" s="179" t="s">
        <v>711</v>
      </c>
      <c r="H226" s="173" t="s">
        <v>749</v>
      </c>
      <c r="I226" s="173" t="s">
        <v>405</v>
      </c>
      <c r="J226" s="173"/>
      <c r="K226" s="181"/>
      <c r="L226" s="178"/>
      <c r="M226" s="56"/>
    </row>
    <row r="227" spans="1:13" ht="15.75" hidden="1" thickBot="1" x14ac:dyDescent="0.3">
      <c r="A227" s="51" t="s">
        <v>840</v>
      </c>
      <c r="B227" s="47" t="s">
        <v>697</v>
      </c>
      <c r="C227" s="141">
        <v>45393</v>
      </c>
      <c r="D227" s="141" t="str">
        <f t="shared" si="6"/>
        <v>Week 15</v>
      </c>
      <c r="E227" s="141" t="str">
        <f t="shared" si="7"/>
        <v>Thursday</v>
      </c>
      <c r="F227" s="152" t="s">
        <v>659</v>
      </c>
      <c r="G227" s="151" t="s">
        <v>842</v>
      </c>
      <c r="H227" s="151"/>
      <c r="I227" s="151"/>
      <c r="J227" s="151"/>
      <c r="K227" s="147"/>
      <c r="L227" s="147"/>
      <c r="M227" s="56"/>
    </row>
    <row r="228" spans="1:13" ht="15.75" hidden="1" thickBot="1" x14ac:dyDescent="0.3">
      <c r="A228" s="51" t="s">
        <v>840</v>
      </c>
      <c r="B228" s="136" t="s">
        <v>873</v>
      </c>
      <c r="C228" s="132">
        <v>45394</v>
      </c>
      <c r="D228" s="132" t="str">
        <f t="shared" si="6"/>
        <v>Week 15</v>
      </c>
      <c r="E228" s="132" t="str">
        <f t="shared" si="7"/>
        <v>Friday</v>
      </c>
      <c r="F228" s="136" t="s">
        <v>727</v>
      </c>
      <c r="G228" s="137" t="s">
        <v>889</v>
      </c>
      <c r="H228" s="137"/>
      <c r="I228" s="137"/>
      <c r="J228" s="137"/>
      <c r="K228" s="134"/>
      <c r="L228" s="134" t="s">
        <v>157</v>
      </c>
      <c r="M228" s="56"/>
    </row>
    <row r="229" spans="1:13" ht="15.75" hidden="1" thickBot="1" x14ac:dyDescent="0.3">
      <c r="A229" s="51" t="s">
        <v>840</v>
      </c>
      <c r="B229" s="47" t="s">
        <v>697</v>
      </c>
      <c r="C229" s="141">
        <v>45396</v>
      </c>
      <c r="D229" s="141" t="str">
        <f t="shared" si="6"/>
        <v>Week 16</v>
      </c>
      <c r="E229" s="141" t="str">
        <f t="shared" si="7"/>
        <v>Sunday</v>
      </c>
      <c r="F229" s="150" t="s">
        <v>689</v>
      </c>
      <c r="G229" s="151" t="s">
        <v>797</v>
      </c>
      <c r="H229" s="151"/>
      <c r="I229" s="151"/>
      <c r="J229" s="151"/>
      <c r="K229" s="155"/>
      <c r="L229" s="147"/>
      <c r="M229" s="56"/>
    </row>
    <row r="230" spans="1:13" ht="15.75" hidden="1" thickBot="1" x14ac:dyDescent="0.3">
      <c r="A230" s="51" t="s">
        <v>840</v>
      </c>
      <c r="B230" s="47" t="s">
        <v>697</v>
      </c>
      <c r="C230" s="141">
        <v>45401</v>
      </c>
      <c r="D230" s="141" t="str">
        <f t="shared" si="6"/>
        <v>Week 16</v>
      </c>
      <c r="E230" s="141" t="str">
        <f t="shared" si="7"/>
        <v>Friday</v>
      </c>
      <c r="F230" s="150" t="s">
        <v>654</v>
      </c>
      <c r="G230" s="151" t="s">
        <v>849</v>
      </c>
      <c r="H230" s="151"/>
      <c r="I230" s="151"/>
      <c r="J230" s="151"/>
      <c r="K230" s="155"/>
      <c r="L230" s="147"/>
      <c r="M230" s="56"/>
    </row>
    <row r="231" spans="1:13" ht="15.75" hidden="1" thickBot="1" x14ac:dyDescent="0.3">
      <c r="A231" s="51" t="s">
        <v>840</v>
      </c>
      <c r="B231" s="60" t="s">
        <v>633</v>
      </c>
      <c r="C231" s="175">
        <v>45403</v>
      </c>
      <c r="D231" s="175" t="str">
        <f t="shared" si="6"/>
        <v>Week 17</v>
      </c>
      <c r="E231" s="175" t="str">
        <f t="shared" si="7"/>
        <v>Sunday</v>
      </c>
      <c r="F231" s="180" t="s">
        <v>656</v>
      </c>
      <c r="G231" s="179" t="s">
        <v>745</v>
      </c>
      <c r="H231" s="179" t="s">
        <v>854</v>
      </c>
      <c r="I231" s="179" t="s">
        <v>890</v>
      </c>
      <c r="J231" s="179"/>
      <c r="K231" s="178"/>
      <c r="L231" s="178"/>
      <c r="M231" s="52"/>
    </row>
    <row r="232" spans="1:13" ht="15.75" hidden="1" thickBot="1" x14ac:dyDescent="0.3">
      <c r="A232" s="51" t="s">
        <v>840</v>
      </c>
      <c r="B232" s="47" t="s">
        <v>697</v>
      </c>
      <c r="C232" s="141">
        <v>45408</v>
      </c>
      <c r="D232" s="141" t="str">
        <f t="shared" si="6"/>
        <v>Week 17</v>
      </c>
      <c r="E232" s="141" t="str">
        <f t="shared" si="7"/>
        <v>Friday</v>
      </c>
      <c r="F232" s="153" t="s">
        <v>634</v>
      </c>
      <c r="G232" s="151" t="s">
        <v>767</v>
      </c>
      <c r="H232" s="151"/>
      <c r="I232" s="151"/>
      <c r="J232" s="151"/>
      <c r="K232" s="147"/>
      <c r="L232" s="147"/>
      <c r="M232" s="52"/>
    </row>
    <row r="233" spans="1:13" ht="15.75" hidden="1" thickBot="1" x14ac:dyDescent="0.3">
      <c r="A233" s="51" t="s">
        <v>840</v>
      </c>
      <c r="B233" s="47" t="s">
        <v>697</v>
      </c>
      <c r="C233" s="141">
        <v>45411</v>
      </c>
      <c r="D233" s="141" t="str">
        <f t="shared" si="6"/>
        <v>Week 18</v>
      </c>
      <c r="E233" s="141" t="str">
        <f t="shared" si="7"/>
        <v>Monday</v>
      </c>
      <c r="F233" s="150" t="s">
        <v>727</v>
      </c>
      <c r="G233" s="151" t="s">
        <v>891</v>
      </c>
      <c r="H233" s="151"/>
      <c r="I233" s="151"/>
      <c r="J233" s="151"/>
      <c r="K233" s="147"/>
      <c r="L233" s="147"/>
      <c r="M233" s="52"/>
    </row>
    <row r="234" spans="1:13" ht="15.75" hidden="1" thickBot="1" x14ac:dyDescent="0.3">
      <c r="A234" s="51" t="s">
        <v>840</v>
      </c>
      <c r="B234" s="47" t="s">
        <v>697</v>
      </c>
      <c r="C234" s="141">
        <v>45412</v>
      </c>
      <c r="D234" s="141" t="str">
        <f t="shared" si="6"/>
        <v>Week 18</v>
      </c>
      <c r="E234" s="141" t="str">
        <f t="shared" si="7"/>
        <v>Tuesday</v>
      </c>
      <c r="F234" s="153" t="s">
        <v>634</v>
      </c>
      <c r="G234" s="151" t="s">
        <v>892</v>
      </c>
      <c r="H234" s="151"/>
      <c r="I234" s="151"/>
      <c r="J234" s="151"/>
      <c r="K234" s="147"/>
      <c r="L234" s="147"/>
      <c r="M234" s="52"/>
    </row>
    <row r="235" spans="1:13" ht="15.75" hidden="1" thickBot="1" x14ac:dyDescent="0.3">
      <c r="A235" s="51" t="s">
        <v>840</v>
      </c>
      <c r="B235" s="47" t="s">
        <v>697</v>
      </c>
      <c r="C235" s="141">
        <v>45413</v>
      </c>
      <c r="D235" s="141" t="str">
        <f t="shared" si="6"/>
        <v>Week 18</v>
      </c>
      <c r="E235" s="141" t="str">
        <f t="shared" si="7"/>
        <v>Wednesday</v>
      </c>
      <c r="F235" s="150" t="s">
        <v>672</v>
      </c>
      <c r="G235" s="151" t="s">
        <v>893</v>
      </c>
      <c r="H235" s="151"/>
      <c r="I235" s="151"/>
      <c r="J235" s="151"/>
      <c r="K235" s="147"/>
      <c r="L235" s="147"/>
      <c r="M235" s="52"/>
    </row>
    <row r="236" spans="1:13" ht="15.75" hidden="1" thickBot="1" x14ac:dyDescent="0.3">
      <c r="A236" s="51" t="s">
        <v>840</v>
      </c>
      <c r="B236" s="189" t="s">
        <v>732</v>
      </c>
      <c r="C236" s="186">
        <v>45417</v>
      </c>
      <c r="D236" s="186" t="str">
        <f t="shared" si="6"/>
        <v>Week 19</v>
      </c>
      <c r="E236" s="186" t="str">
        <f t="shared" si="7"/>
        <v>Sunday</v>
      </c>
      <c r="F236" s="190" t="s">
        <v>634</v>
      </c>
      <c r="G236" s="191" t="s">
        <v>894</v>
      </c>
      <c r="H236" s="191"/>
      <c r="I236" s="191"/>
      <c r="J236" s="191"/>
      <c r="K236" s="188"/>
      <c r="L236" s="188"/>
      <c r="M236" s="52"/>
    </row>
    <row r="237" spans="1:13" ht="15.75" hidden="1" thickBot="1" x14ac:dyDescent="0.3">
      <c r="A237" s="51" t="s">
        <v>840</v>
      </c>
      <c r="B237" s="55" t="s">
        <v>628</v>
      </c>
      <c r="C237" s="119">
        <v>45417</v>
      </c>
      <c r="D237" s="119" t="str">
        <f t="shared" si="6"/>
        <v>Week 19</v>
      </c>
      <c r="E237" s="119" t="str">
        <f t="shared" si="7"/>
        <v>Sunday</v>
      </c>
      <c r="F237" s="125" t="s">
        <v>651</v>
      </c>
      <c r="G237" s="123" t="s">
        <v>895</v>
      </c>
      <c r="H237" s="123"/>
      <c r="I237" s="123"/>
      <c r="J237" s="123"/>
      <c r="K237" s="122"/>
      <c r="L237" s="122"/>
      <c r="M237" s="52"/>
    </row>
    <row r="238" spans="1:13" ht="15.75" hidden="1" thickBot="1" x14ac:dyDescent="0.3">
      <c r="A238" s="51" t="s">
        <v>840</v>
      </c>
      <c r="B238" s="136" t="s">
        <v>873</v>
      </c>
      <c r="C238" s="132">
        <v>45419</v>
      </c>
      <c r="D238" s="132" t="str">
        <f t="shared" si="6"/>
        <v>Week 19</v>
      </c>
      <c r="E238" s="132" t="str">
        <f t="shared" si="7"/>
        <v>Tuesday</v>
      </c>
      <c r="F238" s="136" t="s">
        <v>727</v>
      </c>
      <c r="G238" s="137" t="s">
        <v>896</v>
      </c>
      <c r="H238" s="137"/>
      <c r="I238" s="137"/>
      <c r="J238" s="137"/>
      <c r="K238" s="134"/>
      <c r="L238" s="134"/>
      <c r="M238" s="52"/>
    </row>
    <row r="239" spans="1:13" ht="15.75" hidden="1" thickBot="1" x14ac:dyDescent="0.3">
      <c r="A239" s="51" t="s">
        <v>840</v>
      </c>
      <c r="B239" s="47" t="s">
        <v>697</v>
      </c>
      <c r="C239" s="141">
        <v>45421</v>
      </c>
      <c r="D239" s="141" t="str">
        <f t="shared" si="6"/>
        <v>Week 19</v>
      </c>
      <c r="E239" s="141" t="str">
        <f t="shared" si="7"/>
        <v>Thursday</v>
      </c>
      <c r="F239" s="150" t="s">
        <v>672</v>
      </c>
      <c r="G239" s="151" t="s">
        <v>673</v>
      </c>
      <c r="H239" s="151"/>
      <c r="I239" s="151"/>
      <c r="J239" s="151"/>
      <c r="K239" s="147"/>
      <c r="L239" s="147"/>
      <c r="M239" s="56"/>
    </row>
    <row r="240" spans="1:13" ht="15.75" hidden="1" thickBot="1" x14ac:dyDescent="0.3">
      <c r="A240" s="51" t="s">
        <v>840</v>
      </c>
      <c r="B240" s="136" t="s">
        <v>873</v>
      </c>
      <c r="C240" s="132">
        <v>45424</v>
      </c>
      <c r="D240" s="132" t="str">
        <f t="shared" si="6"/>
        <v>Week 20</v>
      </c>
      <c r="E240" s="132" t="str">
        <f t="shared" si="7"/>
        <v>Sunday</v>
      </c>
      <c r="F240" s="136" t="s">
        <v>727</v>
      </c>
      <c r="G240" s="137" t="s">
        <v>669</v>
      </c>
      <c r="H240" s="137"/>
      <c r="I240" s="137"/>
      <c r="J240" s="137"/>
      <c r="K240" s="134"/>
      <c r="L240" s="134"/>
      <c r="M240" s="56"/>
    </row>
    <row r="241" spans="1:13" ht="15.75" hidden="1" thickBot="1" x14ac:dyDescent="0.3">
      <c r="A241" s="51" t="s">
        <v>840</v>
      </c>
      <c r="B241" s="47" t="s">
        <v>697</v>
      </c>
      <c r="C241" s="141">
        <v>45424</v>
      </c>
      <c r="D241" s="141" t="str">
        <f t="shared" si="6"/>
        <v>Week 20</v>
      </c>
      <c r="E241" s="141" t="str">
        <f t="shared" si="7"/>
        <v>Sunday</v>
      </c>
      <c r="F241" s="150" t="s">
        <v>897</v>
      </c>
      <c r="G241" s="151" t="s">
        <v>898</v>
      </c>
      <c r="H241" s="151"/>
      <c r="I241" s="151"/>
      <c r="J241" s="151"/>
      <c r="K241" s="147"/>
      <c r="L241" s="147"/>
      <c r="M241" s="56"/>
    </row>
    <row r="242" spans="1:13" ht="15.75" hidden="1" thickBot="1" x14ac:dyDescent="0.3">
      <c r="A242" s="51" t="s">
        <v>840</v>
      </c>
      <c r="B242" s="47" t="s">
        <v>697</v>
      </c>
      <c r="C242" s="141">
        <v>45429</v>
      </c>
      <c r="D242" s="141" t="str">
        <f t="shared" si="6"/>
        <v>Week 20</v>
      </c>
      <c r="E242" s="141" t="str">
        <f t="shared" si="7"/>
        <v>Friday</v>
      </c>
      <c r="F242" s="150" t="s">
        <v>672</v>
      </c>
      <c r="G242" s="151" t="s">
        <v>673</v>
      </c>
      <c r="H242" s="151"/>
      <c r="I242" s="151"/>
      <c r="J242" s="151"/>
      <c r="K242" s="147"/>
      <c r="L242" s="147"/>
      <c r="M242" s="56"/>
    </row>
    <row r="243" spans="1:13" ht="15.75" hidden="1" thickBot="1" x14ac:dyDescent="0.3">
      <c r="A243" s="51" t="s">
        <v>840</v>
      </c>
      <c r="B243" s="169" t="s">
        <v>660</v>
      </c>
      <c r="C243" s="165">
        <v>45431</v>
      </c>
      <c r="D243" s="165" t="str">
        <f t="shared" si="6"/>
        <v>Week 21</v>
      </c>
      <c r="E243" s="165" t="str">
        <f t="shared" si="7"/>
        <v>Sunday</v>
      </c>
      <c r="F243" s="170" t="s">
        <v>640</v>
      </c>
      <c r="G243" s="171" t="s">
        <v>899</v>
      </c>
      <c r="H243" s="171"/>
      <c r="I243" s="171"/>
      <c r="J243" s="171"/>
      <c r="K243" s="166"/>
      <c r="L243" s="166"/>
      <c r="M243" s="52"/>
    </row>
    <row r="244" spans="1:13" ht="15.75" hidden="1" thickBot="1" x14ac:dyDescent="0.3">
      <c r="A244" s="51" t="s">
        <v>840</v>
      </c>
      <c r="B244" s="169" t="s">
        <v>660</v>
      </c>
      <c r="C244" s="165">
        <v>45432</v>
      </c>
      <c r="D244" s="165" t="str">
        <f t="shared" si="6"/>
        <v>Week 21</v>
      </c>
      <c r="E244" s="165" t="str">
        <f t="shared" si="7"/>
        <v>Monday</v>
      </c>
      <c r="F244" s="170" t="s">
        <v>656</v>
      </c>
      <c r="G244" s="171" t="s">
        <v>754</v>
      </c>
      <c r="H244" s="171"/>
      <c r="I244" s="171"/>
      <c r="J244" s="171"/>
      <c r="K244" s="166"/>
      <c r="L244" s="166"/>
      <c r="M244" s="52"/>
    </row>
    <row r="245" spans="1:13" ht="15.75" hidden="1" thickBot="1" x14ac:dyDescent="0.3">
      <c r="A245" s="51" t="s">
        <v>840</v>
      </c>
      <c r="B245" s="47" t="s">
        <v>697</v>
      </c>
      <c r="C245" s="141">
        <v>45435</v>
      </c>
      <c r="D245" s="141" t="str">
        <f t="shared" si="6"/>
        <v>Week 21</v>
      </c>
      <c r="E245" s="141" t="str">
        <f t="shared" si="7"/>
        <v>Thursday</v>
      </c>
      <c r="F245" s="153" t="s">
        <v>634</v>
      </c>
      <c r="G245" s="151" t="s">
        <v>789</v>
      </c>
      <c r="H245" s="151"/>
      <c r="I245" s="151"/>
      <c r="J245" s="151"/>
      <c r="K245" s="147"/>
      <c r="L245" s="147"/>
      <c r="M245" s="52"/>
    </row>
    <row r="246" spans="1:13" ht="15.75" hidden="1" thickBot="1" x14ac:dyDescent="0.3">
      <c r="A246" s="51" t="s">
        <v>840</v>
      </c>
      <c r="B246" s="47" t="s">
        <v>697</v>
      </c>
      <c r="C246" s="141">
        <v>45438</v>
      </c>
      <c r="D246" s="141" t="str">
        <f t="shared" si="6"/>
        <v>Week 22</v>
      </c>
      <c r="E246" s="141" t="str">
        <f t="shared" si="7"/>
        <v>Sunday</v>
      </c>
      <c r="F246" s="150" t="s">
        <v>659</v>
      </c>
      <c r="G246" s="151" t="s">
        <v>747</v>
      </c>
      <c r="H246" s="151"/>
      <c r="I246" s="151"/>
      <c r="J246" s="151"/>
      <c r="K246" s="147"/>
      <c r="L246" s="147"/>
      <c r="M246" s="52"/>
    </row>
    <row r="247" spans="1:13" ht="15.75" hidden="1" thickBot="1" x14ac:dyDescent="0.3">
      <c r="A247" s="51" t="s">
        <v>840</v>
      </c>
      <c r="B247" s="47" t="s">
        <v>697</v>
      </c>
      <c r="C247" s="141">
        <v>45440</v>
      </c>
      <c r="D247" s="141" t="str">
        <f t="shared" si="6"/>
        <v>Week 22</v>
      </c>
      <c r="E247" s="141" t="str">
        <f t="shared" si="7"/>
        <v>Tuesday</v>
      </c>
      <c r="F247" s="153" t="s">
        <v>634</v>
      </c>
      <c r="G247" s="151" t="s">
        <v>833</v>
      </c>
      <c r="H247" s="151"/>
      <c r="I247" s="151"/>
      <c r="J247" s="151"/>
      <c r="K247" s="147"/>
      <c r="L247" s="147"/>
      <c r="M247" s="52"/>
    </row>
    <row r="248" spans="1:13" ht="15.75" hidden="1" thickBot="1" x14ac:dyDescent="0.3">
      <c r="A248" s="51" t="s">
        <v>840</v>
      </c>
      <c r="B248" s="47" t="s">
        <v>697</v>
      </c>
      <c r="C248" s="141">
        <v>45444</v>
      </c>
      <c r="D248" s="141" t="str">
        <f t="shared" si="6"/>
        <v>Week 22</v>
      </c>
      <c r="E248" s="141" t="str">
        <f t="shared" si="7"/>
        <v>Saturday</v>
      </c>
      <c r="F248" s="153" t="s">
        <v>634</v>
      </c>
      <c r="G248" s="151" t="s">
        <v>699</v>
      </c>
      <c r="H248" s="151"/>
      <c r="I248" s="151"/>
      <c r="J248" s="151"/>
      <c r="K248" s="147"/>
      <c r="L248" s="147"/>
      <c r="M248" s="52"/>
    </row>
    <row r="249" spans="1:13" ht="15.75" hidden="1" thickBot="1" x14ac:dyDescent="0.3">
      <c r="A249" s="51" t="s">
        <v>840</v>
      </c>
      <c r="B249" s="47" t="s">
        <v>697</v>
      </c>
      <c r="C249" s="141">
        <v>45447</v>
      </c>
      <c r="D249" s="141" t="str">
        <f t="shared" si="6"/>
        <v>Week 23</v>
      </c>
      <c r="E249" s="141" t="str">
        <f t="shared" si="7"/>
        <v>Tuesday</v>
      </c>
      <c r="F249" s="150" t="s">
        <v>654</v>
      </c>
      <c r="G249" s="151" t="s">
        <v>900</v>
      </c>
      <c r="H249" s="151"/>
      <c r="I249" s="151"/>
      <c r="J249" s="151"/>
      <c r="K249" s="147"/>
      <c r="L249" s="147"/>
      <c r="M249" s="52"/>
    </row>
    <row r="250" spans="1:13" ht="15.75" hidden="1" thickBot="1" x14ac:dyDescent="0.3">
      <c r="A250" s="51" t="s">
        <v>840</v>
      </c>
      <c r="B250" s="47" t="s">
        <v>697</v>
      </c>
      <c r="C250" s="141">
        <v>45448</v>
      </c>
      <c r="D250" s="141" t="str">
        <f t="shared" si="6"/>
        <v>Week 23</v>
      </c>
      <c r="E250" s="141" t="str">
        <f t="shared" si="7"/>
        <v>Wednesday</v>
      </c>
      <c r="F250" s="150" t="s">
        <v>659</v>
      </c>
      <c r="G250" s="151" t="s">
        <v>901</v>
      </c>
      <c r="H250" s="151"/>
      <c r="I250" s="151"/>
      <c r="J250" s="151"/>
      <c r="K250" s="147"/>
      <c r="L250" s="147"/>
      <c r="M250" s="52"/>
    </row>
    <row r="251" spans="1:13" ht="15.75" hidden="1" thickBot="1" x14ac:dyDescent="0.3">
      <c r="A251" s="51" t="s">
        <v>840</v>
      </c>
      <c r="B251" s="47" t="s">
        <v>697</v>
      </c>
      <c r="C251" s="141">
        <v>45449</v>
      </c>
      <c r="D251" s="141" t="str">
        <f t="shared" si="6"/>
        <v>Week 23</v>
      </c>
      <c r="E251" s="141" t="str">
        <f t="shared" si="7"/>
        <v>Thursday</v>
      </c>
      <c r="F251" s="150" t="s">
        <v>727</v>
      </c>
      <c r="G251" s="151" t="s">
        <v>902</v>
      </c>
      <c r="H251" s="151"/>
      <c r="I251" s="151"/>
      <c r="J251" s="151"/>
      <c r="K251" s="147"/>
      <c r="L251" s="147"/>
      <c r="M251" s="52"/>
    </row>
    <row r="252" spans="1:13" ht="15.75" hidden="1" thickBot="1" x14ac:dyDescent="0.3">
      <c r="A252" s="51" t="s">
        <v>840</v>
      </c>
      <c r="B252" s="60" t="s">
        <v>903</v>
      </c>
      <c r="C252" s="175">
        <v>45452</v>
      </c>
      <c r="D252" s="175" t="str">
        <f t="shared" si="6"/>
        <v>Week 24</v>
      </c>
      <c r="E252" s="175" t="str">
        <f t="shared" si="7"/>
        <v>Sunday</v>
      </c>
      <c r="F252" s="180" t="s">
        <v>659</v>
      </c>
      <c r="G252" s="179" t="s">
        <v>904</v>
      </c>
      <c r="H252" s="179" t="s">
        <v>801</v>
      </c>
      <c r="I252" s="179" t="s">
        <v>905</v>
      </c>
      <c r="J252" s="179"/>
      <c r="K252" s="178"/>
      <c r="L252" s="178"/>
      <c r="M252" s="52"/>
    </row>
    <row r="253" spans="1:13" ht="15.75" hidden="1" thickBot="1" x14ac:dyDescent="0.3">
      <c r="A253" s="51" t="s">
        <v>840</v>
      </c>
      <c r="B253" s="47" t="s">
        <v>697</v>
      </c>
      <c r="C253" s="141">
        <v>45453</v>
      </c>
      <c r="D253" s="141" t="str">
        <f t="shared" si="6"/>
        <v>Week 24</v>
      </c>
      <c r="E253" s="141" t="str">
        <f t="shared" si="7"/>
        <v>Monday</v>
      </c>
      <c r="F253" s="153" t="s">
        <v>634</v>
      </c>
      <c r="G253" s="151" t="s">
        <v>906</v>
      </c>
      <c r="H253" s="151"/>
      <c r="I253" s="151"/>
      <c r="J253" s="151"/>
      <c r="K253" s="147"/>
      <c r="L253" s="147"/>
      <c r="M253" s="52"/>
    </row>
    <row r="254" spans="1:13" ht="15.75" hidden="1" thickBot="1" x14ac:dyDescent="0.3">
      <c r="A254" s="51" t="s">
        <v>840</v>
      </c>
      <c r="B254" s="47" t="s">
        <v>697</v>
      </c>
      <c r="C254" s="141">
        <v>45483</v>
      </c>
      <c r="D254" s="141" t="str">
        <f t="shared" si="6"/>
        <v>Week 28</v>
      </c>
      <c r="E254" s="141" t="str">
        <f t="shared" si="7"/>
        <v>Wednesday</v>
      </c>
      <c r="F254" s="153" t="s">
        <v>634</v>
      </c>
      <c r="G254" s="151" t="s">
        <v>907</v>
      </c>
      <c r="H254" s="151" t="s">
        <v>392</v>
      </c>
      <c r="I254" s="151" t="s">
        <v>392</v>
      </c>
      <c r="J254" s="151"/>
      <c r="K254" s="152" t="s">
        <v>908</v>
      </c>
      <c r="L254" s="147"/>
      <c r="M254" s="52"/>
    </row>
    <row r="255" spans="1:13" ht="15.75" hidden="1" thickBot="1" x14ac:dyDescent="0.3">
      <c r="A255" s="51" t="s">
        <v>840</v>
      </c>
      <c r="B255" s="55" t="s">
        <v>628</v>
      </c>
      <c r="C255" s="119">
        <v>45485</v>
      </c>
      <c r="D255" s="119" t="str">
        <f t="shared" si="6"/>
        <v>Week 28</v>
      </c>
      <c r="E255" s="119" t="str">
        <f t="shared" si="7"/>
        <v>Friday</v>
      </c>
      <c r="F255" s="125" t="s">
        <v>659</v>
      </c>
      <c r="G255" s="123" t="s">
        <v>909</v>
      </c>
      <c r="H255" s="126" t="s">
        <v>910</v>
      </c>
      <c r="I255" s="123" t="s">
        <v>911</v>
      </c>
      <c r="J255" s="123"/>
      <c r="K255" s="127"/>
      <c r="L255" s="122"/>
      <c r="M255" s="52"/>
    </row>
    <row r="256" spans="1:13" ht="15.75" hidden="1" thickBot="1" x14ac:dyDescent="0.3">
      <c r="A256" s="51" t="s">
        <v>840</v>
      </c>
      <c r="B256" s="60" t="s">
        <v>633</v>
      </c>
      <c r="C256" s="175">
        <v>45485</v>
      </c>
      <c r="D256" s="175" t="str">
        <f t="shared" si="6"/>
        <v>Week 28</v>
      </c>
      <c r="E256" s="175" t="str">
        <f t="shared" si="7"/>
        <v>Friday</v>
      </c>
      <c r="F256" s="180" t="s">
        <v>659</v>
      </c>
      <c r="G256" s="179" t="s">
        <v>912</v>
      </c>
      <c r="H256" s="179" t="s">
        <v>913</v>
      </c>
      <c r="I256" s="179" t="s">
        <v>914</v>
      </c>
      <c r="J256" s="179"/>
      <c r="K256" s="182"/>
      <c r="L256" s="178"/>
      <c r="M256" s="59"/>
    </row>
    <row r="257" spans="1:13" ht="15.75" hidden="1" thickBot="1" x14ac:dyDescent="0.3">
      <c r="A257" s="51" t="s">
        <v>840</v>
      </c>
      <c r="B257" s="55" t="s">
        <v>628</v>
      </c>
      <c r="C257" s="119">
        <v>45486</v>
      </c>
      <c r="D257" s="119" t="str">
        <f t="shared" si="6"/>
        <v>Week 28</v>
      </c>
      <c r="E257" s="119" t="str">
        <f t="shared" si="7"/>
        <v>Saturday</v>
      </c>
      <c r="F257" s="125" t="s">
        <v>656</v>
      </c>
      <c r="G257" s="123" t="s">
        <v>915</v>
      </c>
      <c r="H257" s="123" t="s">
        <v>916</v>
      </c>
      <c r="I257" s="123" t="s">
        <v>917</v>
      </c>
      <c r="J257" s="123"/>
      <c r="K257" s="127"/>
      <c r="L257" s="122"/>
      <c r="M257" s="52"/>
    </row>
    <row r="258" spans="1:13" ht="15.75" hidden="1" thickBot="1" x14ac:dyDescent="0.3">
      <c r="A258" s="42" t="s">
        <v>627</v>
      </c>
      <c r="B258" s="48" t="s">
        <v>628</v>
      </c>
      <c r="C258" s="119">
        <v>45536</v>
      </c>
      <c r="D258" s="119" t="str">
        <f t="shared" si="6"/>
        <v>Week 36</v>
      </c>
      <c r="E258" s="119" t="str">
        <f t="shared" si="7"/>
        <v>Sunday</v>
      </c>
      <c r="F258" s="123" t="s">
        <v>629</v>
      </c>
      <c r="G258" s="123" t="s">
        <v>630</v>
      </c>
      <c r="H258" s="125" t="s">
        <v>631</v>
      </c>
      <c r="I258" s="125" t="s">
        <v>632</v>
      </c>
      <c r="J258" s="125" t="s">
        <v>392</v>
      </c>
      <c r="K258" s="122"/>
      <c r="L258" s="122"/>
      <c r="M258" s="52"/>
    </row>
    <row r="259" spans="1:13" ht="15.75" hidden="1" thickBot="1" x14ac:dyDescent="0.3">
      <c r="A259" s="42" t="s">
        <v>627</v>
      </c>
      <c r="B259" s="173" t="s">
        <v>633</v>
      </c>
      <c r="C259" s="175">
        <v>45564</v>
      </c>
      <c r="D259" s="175" t="str">
        <f t="shared" ref="D259:D337" si="8">"Week " &amp; TEXT(WEEKNUM(C259, 1), "00")</f>
        <v>Week 40</v>
      </c>
      <c r="E259" s="175" t="str">
        <f t="shared" ref="E259:E284" si="9">TEXT(C259, "dddd")</f>
        <v>Sunday</v>
      </c>
      <c r="F259" s="183" t="s">
        <v>634</v>
      </c>
      <c r="G259" s="180" t="s">
        <v>635</v>
      </c>
      <c r="H259" s="180" t="s">
        <v>990</v>
      </c>
      <c r="I259" s="184"/>
      <c r="J259" s="180" t="s">
        <v>990</v>
      </c>
      <c r="K259" s="178"/>
      <c r="L259" s="179"/>
      <c r="M259" s="43"/>
    </row>
    <row r="260" spans="1:13" ht="15.75" hidden="1" thickBot="1" x14ac:dyDescent="0.3">
      <c r="A260" s="42" t="s">
        <v>627</v>
      </c>
      <c r="B260" s="48" t="s">
        <v>628</v>
      </c>
      <c r="C260" s="119">
        <v>45564</v>
      </c>
      <c r="D260" s="119" t="str">
        <f t="shared" si="8"/>
        <v>Week 40</v>
      </c>
      <c r="E260" s="119" t="str">
        <f t="shared" si="9"/>
        <v>Sunday</v>
      </c>
      <c r="F260" s="48" t="s">
        <v>659</v>
      </c>
      <c r="G260" s="123" t="s">
        <v>637</v>
      </c>
      <c r="H260" s="125" t="s">
        <v>638</v>
      </c>
      <c r="I260" s="125" t="s">
        <v>639</v>
      </c>
      <c r="J260" s="125" t="s">
        <v>392</v>
      </c>
      <c r="K260" s="122" t="s">
        <v>636</v>
      </c>
      <c r="L260" s="123"/>
      <c r="M260" s="52"/>
    </row>
    <row r="261" spans="1:13" ht="15.75" hidden="1" thickBot="1" x14ac:dyDescent="0.3">
      <c r="A261" s="42" t="s">
        <v>627</v>
      </c>
      <c r="B261" s="169" t="s">
        <v>660</v>
      </c>
      <c r="C261" s="165">
        <v>45571</v>
      </c>
      <c r="D261" s="165" t="str">
        <f t="shared" si="8"/>
        <v>Week 41</v>
      </c>
      <c r="E261" s="165" t="str">
        <f t="shared" si="9"/>
        <v>Sunday</v>
      </c>
      <c r="F261" s="170" t="s">
        <v>642</v>
      </c>
      <c r="G261" s="171" t="s">
        <v>751</v>
      </c>
      <c r="H261" s="170" t="s">
        <v>987</v>
      </c>
      <c r="I261" s="170" t="s">
        <v>986</v>
      </c>
      <c r="J261" s="170" t="s">
        <v>392</v>
      </c>
      <c r="K261" s="172"/>
      <c r="L261" s="171"/>
      <c r="M261" s="45"/>
    </row>
    <row r="262" spans="1:13" ht="15.75" hidden="1" thickBot="1" x14ac:dyDescent="0.3">
      <c r="A262" s="42" t="s">
        <v>627</v>
      </c>
      <c r="B262" s="47" t="s">
        <v>697</v>
      </c>
      <c r="C262" s="141">
        <v>45575</v>
      </c>
      <c r="D262" s="141" t="str">
        <f t="shared" si="8"/>
        <v>Week 41</v>
      </c>
      <c r="E262" s="141" t="str">
        <f t="shared" si="9"/>
        <v>Thursday</v>
      </c>
      <c r="F262" s="151" t="s">
        <v>629</v>
      </c>
      <c r="G262" s="151" t="s">
        <v>630</v>
      </c>
      <c r="H262" s="150" t="s">
        <v>1023</v>
      </c>
      <c r="I262" s="150" t="s">
        <v>1024</v>
      </c>
      <c r="J262" s="150" t="s">
        <v>392</v>
      </c>
      <c r="K262" s="156"/>
      <c r="L262" s="151"/>
      <c r="M262" s="57"/>
    </row>
    <row r="263" spans="1:13" ht="15.75" hidden="1" thickBot="1" x14ac:dyDescent="0.3">
      <c r="A263" s="42" t="s">
        <v>627</v>
      </c>
      <c r="B263" s="47" t="s">
        <v>697</v>
      </c>
      <c r="C263" s="141">
        <v>45577</v>
      </c>
      <c r="D263" s="141" t="str">
        <f t="shared" si="8"/>
        <v>Week 41</v>
      </c>
      <c r="E263" s="141" t="str">
        <f t="shared" si="9"/>
        <v>Saturday</v>
      </c>
      <c r="F263" s="150" t="s">
        <v>659</v>
      </c>
      <c r="G263" s="151" t="s">
        <v>1022</v>
      </c>
      <c r="H263" s="150" t="s">
        <v>854</v>
      </c>
      <c r="I263" s="150" t="s">
        <v>845</v>
      </c>
      <c r="J263" s="150" t="s">
        <v>392</v>
      </c>
      <c r="K263" s="156"/>
      <c r="L263" s="151"/>
      <c r="M263" s="57"/>
    </row>
    <row r="264" spans="1:13" ht="15.75" hidden="1" thickBot="1" x14ac:dyDescent="0.3">
      <c r="A264" s="42" t="s">
        <v>627</v>
      </c>
      <c r="B264" s="47" t="s">
        <v>697</v>
      </c>
      <c r="C264" s="141">
        <v>45578</v>
      </c>
      <c r="D264" s="141" t="str">
        <f t="shared" si="8"/>
        <v>Week 42</v>
      </c>
      <c r="E264" s="141" t="str">
        <f t="shared" si="9"/>
        <v>Sunday</v>
      </c>
      <c r="F264" s="151" t="s">
        <v>663</v>
      </c>
      <c r="G264" s="151" t="s">
        <v>711</v>
      </c>
      <c r="H264" s="150" t="s">
        <v>720</v>
      </c>
      <c r="I264" s="150" t="s">
        <v>865</v>
      </c>
      <c r="J264" s="150" t="s">
        <v>392</v>
      </c>
      <c r="K264" s="147"/>
      <c r="L264" s="151"/>
      <c r="M264" s="43"/>
    </row>
    <row r="265" spans="1:13" ht="15.75" hidden="1" thickBot="1" x14ac:dyDescent="0.3">
      <c r="A265" s="42" t="s">
        <v>627</v>
      </c>
      <c r="B265" s="47" t="s">
        <v>697</v>
      </c>
      <c r="C265" s="141">
        <v>45583</v>
      </c>
      <c r="D265" s="141" t="str">
        <f t="shared" si="8"/>
        <v>Week 42</v>
      </c>
      <c r="E265" s="141" t="str">
        <f t="shared" si="9"/>
        <v>Friday</v>
      </c>
      <c r="F265" s="157" t="s">
        <v>634</v>
      </c>
      <c r="G265" s="151" t="s">
        <v>918</v>
      </c>
      <c r="H265" s="150" t="s">
        <v>392</v>
      </c>
      <c r="I265" s="150" t="s">
        <v>1048</v>
      </c>
      <c r="J265" s="151" t="s">
        <v>1026</v>
      </c>
      <c r="K265" s="147"/>
      <c r="L265" s="47"/>
      <c r="M265" s="43"/>
    </row>
    <row r="266" spans="1:13" ht="15.75" hidden="1" thickBot="1" x14ac:dyDescent="0.3">
      <c r="A266" s="42" t="s">
        <v>627</v>
      </c>
      <c r="B266" s="47" t="s">
        <v>697</v>
      </c>
      <c r="C266" s="141">
        <v>45584</v>
      </c>
      <c r="D266" s="141" t="str">
        <f t="shared" si="8"/>
        <v>Week 42</v>
      </c>
      <c r="E266" s="141" t="str">
        <f t="shared" si="9"/>
        <v>Saturday</v>
      </c>
      <c r="F266" s="151" t="s">
        <v>663</v>
      </c>
      <c r="G266" s="151" t="s">
        <v>711</v>
      </c>
      <c r="H266" s="150" t="s">
        <v>720</v>
      </c>
      <c r="I266" s="150" t="s">
        <v>865</v>
      </c>
      <c r="J266" s="150" t="s">
        <v>392</v>
      </c>
      <c r="K266" s="147"/>
      <c r="L266" s="147"/>
      <c r="M266" s="44"/>
    </row>
    <row r="267" spans="1:13" ht="15.75" hidden="1" thickBot="1" x14ac:dyDescent="0.3">
      <c r="A267" s="42" t="s">
        <v>627</v>
      </c>
      <c r="B267" s="48" t="s">
        <v>628</v>
      </c>
      <c r="C267" s="119">
        <v>45591</v>
      </c>
      <c r="D267" s="119" t="str">
        <f t="shared" si="8"/>
        <v>Week 43</v>
      </c>
      <c r="E267" s="119" t="str">
        <f t="shared" si="9"/>
        <v>Saturday</v>
      </c>
      <c r="F267" s="123" t="s">
        <v>644</v>
      </c>
      <c r="G267" s="123" t="s">
        <v>645</v>
      </c>
      <c r="H267" s="125" t="s">
        <v>646</v>
      </c>
      <c r="I267" s="128" t="s">
        <v>647</v>
      </c>
      <c r="J267" s="125" t="s">
        <v>392</v>
      </c>
      <c r="K267" s="122"/>
      <c r="L267" s="122"/>
      <c r="M267" s="44"/>
    </row>
    <row r="268" spans="1:13" ht="15.75" hidden="1" thickBot="1" x14ac:dyDescent="0.3">
      <c r="A268" s="42" t="s">
        <v>627</v>
      </c>
      <c r="B268" s="173" t="s">
        <v>633</v>
      </c>
      <c r="C268" s="175">
        <v>45591</v>
      </c>
      <c r="D268" s="175" t="str">
        <f t="shared" si="8"/>
        <v>Week 43</v>
      </c>
      <c r="E268" s="175" t="str">
        <f t="shared" si="9"/>
        <v>Saturday</v>
      </c>
      <c r="F268" s="180" t="s">
        <v>642</v>
      </c>
      <c r="G268" s="179" t="s">
        <v>643</v>
      </c>
      <c r="H268" s="180" t="s">
        <v>1050</v>
      </c>
      <c r="I268" s="184" t="s">
        <v>1049</v>
      </c>
      <c r="J268" s="180" t="s">
        <v>392</v>
      </c>
      <c r="K268" s="178"/>
      <c r="L268" s="178"/>
      <c r="M268" s="44"/>
    </row>
    <row r="269" spans="1:13" ht="15.75" hidden="1" thickBot="1" x14ac:dyDescent="0.3">
      <c r="A269" s="42" t="s">
        <v>627</v>
      </c>
      <c r="B269" s="54" t="s">
        <v>648</v>
      </c>
      <c r="C269" s="159">
        <v>45592</v>
      </c>
      <c r="D269" s="159" t="str">
        <f t="shared" si="8"/>
        <v>Week 44</v>
      </c>
      <c r="E269" s="159" t="str">
        <f t="shared" si="9"/>
        <v>Sunday</v>
      </c>
      <c r="F269" s="162" t="s">
        <v>649</v>
      </c>
      <c r="G269" s="162" t="s">
        <v>650</v>
      </c>
      <c r="H269" s="160" t="s">
        <v>989</v>
      </c>
      <c r="I269" s="160" t="s">
        <v>988</v>
      </c>
      <c r="J269" s="160" t="s">
        <v>392</v>
      </c>
      <c r="K269" s="161"/>
      <c r="L269" s="161"/>
      <c r="M269" s="44"/>
    </row>
    <row r="270" spans="1:13" ht="15.75" hidden="1" thickBot="1" x14ac:dyDescent="0.3">
      <c r="A270" s="42" t="s">
        <v>627</v>
      </c>
      <c r="B270" s="47" t="s">
        <v>697</v>
      </c>
      <c r="C270" s="141">
        <v>45596</v>
      </c>
      <c r="D270" s="141" t="str">
        <f t="shared" si="8"/>
        <v>Week 44</v>
      </c>
      <c r="E270" s="141" t="str">
        <f t="shared" si="9"/>
        <v>Thursday</v>
      </c>
      <c r="F270" s="151" t="s">
        <v>672</v>
      </c>
      <c r="G270" s="151" t="s">
        <v>686</v>
      </c>
      <c r="H270" s="152" t="s">
        <v>1020</v>
      </c>
      <c r="I270" s="152" t="s">
        <v>718</v>
      </c>
      <c r="J270" s="150" t="s">
        <v>392</v>
      </c>
      <c r="K270" s="147"/>
      <c r="L270" s="151"/>
      <c r="M270" s="43"/>
    </row>
    <row r="271" spans="1:13" ht="15.75" hidden="1" thickBot="1" x14ac:dyDescent="0.3">
      <c r="A271" s="42" t="s">
        <v>627</v>
      </c>
      <c r="B271" s="47" t="s">
        <v>697</v>
      </c>
      <c r="C271" s="141">
        <v>45598</v>
      </c>
      <c r="D271" s="141" t="str">
        <f t="shared" si="8"/>
        <v>Week 44</v>
      </c>
      <c r="E271" s="141" t="str">
        <f t="shared" si="9"/>
        <v>Saturday</v>
      </c>
      <c r="F271" s="157" t="s">
        <v>634</v>
      </c>
      <c r="G271" s="151" t="s">
        <v>863</v>
      </c>
      <c r="H271" s="152" t="s">
        <v>392</v>
      </c>
      <c r="I271" s="152" t="s">
        <v>864</v>
      </c>
      <c r="J271" s="152" t="s">
        <v>1046</v>
      </c>
      <c r="K271" s="147"/>
      <c r="L271" s="151"/>
      <c r="M271" s="43"/>
    </row>
    <row r="272" spans="1:13" ht="15.75" hidden="1" thickBot="1" x14ac:dyDescent="0.3">
      <c r="A272" s="42" t="s">
        <v>627</v>
      </c>
      <c r="B272" s="47" t="s">
        <v>697</v>
      </c>
      <c r="C272" s="141">
        <v>45603</v>
      </c>
      <c r="D272" s="141" t="str">
        <f t="shared" si="8"/>
        <v>Week 45</v>
      </c>
      <c r="E272" s="141" t="str">
        <f t="shared" si="9"/>
        <v>Thursday</v>
      </c>
      <c r="F272" s="157" t="s">
        <v>634</v>
      </c>
      <c r="G272" s="151" t="s">
        <v>919</v>
      </c>
      <c r="H272" s="152" t="s">
        <v>392</v>
      </c>
      <c r="I272" s="152" t="s">
        <v>392</v>
      </c>
      <c r="J272" s="152" t="s">
        <v>1047</v>
      </c>
      <c r="K272" s="147"/>
      <c r="L272" s="151"/>
      <c r="M272" s="43"/>
    </row>
    <row r="273" spans="1:13" ht="15.75" hidden="1" thickBot="1" x14ac:dyDescent="0.3">
      <c r="A273" s="42" t="s">
        <v>627</v>
      </c>
      <c r="B273" s="47" t="s">
        <v>697</v>
      </c>
      <c r="C273" s="141">
        <v>45606</v>
      </c>
      <c r="D273" s="141" t="str">
        <f t="shared" si="8"/>
        <v>Week 46</v>
      </c>
      <c r="E273" s="141" t="str">
        <f t="shared" si="9"/>
        <v>Sunday</v>
      </c>
      <c r="F273" s="150" t="s">
        <v>651</v>
      </c>
      <c r="G273" s="151" t="s">
        <v>670</v>
      </c>
      <c r="H273" s="152" t="s">
        <v>818</v>
      </c>
      <c r="I273" s="152" t="s">
        <v>845</v>
      </c>
      <c r="J273" s="150" t="s">
        <v>392</v>
      </c>
      <c r="K273" s="147"/>
      <c r="L273" s="151"/>
      <c r="M273" s="43"/>
    </row>
    <row r="274" spans="1:13" ht="15.75" hidden="1" thickBot="1" x14ac:dyDescent="0.3">
      <c r="A274" s="42" t="s">
        <v>627</v>
      </c>
      <c r="B274" s="47" t="s">
        <v>697</v>
      </c>
      <c r="C274" s="141">
        <v>45612</v>
      </c>
      <c r="D274" s="141" t="str">
        <f t="shared" si="8"/>
        <v>Week 46</v>
      </c>
      <c r="E274" s="141" t="str">
        <f t="shared" si="9"/>
        <v>Saturday</v>
      </c>
      <c r="F274" s="157" t="s">
        <v>634</v>
      </c>
      <c r="G274" s="151" t="s">
        <v>863</v>
      </c>
      <c r="H274" s="152" t="s">
        <v>392</v>
      </c>
      <c r="I274" s="152" t="s">
        <v>864</v>
      </c>
      <c r="J274" s="152" t="s">
        <v>1046</v>
      </c>
      <c r="K274" s="147"/>
      <c r="L274" s="151"/>
      <c r="M274" s="43"/>
    </row>
    <row r="275" spans="1:13" ht="15.75" hidden="1" thickBot="1" x14ac:dyDescent="0.3">
      <c r="A275" s="42" t="s">
        <v>627</v>
      </c>
      <c r="B275" s="47" t="s">
        <v>697</v>
      </c>
      <c r="C275" s="141">
        <v>45616</v>
      </c>
      <c r="D275" s="141" t="str">
        <f t="shared" si="8"/>
        <v>Week 47</v>
      </c>
      <c r="E275" s="141" t="str">
        <f t="shared" si="9"/>
        <v>Wednesday</v>
      </c>
      <c r="F275" s="150" t="s">
        <v>659</v>
      </c>
      <c r="G275" s="151" t="s">
        <v>1019</v>
      </c>
      <c r="H275" s="152" t="s">
        <v>888</v>
      </c>
      <c r="I275" s="152" t="s">
        <v>1021</v>
      </c>
      <c r="J275" s="150" t="s">
        <v>392</v>
      </c>
      <c r="K275" s="147"/>
      <c r="L275" s="151"/>
      <c r="M275" s="43"/>
    </row>
    <row r="276" spans="1:13" ht="15.75" hidden="1" thickBot="1" x14ac:dyDescent="0.3">
      <c r="A276" s="42" t="s">
        <v>627</v>
      </c>
      <c r="B276" s="48" t="s">
        <v>628</v>
      </c>
      <c r="C276" s="119">
        <v>45619</v>
      </c>
      <c r="D276" s="119" t="str">
        <f t="shared" si="8"/>
        <v>Week 47</v>
      </c>
      <c r="E276" s="119" t="str">
        <f t="shared" si="9"/>
        <v>Saturday</v>
      </c>
      <c r="F276" s="125" t="s">
        <v>642</v>
      </c>
      <c r="G276" s="123" t="s">
        <v>661</v>
      </c>
      <c r="H276" s="125"/>
      <c r="I276" s="125"/>
      <c r="J276" s="125" t="s">
        <v>392</v>
      </c>
      <c r="K276" s="127">
        <v>0.75</v>
      </c>
      <c r="L276" s="123"/>
      <c r="M276" s="43"/>
    </row>
    <row r="277" spans="1:13" ht="15.75" hidden="1" thickBot="1" x14ac:dyDescent="0.3">
      <c r="A277" s="42" t="s">
        <v>627</v>
      </c>
      <c r="B277" s="48" t="s">
        <v>628</v>
      </c>
      <c r="C277" s="119">
        <v>45620</v>
      </c>
      <c r="D277" s="119" t="str">
        <f t="shared" si="8"/>
        <v>Week 48</v>
      </c>
      <c r="E277" s="119" t="str">
        <f t="shared" si="9"/>
        <v>Sunday</v>
      </c>
      <c r="F277" s="129" t="s">
        <v>634</v>
      </c>
      <c r="G277" s="123" t="s">
        <v>935</v>
      </c>
      <c r="H277" s="125"/>
      <c r="I277" s="125"/>
      <c r="J277" s="125" t="s">
        <v>392</v>
      </c>
      <c r="K277" s="127">
        <v>0.625</v>
      </c>
      <c r="L277" s="123"/>
      <c r="M277" s="43"/>
    </row>
    <row r="278" spans="1:13" ht="15.75" hidden="1" thickBot="1" x14ac:dyDescent="0.3">
      <c r="A278" s="42" t="s">
        <v>627</v>
      </c>
      <c r="B278" s="173" t="s">
        <v>633</v>
      </c>
      <c r="C278" s="175">
        <v>45620</v>
      </c>
      <c r="D278" s="175" t="str">
        <f t="shared" si="8"/>
        <v>Week 48</v>
      </c>
      <c r="E278" s="175" t="str">
        <f t="shared" si="9"/>
        <v>Sunday</v>
      </c>
      <c r="F278" s="180" t="s">
        <v>657</v>
      </c>
      <c r="G278" s="179" t="s">
        <v>658</v>
      </c>
      <c r="H278" s="180" t="s">
        <v>1051</v>
      </c>
      <c r="I278" s="180" t="s">
        <v>986</v>
      </c>
      <c r="J278" s="180"/>
      <c r="K278" s="182">
        <v>0.75</v>
      </c>
      <c r="L278" s="179"/>
      <c r="M278" s="43"/>
    </row>
    <row r="279" spans="1:13" ht="15.75" hidden="1" thickBot="1" x14ac:dyDescent="0.3">
      <c r="A279" s="42" t="s">
        <v>627</v>
      </c>
      <c r="B279" s="47" t="s">
        <v>697</v>
      </c>
      <c r="C279" s="141">
        <v>45624</v>
      </c>
      <c r="D279" s="141" t="str">
        <f t="shared" si="8"/>
        <v>Week 48</v>
      </c>
      <c r="E279" s="141" t="str">
        <f t="shared" si="9"/>
        <v>Thursday</v>
      </c>
      <c r="F279" s="150" t="s">
        <v>642</v>
      </c>
      <c r="G279" s="151" t="s">
        <v>755</v>
      </c>
      <c r="H279" s="150" t="s">
        <v>1027</v>
      </c>
      <c r="I279" s="150" t="s">
        <v>1028</v>
      </c>
      <c r="J279" s="150"/>
      <c r="K279" s="156"/>
      <c r="L279" s="151"/>
      <c r="M279" s="43"/>
    </row>
    <row r="280" spans="1:13" ht="15.75" hidden="1" thickBot="1" x14ac:dyDescent="0.3">
      <c r="A280" s="42" t="s">
        <v>627</v>
      </c>
      <c r="B280" s="47" t="s">
        <v>697</v>
      </c>
      <c r="C280" s="141">
        <v>45627</v>
      </c>
      <c r="D280" s="141" t="str">
        <f t="shared" si="8"/>
        <v>Week 49</v>
      </c>
      <c r="E280" s="141" t="str">
        <f t="shared" si="9"/>
        <v>Sunday</v>
      </c>
      <c r="F280" s="150" t="s">
        <v>663</v>
      </c>
      <c r="G280" s="151" t="s">
        <v>664</v>
      </c>
      <c r="H280" s="150" t="s">
        <v>1029</v>
      </c>
      <c r="I280" s="150" t="s">
        <v>1030</v>
      </c>
      <c r="J280" s="150"/>
      <c r="K280" s="156"/>
      <c r="L280" s="151"/>
      <c r="M280" s="43"/>
    </row>
    <row r="281" spans="1:13" ht="15.75" hidden="1" thickBot="1" x14ac:dyDescent="0.3">
      <c r="A281" s="42" t="s">
        <v>627</v>
      </c>
      <c r="B281" s="47" t="s">
        <v>697</v>
      </c>
      <c r="C281" s="141">
        <v>45629</v>
      </c>
      <c r="D281" s="141" t="str">
        <f t="shared" si="8"/>
        <v>Week 49</v>
      </c>
      <c r="E281" s="141" t="str">
        <f t="shared" si="9"/>
        <v>Tuesday</v>
      </c>
      <c r="F281" s="150" t="s">
        <v>659</v>
      </c>
      <c r="G281" s="151" t="s">
        <v>1019</v>
      </c>
      <c r="H281" s="152" t="s">
        <v>888</v>
      </c>
      <c r="I281" s="152" t="s">
        <v>1021</v>
      </c>
      <c r="J281" s="150"/>
      <c r="K281" s="156"/>
      <c r="L281" s="151"/>
      <c r="M281" s="43"/>
    </row>
    <row r="282" spans="1:13" ht="15.75" hidden="1" thickBot="1" x14ac:dyDescent="0.3">
      <c r="A282" s="42" t="s">
        <v>627</v>
      </c>
      <c r="B282" s="47" t="s">
        <v>697</v>
      </c>
      <c r="C282" s="141">
        <v>45636</v>
      </c>
      <c r="D282" s="141" t="str">
        <f t="shared" si="8"/>
        <v>Week 50</v>
      </c>
      <c r="E282" s="141" t="str">
        <f t="shared" si="9"/>
        <v>Tuesday</v>
      </c>
      <c r="F282" s="153" t="s">
        <v>634</v>
      </c>
      <c r="G282" s="151" t="s">
        <v>1031</v>
      </c>
      <c r="H282" s="150"/>
      <c r="I282" s="150"/>
      <c r="J282" s="150"/>
      <c r="K282" s="156"/>
      <c r="L282" s="151"/>
      <c r="M282" s="43"/>
    </row>
    <row r="283" spans="1:13" ht="15.75" hidden="1" thickBot="1" x14ac:dyDescent="0.3">
      <c r="A283" s="42" t="s">
        <v>627</v>
      </c>
      <c r="B283" s="47" t="s">
        <v>697</v>
      </c>
      <c r="C283" s="141">
        <v>45642</v>
      </c>
      <c r="D283" s="141" t="str">
        <f t="shared" si="8"/>
        <v>Week 51</v>
      </c>
      <c r="E283" s="141" t="str">
        <f t="shared" si="9"/>
        <v>Monday</v>
      </c>
      <c r="F283" s="150" t="s">
        <v>659</v>
      </c>
      <c r="G283" s="151" t="s">
        <v>869</v>
      </c>
      <c r="H283" s="150" t="s">
        <v>1032</v>
      </c>
      <c r="I283" s="150" t="s">
        <v>1033</v>
      </c>
      <c r="J283" s="150"/>
      <c r="K283" s="156"/>
      <c r="L283" s="151"/>
      <c r="M283" s="43"/>
    </row>
    <row r="284" spans="1:13" ht="15.75" hidden="1" thickBot="1" x14ac:dyDescent="0.3">
      <c r="A284" s="42" t="s">
        <v>627</v>
      </c>
      <c r="B284" s="47" t="s">
        <v>697</v>
      </c>
      <c r="C284" s="141">
        <v>45647</v>
      </c>
      <c r="D284" s="141" t="str">
        <f t="shared" si="8"/>
        <v>Week 51</v>
      </c>
      <c r="E284" s="141" t="str">
        <f t="shared" si="9"/>
        <v>Saturday</v>
      </c>
      <c r="F284" s="151" t="s">
        <v>672</v>
      </c>
      <c r="G284" s="151" t="s">
        <v>675</v>
      </c>
      <c r="H284" s="150"/>
      <c r="I284" s="150"/>
      <c r="J284" s="150"/>
      <c r="K284" s="156"/>
      <c r="L284" s="151"/>
      <c r="M284" s="43"/>
    </row>
    <row r="285" spans="1:13" ht="15.75" hidden="1" thickBot="1" x14ac:dyDescent="0.3">
      <c r="A285" s="42" t="s">
        <v>627</v>
      </c>
      <c r="B285" s="173" t="s">
        <v>633</v>
      </c>
      <c r="C285" s="175">
        <v>45648</v>
      </c>
      <c r="D285" s="175" t="str">
        <f t="shared" si="8"/>
        <v>Week 52</v>
      </c>
      <c r="E285" s="175" t="str">
        <f t="shared" ref="E285:E353" si="10">TEXT(C285, "dddd")</f>
        <v>Sunday</v>
      </c>
      <c r="F285" s="180" t="s">
        <v>656</v>
      </c>
      <c r="G285" s="179" t="s">
        <v>665</v>
      </c>
      <c r="H285" s="180" t="s">
        <v>1052</v>
      </c>
      <c r="I285" s="180" t="s">
        <v>890</v>
      </c>
      <c r="J285" s="180"/>
      <c r="K285" s="182">
        <v>0.66666666666666663</v>
      </c>
      <c r="L285" s="179"/>
      <c r="M285" s="43"/>
    </row>
    <row r="286" spans="1:13" ht="15.75" hidden="1" thickBot="1" x14ac:dyDescent="0.3">
      <c r="A286" s="42" t="s">
        <v>627</v>
      </c>
      <c r="B286" s="48" t="s">
        <v>628</v>
      </c>
      <c r="C286" s="119">
        <v>45649</v>
      </c>
      <c r="D286" s="119" t="str">
        <f t="shared" si="8"/>
        <v>Week 52</v>
      </c>
      <c r="E286" s="119" t="str">
        <f t="shared" si="10"/>
        <v>Monday</v>
      </c>
      <c r="F286" s="48" t="s">
        <v>666</v>
      </c>
      <c r="G286" s="123" t="s">
        <v>667</v>
      </c>
      <c r="H286" s="125"/>
      <c r="I286" s="125"/>
      <c r="J286" s="125"/>
      <c r="K286" s="127">
        <v>0.70833333333333337</v>
      </c>
      <c r="L286" s="123"/>
      <c r="M286" s="52"/>
    </row>
    <row r="287" spans="1:13" ht="15.75" hidden="1" thickBot="1" x14ac:dyDescent="0.3">
      <c r="A287" s="42" t="s">
        <v>627</v>
      </c>
      <c r="B287" s="54" t="s">
        <v>648</v>
      </c>
      <c r="C287" s="159">
        <v>45649</v>
      </c>
      <c r="D287" s="159" t="str">
        <f t="shared" si="8"/>
        <v>Week 52</v>
      </c>
      <c r="E287" s="159" t="str">
        <f t="shared" si="10"/>
        <v>Monday</v>
      </c>
      <c r="F287" s="162" t="s">
        <v>649</v>
      </c>
      <c r="G287" s="162" t="s">
        <v>668</v>
      </c>
      <c r="H287" s="160"/>
      <c r="I287" s="160"/>
      <c r="J287" s="160"/>
      <c r="K287" s="163"/>
      <c r="L287" s="162"/>
      <c r="M287" s="52"/>
    </row>
    <row r="288" spans="1:13" ht="15.75" hidden="1" thickBot="1" x14ac:dyDescent="0.3">
      <c r="A288" s="42" t="s">
        <v>627</v>
      </c>
      <c r="B288" s="47" t="s">
        <v>697</v>
      </c>
      <c r="C288" s="141">
        <v>45652</v>
      </c>
      <c r="D288" s="141" t="str">
        <f t="shared" si="8"/>
        <v>Week 52</v>
      </c>
      <c r="E288" s="141" t="str">
        <f t="shared" si="10"/>
        <v>Thursday</v>
      </c>
      <c r="F288" s="153" t="s">
        <v>634</v>
      </c>
      <c r="G288" s="151" t="s">
        <v>1034</v>
      </c>
      <c r="H288" s="150"/>
      <c r="I288" s="150"/>
      <c r="J288" s="150"/>
      <c r="K288" s="156"/>
      <c r="L288" s="151"/>
      <c r="M288" s="52"/>
    </row>
    <row r="289" spans="1:13" ht="15.75" hidden="1" thickBot="1" x14ac:dyDescent="0.3">
      <c r="A289" s="42" t="s">
        <v>627</v>
      </c>
      <c r="B289" s="169" t="s">
        <v>660</v>
      </c>
      <c r="C289" s="165">
        <v>45655</v>
      </c>
      <c r="D289" s="165" t="str">
        <f t="shared" si="8"/>
        <v>Week 53</v>
      </c>
      <c r="E289" s="165" t="str">
        <f t="shared" si="10"/>
        <v>Sunday</v>
      </c>
      <c r="F289" s="170" t="s">
        <v>642</v>
      </c>
      <c r="G289" s="171" t="s">
        <v>661</v>
      </c>
      <c r="H289" s="170"/>
      <c r="I289" s="170"/>
      <c r="J289" s="170"/>
      <c r="K289" s="172">
        <v>0.64583333333333337</v>
      </c>
      <c r="L289" s="171"/>
      <c r="M289" s="52"/>
    </row>
    <row r="290" spans="1:13" ht="15.75" hidden="1" thickBot="1" x14ac:dyDescent="0.3">
      <c r="A290" s="42" t="s">
        <v>627</v>
      </c>
      <c r="B290" s="136" t="s">
        <v>934</v>
      </c>
      <c r="C290" s="132">
        <v>45657</v>
      </c>
      <c r="D290" s="132" t="str">
        <f t="shared" si="8"/>
        <v>Week 53</v>
      </c>
      <c r="E290" s="132" t="str">
        <f t="shared" si="10"/>
        <v>Tuesday</v>
      </c>
      <c r="F290" s="137" t="s">
        <v>727</v>
      </c>
      <c r="G290" s="137" t="s">
        <v>651</v>
      </c>
      <c r="H290" s="138"/>
      <c r="I290" s="138"/>
      <c r="J290" s="138"/>
      <c r="K290" s="139">
        <v>0.8125</v>
      </c>
      <c r="L290" s="137"/>
      <c r="M290" s="52"/>
    </row>
    <row r="291" spans="1:13" ht="15.75" thickBot="1" x14ac:dyDescent="0.3">
      <c r="A291" s="42" t="s">
        <v>627</v>
      </c>
      <c r="B291" s="54" t="s">
        <v>648</v>
      </c>
      <c r="C291" s="159">
        <v>45662</v>
      </c>
      <c r="D291" s="159" t="str">
        <f t="shared" ref="D291" si="11">"Week " &amp; TEXT(WEEKNUM(C291, 1), "00")</f>
        <v>Week 02</v>
      </c>
      <c r="E291" s="159" t="str">
        <f t="shared" ref="E291" si="12">TEXT(C291, "dddd")</f>
        <v>Sunday</v>
      </c>
      <c r="F291" s="162" t="s">
        <v>659</v>
      </c>
      <c r="G291" s="162" t="s">
        <v>1287</v>
      </c>
      <c r="H291" s="160"/>
      <c r="I291" s="160"/>
      <c r="J291" s="160"/>
      <c r="K291" s="163"/>
      <c r="L291" s="162"/>
      <c r="M291" s="52"/>
    </row>
    <row r="292" spans="1:13" ht="15.75" thickBot="1" x14ac:dyDescent="0.3">
      <c r="A292" s="42" t="s">
        <v>627</v>
      </c>
      <c r="B292" s="173" t="s">
        <v>633</v>
      </c>
      <c r="C292" s="175">
        <v>45662</v>
      </c>
      <c r="D292" s="175" t="str">
        <f t="shared" si="8"/>
        <v>Week 02</v>
      </c>
      <c r="E292" s="175" t="str">
        <f t="shared" si="10"/>
        <v>Sunday</v>
      </c>
      <c r="F292" s="179" t="s">
        <v>629</v>
      </c>
      <c r="G292" s="179" t="s">
        <v>630</v>
      </c>
      <c r="H292" s="180"/>
      <c r="I292" s="180"/>
      <c r="J292" s="180"/>
      <c r="K292" s="182">
        <v>0.75</v>
      </c>
      <c r="L292" s="179"/>
      <c r="M292" s="52"/>
    </row>
    <row r="293" spans="1:13" ht="15.75" thickBot="1" x14ac:dyDescent="0.3">
      <c r="A293" s="42" t="s">
        <v>627</v>
      </c>
      <c r="B293" s="47" t="s">
        <v>697</v>
      </c>
      <c r="C293" s="141">
        <v>45666</v>
      </c>
      <c r="D293" s="141" t="str">
        <f t="shared" ref="D293" si="13">"Week " &amp; TEXT(WEEKNUM(C293, 1), "00")</f>
        <v>Week 02</v>
      </c>
      <c r="E293" s="141" t="str">
        <f t="shared" ref="E293" si="14">TEXT(C293, "dddd")</f>
        <v>Thursday</v>
      </c>
      <c r="F293" s="151" t="s">
        <v>672</v>
      </c>
      <c r="G293" s="151" t="s">
        <v>675</v>
      </c>
      <c r="H293" s="150" t="s">
        <v>1606</v>
      </c>
      <c r="I293" s="150"/>
      <c r="J293" s="150"/>
      <c r="K293" s="147"/>
      <c r="L293" s="151"/>
      <c r="M293" s="52"/>
    </row>
    <row r="294" spans="1:13" ht="15.75" thickBot="1" x14ac:dyDescent="0.3">
      <c r="A294" s="42" t="s">
        <v>627</v>
      </c>
      <c r="B294" s="47" t="s">
        <v>697</v>
      </c>
      <c r="C294" s="141">
        <v>45669</v>
      </c>
      <c r="D294" s="141" t="str">
        <f t="shared" si="8"/>
        <v>Week 03</v>
      </c>
      <c r="E294" s="141" t="str">
        <f t="shared" si="10"/>
        <v>Sunday</v>
      </c>
      <c r="F294" s="151" t="s">
        <v>656</v>
      </c>
      <c r="G294" s="151" t="s">
        <v>685</v>
      </c>
      <c r="H294" s="150" t="s">
        <v>1035</v>
      </c>
      <c r="I294" s="150" t="s">
        <v>845</v>
      </c>
      <c r="J294" s="150"/>
      <c r="K294" s="156"/>
      <c r="L294" s="151"/>
      <c r="M294" s="52"/>
    </row>
    <row r="295" spans="1:13" ht="15.75" thickBot="1" x14ac:dyDescent="0.3">
      <c r="A295" s="42" t="s">
        <v>627</v>
      </c>
      <c r="B295" s="54" t="s">
        <v>648</v>
      </c>
      <c r="C295" s="159">
        <v>45676</v>
      </c>
      <c r="D295" s="159" t="str">
        <f t="shared" si="8"/>
        <v>Week 04</v>
      </c>
      <c r="E295" s="159" t="str">
        <f t="shared" si="10"/>
        <v>Sunday</v>
      </c>
      <c r="F295" s="160" t="s">
        <v>663</v>
      </c>
      <c r="G295" s="162" t="s">
        <v>664</v>
      </c>
      <c r="H295" s="160"/>
      <c r="I295" s="160"/>
      <c r="J295" s="160"/>
      <c r="K295" s="163">
        <v>0.66666666666666663</v>
      </c>
      <c r="L295" s="162" t="s">
        <v>1139</v>
      </c>
      <c r="M295" s="43"/>
    </row>
    <row r="296" spans="1:13" ht="15.75" thickBot="1" x14ac:dyDescent="0.3">
      <c r="A296" s="42" t="s">
        <v>627</v>
      </c>
      <c r="B296" s="173" t="s">
        <v>633</v>
      </c>
      <c r="C296" s="175">
        <v>45676</v>
      </c>
      <c r="D296" s="175" t="str">
        <f t="shared" si="8"/>
        <v>Week 04</v>
      </c>
      <c r="E296" s="175" t="str">
        <f t="shared" si="10"/>
        <v>Sunday</v>
      </c>
      <c r="F296" s="180" t="s">
        <v>651</v>
      </c>
      <c r="G296" s="179" t="s">
        <v>669</v>
      </c>
      <c r="H296" s="180"/>
      <c r="I296" s="180"/>
      <c r="J296" s="180"/>
      <c r="K296" s="182">
        <v>0.66666666666666663</v>
      </c>
      <c r="L296" s="179"/>
      <c r="M296" s="43"/>
    </row>
    <row r="297" spans="1:13" ht="15.75" thickBot="1" x14ac:dyDescent="0.3">
      <c r="A297" s="42" t="s">
        <v>627</v>
      </c>
      <c r="B297" s="47" t="s">
        <v>697</v>
      </c>
      <c r="C297" s="141">
        <v>45682</v>
      </c>
      <c r="D297" s="141" t="str">
        <f t="shared" ref="D297" si="15">"Week " &amp; TEXT(WEEKNUM(C297, 1), "00")</f>
        <v>Week 04</v>
      </c>
      <c r="E297" s="141" t="str">
        <f t="shared" ref="E297" si="16">TEXT(C297, "dddd")</f>
        <v>Saturday</v>
      </c>
      <c r="F297" s="150" t="s">
        <v>634</v>
      </c>
      <c r="G297" s="151" t="s">
        <v>919</v>
      </c>
      <c r="H297" s="152"/>
      <c r="I297" s="150"/>
      <c r="J297" s="150"/>
      <c r="K297" s="156"/>
      <c r="L297" s="151"/>
      <c r="M297" s="43"/>
    </row>
    <row r="298" spans="1:13" ht="15.75" thickBot="1" x14ac:dyDescent="0.3">
      <c r="A298" s="42" t="s">
        <v>627</v>
      </c>
      <c r="B298" s="47" t="s">
        <v>697</v>
      </c>
      <c r="C298" s="141">
        <v>45686</v>
      </c>
      <c r="D298" s="141" t="str">
        <f t="shared" si="8"/>
        <v>Week 05</v>
      </c>
      <c r="E298" s="141" t="str">
        <f t="shared" si="10"/>
        <v>Wednesday</v>
      </c>
      <c r="F298" s="150" t="s">
        <v>651</v>
      </c>
      <c r="G298" s="151" t="s">
        <v>1036</v>
      </c>
      <c r="H298" s="152" t="s">
        <v>818</v>
      </c>
      <c r="I298" s="150" t="s">
        <v>845</v>
      </c>
      <c r="J298" s="150"/>
      <c r="K298" s="156"/>
      <c r="L298" s="151"/>
      <c r="M298" s="43"/>
    </row>
    <row r="299" spans="1:13" ht="15.75" thickBot="1" x14ac:dyDescent="0.3">
      <c r="A299" s="42" t="s">
        <v>627</v>
      </c>
      <c r="B299" s="54" t="s">
        <v>648</v>
      </c>
      <c r="C299" s="159">
        <v>45690</v>
      </c>
      <c r="D299" s="159" t="str">
        <f t="shared" si="8"/>
        <v>Week 06</v>
      </c>
      <c r="E299" s="159" t="str">
        <f t="shared" si="10"/>
        <v>Sunday</v>
      </c>
      <c r="F299" s="160" t="s">
        <v>659</v>
      </c>
      <c r="G299" s="162" t="s">
        <v>869</v>
      </c>
      <c r="H299" s="160"/>
      <c r="I299" s="160"/>
      <c r="J299" s="160"/>
      <c r="K299" s="163">
        <v>0.66666666666666663</v>
      </c>
      <c r="L299" s="162"/>
      <c r="M299" s="52"/>
    </row>
    <row r="300" spans="1:13" ht="15.75" thickBot="1" x14ac:dyDescent="0.3">
      <c r="A300" s="42" t="s">
        <v>627</v>
      </c>
      <c r="B300" s="173" t="s">
        <v>633</v>
      </c>
      <c r="C300" s="175">
        <v>45690</v>
      </c>
      <c r="D300" s="175" t="str">
        <f t="shared" si="8"/>
        <v>Week 06</v>
      </c>
      <c r="E300" s="175" t="str">
        <f t="shared" si="10"/>
        <v>Sunday</v>
      </c>
      <c r="F300" s="180" t="s">
        <v>659</v>
      </c>
      <c r="G300" s="179" t="s">
        <v>671</v>
      </c>
      <c r="H300" s="180"/>
      <c r="I300" s="180"/>
      <c r="J300" s="180"/>
      <c r="K300" s="182">
        <v>0.75</v>
      </c>
      <c r="L300" s="179"/>
      <c r="M300" s="43"/>
    </row>
    <row r="301" spans="1:13" ht="15.75" thickBot="1" x14ac:dyDescent="0.3">
      <c r="A301" s="42" t="s">
        <v>627</v>
      </c>
      <c r="B301" s="47" t="s">
        <v>697</v>
      </c>
      <c r="C301" s="141">
        <v>45694</v>
      </c>
      <c r="D301" s="141" t="str">
        <f t="shared" si="8"/>
        <v>Week 06</v>
      </c>
      <c r="E301" s="141" t="str">
        <f t="shared" si="10"/>
        <v>Thursday</v>
      </c>
      <c r="F301" s="150" t="s">
        <v>659</v>
      </c>
      <c r="G301" s="151" t="s">
        <v>747</v>
      </c>
      <c r="H301" s="152" t="s">
        <v>1371</v>
      </c>
      <c r="I301" s="152" t="s">
        <v>1058</v>
      </c>
      <c r="J301" s="150"/>
      <c r="K301" s="156"/>
      <c r="L301" s="151"/>
      <c r="M301" s="43"/>
    </row>
    <row r="302" spans="1:13" ht="15.75" thickBot="1" x14ac:dyDescent="0.3">
      <c r="A302" s="42" t="s">
        <v>627</v>
      </c>
      <c r="B302" s="48" t="s">
        <v>628</v>
      </c>
      <c r="C302" s="119">
        <v>45696</v>
      </c>
      <c r="D302" s="119" t="str">
        <f t="shared" si="8"/>
        <v>Week 06</v>
      </c>
      <c r="E302" s="119" t="str">
        <f t="shared" si="10"/>
        <v>Saturday</v>
      </c>
      <c r="F302" s="125" t="s">
        <v>651</v>
      </c>
      <c r="G302" s="123" t="s">
        <v>652</v>
      </c>
      <c r="H302" s="125"/>
      <c r="I302" s="125"/>
      <c r="J302" s="125"/>
      <c r="K302" s="127">
        <v>0.70833333333333337</v>
      </c>
      <c r="L302" s="123"/>
      <c r="M302" s="43"/>
    </row>
    <row r="303" spans="1:13" ht="15.75" thickBot="1" x14ac:dyDescent="0.3">
      <c r="A303" s="42" t="s">
        <v>627</v>
      </c>
      <c r="B303" s="173" t="s">
        <v>633</v>
      </c>
      <c r="C303" s="175">
        <v>45696</v>
      </c>
      <c r="D303" s="175" t="str">
        <f t="shared" si="8"/>
        <v>Week 06</v>
      </c>
      <c r="E303" s="175" t="str">
        <f t="shared" si="10"/>
        <v>Saturday</v>
      </c>
      <c r="F303" s="180" t="s">
        <v>672</v>
      </c>
      <c r="G303" s="179" t="s">
        <v>673</v>
      </c>
      <c r="H303" s="180"/>
      <c r="I303" s="180"/>
      <c r="J303" s="180"/>
      <c r="K303" s="182">
        <v>0.79166666666666663</v>
      </c>
      <c r="L303" s="179" t="s">
        <v>674</v>
      </c>
      <c r="M303" s="43"/>
    </row>
    <row r="304" spans="1:13" ht="15.75" thickBot="1" x14ac:dyDescent="0.3">
      <c r="A304" s="42" t="s">
        <v>627</v>
      </c>
      <c r="B304" s="47" t="s">
        <v>697</v>
      </c>
      <c r="C304" s="141">
        <v>45700</v>
      </c>
      <c r="D304" s="141" t="str">
        <f t="shared" ref="D304" si="17">"Week " &amp; TEXT(WEEKNUM(C304, 1), "00")</f>
        <v>Week 07</v>
      </c>
      <c r="E304" s="141" t="str">
        <f t="shared" ref="E304" si="18">TEXT(C304, "dddd")</f>
        <v>Wednesday</v>
      </c>
      <c r="F304" s="150" t="s">
        <v>634</v>
      </c>
      <c r="G304" s="151" t="s">
        <v>1372</v>
      </c>
      <c r="H304" s="150"/>
      <c r="I304" s="150"/>
      <c r="J304" s="150"/>
      <c r="K304" s="156"/>
      <c r="L304" s="151"/>
      <c r="M304" s="43"/>
    </row>
    <row r="305" spans="1:13" ht="15.75" thickBot="1" x14ac:dyDescent="0.3">
      <c r="A305" s="42" t="s">
        <v>627</v>
      </c>
      <c r="B305" s="47" t="s">
        <v>697</v>
      </c>
      <c r="C305" s="141">
        <v>45707</v>
      </c>
      <c r="D305" s="141" t="str">
        <f t="shared" ref="D305" si="19">"Week " &amp; TEXT(WEEKNUM(C305, 1), "00")</f>
        <v>Week 08</v>
      </c>
      <c r="E305" s="141" t="str">
        <f t="shared" ref="E305" si="20">TEXT(C305, "dddd")</f>
        <v>Wednesday</v>
      </c>
      <c r="F305" s="150" t="s">
        <v>659</v>
      </c>
      <c r="G305" s="151" t="s">
        <v>1373</v>
      </c>
      <c r="H305" s="150" t="s">
        <v>1604</v>
      </c>
      <c r="I305" s="150"/>
      <c r="J305" s="150"/>
      <c r="K305" s="156"/>
      <c r="L305" s="151"/>
      <c r="M305" s="43"/>
    </row>
    <row r="306" spans="1:13" ht="15.75" thickBot="1" x14ac:dyDescent="0.3">
      <c r="A306" s="42" t="s">
        <v>627</v>
      </c>
      <c r="B306" s="169" t="s">
        <v>660</v>
      </c>
      <c r="C306" s="165">
        <v>45709</v>
      </c>
      <c r="D306" s="165" t="str">
        <f t="shared" ref="D306" si="21">"Week " &amp; TEXT(WEEKNUM(C306, 1), "00")</f>
        <v>Week 08</v>
      </c>
      <c r="E306" s="165" t="str">
        <f t="shared" ref="E306" si="22">TEXT(C306, "dddd")</f>
        <v>Friday</v>
      </c>
      <c r="F306" s="170" t="s">
        <v>659</v>
      </c>
      <c r="G306" s="171" t="s">
        <v>1368</v>
      </c>
      <c r="H306" s="170"/>
      <c r="I306" s="170"/>
      <c r="J306" s="170"/>
      <c r="K306" s="172">
        <v>0.79166666666666663</v>
      </c>
      <c r="L306" s="171"/>
      <c r="M306" s="52"/>
    </row>
    <row r="307" spans="1:13" ht="15.75" thickBot="1" x14ac:dyDescent="0.3">
      <c r="A307" s="42" t="s">
        <v>627</v>
      </c>
      <c r="B307" s="136" t="s">
        <v>1272</v>
      </c>
      <c r="C307" s="132">
        <v>45711</v>
      </c>
      <c r="D307" s="132" t="str">
        <f t="shared" ref="D307" si="23">"Week " &amp; TEXT(WEEKNUM(C307, 1), "00")</f>
        <v>Week 09</v>
      </c>
      <c r="E307" s="132" t="str">
        <f t="shared" ref="E307" si="24">TEXT(C307, "dddd")</f>
        <v>Sunday</v>
      </c>
      <c r="F307" s="138" t="s">
        <v>727</v>
      </c>
      <c r="G307" s="137" t="s">
        <v>1273</v>
      </c>
      <c r="H307" s="138"/>
      <c r="I307" s="138"/>
      <c r="J307" s="138"/>
      <c r="K307" s="139"/>
      <c r="L307" s="137"/>
      <c r="M307" s="43"/>
    </row>
    <row r="308" spans="1:13" ht="15.75" thickBot="1" x14ac:dyDescent="0.3">
      <c r="A308" s="42" t="s">
        <v>627</v>
      </c>
      <c r="B308" s="48" t="s">
        <v>628</v>
      </c>
      <c r="C308" s="119">
        <v>45711</v>
      </c>
      <c r="D308" s="119" t="str">
        <f t="shared" si="8"/>
        <v>Week 09</v>
      </c>
      <c r="E308" s="119" t="str">
        <f t="shared" si="10"/>
        <v>Sunday</v>
      </c>
      <c r="F308" s="129" t="s">
        <v>634</v>
      </c>
      <c r="G308" s="123" t="s">
        <v>823</v>
      </c>
      <c r="H308" s="125"/>
      <c r="I308" s="125"/>
      <c r="J308" s="125"/>
      <c r="K308" s="127">
        <v>0.66666666666666663</v>
      </c>
      <c r="L308" s="123"/>
      <c r="M308" s="57" t="s">
        <v>1140</v>
      </c>
    </row>
    <row r="309" spans="1:13" ht="15.75" thickBot="1" x14ac:dyDescent="0.3">
      <c r="A309" s="42" t="s">
        <v>627</v>
      </c>
      <c r="B309" s="173" t="s">
        <v>633</v>
      </c>
      <c r="C309" s="175">
        <v>45711</v>
      </c>
      <c r="D309" s="175" t="str">
        <f t="shared" si="8"/>
        <v>Week 09</v>
      </c>
      <c r="E309" s="175" t="str">
        <f t="shared" si="10"/>
        <v>Sunday</v>
      </c>
      <c r="F309" s="179" t="s">
        <v>672</v>
      </c>
      <c r="G309" s="179" t="s">
        <v>679</v>
      </c>
      <c r="H309" s="60"/>
      <c r="I309" s="60"/>
      <c r="J309" s="60"/>
      <c r="K309" s="182">
        <v>0.75</v>
      </c>
      <c r="L309" s="179"/>
      <c r="M309" s="61" t="s">
        <v>968</v>
      </c>
    </row>
    <row r="310" spans="1:13" ht="15.75" thickBot="1" x14ac:dyDescent="0.3">
      <c r="A310" s="42" t="s">
        <v>627</v>
      </c>
      <c r="B310" s="47" t="s">
        <v>697</v>
      </c>
      <c r="C310" s="141">
        <v>45713</v>
      </c>
      <c r="D310" s="141" t="str">
        <f t="shared" si="8"/>
        <v>Week 09</v>
      </c>
      <c r="E310" s="141" t="str">
        <f t="shared" si="10"/>
        <v>Tuesday</v>
      </c>
      <c r="F310" s="150" t="s">
        <v>689</v>
      </c>
      <c r="G310" s="151" t="s">
        <v>797</v>
      </c>
      <c r="H310" s="150" t="s">
        <v>1603</v>
      </c>
      <c r="I310" s="150"/>
      <c r="J310" s="150"/>
      <c r="K310" s="156"/>
      <c r="L310" s="151"/>
      <c r="M310" s="61"/>
    </row>
    <row r="311" spans="1:13" ht="15.75" thickBot="1" x14ac:dyDescent="0.3">
      <c r="A311" s="42" t="s">
        <v>627</v>
      </c>
      <c r="B311" s="47" t="s">
        <v>697</v>
      </c>
      <c r="C311" s="141">
        <v>45714</v>
      </c>
      <c r="D311" s="141" t="str">
        <f t="shared" ref="D311" si="25">"Week " &amp; TEXT(WEEKNUM(C311, 1), "00")</f>
        <v>Week 09</v>
      </c>
      <c r="E311" s="141" t="str">
        <f t="shared" si="10"/>
        <v>Wednesday</v>
      </c>
      <c r="F311" s="150" t="s">
        <v>659</v>
      </c>
      <c r="G311" s="151" t="s">
        <v>1373</v>
      </c>
      <c r="H311" s="150" t="s">
        <v>1604</v>
      </c>
      <c r="I311" s="150"/>
      <c r="J311" s="150"/>
      <c r="K311" s="156"/>
      <c r="L311" s="151"/>
      <c r="M311" s="61"/>
    </row>
    <row r="312" spans="1:13" ht="15.75" thickBot="1" x14ac:dyDescent="0.3">
      <c r="A312" s="42" t="s">
        <v>627</v>
      </c>
      <c r="B312" s="47" t="s">
        <v>697</v>
      </c>
      <c r="C312" s="141">
        <v>45715</v>
      </c>
      <c r="D312" s="141" t="str">
        <f t="shared" ref="D312" si="26">"Week " &amp; TEXT(WEEKNUM(C312, 1), "00")</f>
        <v>Week 09</v>
      </c>
      <c r="E312" s="141" t="str">
        <f t="shared" ref="E312" si="27">TEXT(C312, "dddd")</f>
        <v>Thursday</v>
      </c>
      <c r="F312" s="150" t="s">
        <v>672</v>
      </c>
      <c r="G312" s="151" t="s">
        <v>1374</v>
      </c>
      <c r="H312" s="150" t="s">
        <v>1605</v>
      </c>
      <c r="I312" s="150"/>
      <c r="J312" s="150"/>
      <c r="K312" s="156"/>
      <c r="L312" s="151"/>
      <c r="M312" s="61"/>
    </row>
    <row r="313" spans="1:13" ht="15.75" thickBot="1" x14ac:dyDescent="0.3">
      <c r="A313" s="42" t="s">
        <v>627</v>
      </c>
      <c r="B313" s="47" t="s">
        <v>697</v>
      </c>
      <c r="C313" s="141">
        <v>45738</v>
      </c>
      <c r="D313" s="141" t="str">
        <f t="shared" ref="D313" si="28">"Week " &amp; TEXT(WEEKNUM(C313, 1), "00")</f>
        <v>Week 12</v>
      </c>
      <c r="E313" s="141" t="str">
        <f t="shared" ref="E313" si="29">TEXT(C313, "dddd")</f>
        <v>Saturday</v>
      </c>
      <c r="F313" s="150" t="s">
        <v>654</v>
      </c>
      <c r="G313" s="151" t="s">
        <v>1375</v>
      </c>
      <c r="H313" s="150"/>
      <c r="I313" s="150"/>
      <c r="J313" s="150"/>
      <c r="K313" s="156"/>
      <c r="L313" s="151"/>
      <c r="M313" s="61"/>
    </row>
    <row r="314" spans="1:13" ht="15.75" thickBot="1" x14ac:dyDescent="0.3">
      <c r="A314" s="42" t="s">
        <v>627</v>
      </c>
      <c r="B314" s="47" t="s">
        <v>697</v>
      </c>
      <c r="C314" s="141">
        <v>45739</v>
      </c>
      <c r="D314" s="141" t="str">
        <f t="shared" si="8"/>
        <v>Week 13</v>
      </c>
      <c r="E314" s="141" t="str">
        <f t="shared" si="10"/>
        <v>Sunday</v>
      </c>
      <c r="F314" s="151" t="s">
        <v>642</v>
      </c>
      <c r="G314" s="151" t="s">
        <v>751</v>
      </c>
      <c r="H314" s="150"/>
      <c r="I314" s="150"/>
      <c r="J314" s="150"/>
      <c r="K314" s="147"/>
      <c r="L314" s="151"/>
      <c r="M314" s="45"/>
    </row>
    <row r="315" spans="1:13" ht="15.75" thickBot="1" x14ac:dyDescent="0.3">
      <c r="A315" s="42" t="s">
        <v>627</v>
      </c>
      <c r="B315" s="47" t="s">
        <v>697</v>
      </c>
      <c r="C315" s="141">
        <v>45742</v>
      </c>
      <c r="D315" s="141" t="str">
        <f t="shared" si="8"/>
        <v>Week 13</v>
      </c>
      <c r="E315" s="141" t="str">
        <f t="shared" si="10"/>
        <v>Wednesday</v>
      </c>
      <c r="F315" s="150" t="s">
        <v>663</v>
      </c>
      <c r="G315" s="151" t="s">
        <v>1376</v>
      </c>
      <c r="H315" s="150"/>
      <c r="I315" s="150"/>
      <c r="J315" s="150"/>
      <c r="K315" s="147"/>
      <c r="L315" s="151"/>
      <c r="M315" s="45"/>
    </row>
    <row r="316" spans="1:13" ht="15.75" thickBot="1" x14ac:dyDescent="0.3">
      <c r="A316" s="42" t="s">
        <v>627</v>
      </c>
      <c r="B316" s="47" t="s">
        <v>697</v>
      </c>
      <c r="C316" s="141">
        <v>45743</v>
      </c>
      <c r="D316" s="141" t="str">
        <f t="shared" si="8"/>
        <v>Week 13</v>
      </c>
      <c r="E316" s="141" t="str">
        <f t="shared" si="10"/>
        <v>Thursday</v>
      </c>
      <c r="F316" s="150" t="s">
        <v>642</v>
      </c>
      <c r="G316" s="151" t="s">
        <v>687</v>
      </c>
      <c r="H316" s="150"/>
      <c r="I316" s="150"/>
      <c r="J316" s="150"/>
      <c r="K316" s="147"/>
      <c r="L316" s="151"/>
      <c r="M316" s="45"/>
    </row>
    <row r="317" spans="1:13" ht="15.75" thickBot="1" x14ac:dyDescent="0.3">
      <c r="A317" s="42" t="s">
        <v>627</v>
      </c>
      <c r="B317" s="48" t="s">
        <v>628</v>
      </c>
      <c r="C317" s="119">
        <v>45745</v>
      </c>
      <c r="D317" s="119" t="str">
        <f t="shared" ref="D317:D321" si="30">"Week " &amp; TEXT(WEEKNUM(C317, 1), "00")</f>
        <v>Week 13</v>
      </c>
      <c r="E317" s="119" t="str">
        <f t="shared" ref="E317" si="31">TEXT(C317, "dddd")</f>
        <v>Saturday</v>
      </c>
      <c r="F317" s="123" t="s">
        <v>651</v>
      </c>
      <c r="G317" s="123" t="s">
        <v>670</v>
      </c>
      <c r="H317" s="125"/>
      <c r="I317" s="125"/>
      <c r="J317" s="125"/>
      <c r="K317" s="127">
        <v>0.75</v>
      </c>
      <c r="L317" s="123"/>
      <c r="M317" s="45"/>
    </row>
    <row r="318" spans="1:13" ht="15.75" thickBot="1" x14ac:dyDescent="0.3">
      <c r="A318" s="42" t="s">
        <v>627</v>
      </c>
      <c r="B318" s="173" t="s">
        <v>633</v>
      </c>
      <c r="C318" s="175">
        <v>45745</v>
      </c>
      <c r="D318" s="175" t="str">
        <f t="shared" si="30"/>
        <v>Week 13</v>
      </c>
      <c r="E318" s="175" t="str">
        <f t="shared" si="10"/>
        <v>Saturday</v>
      </c>
      <c r="F318" s="173" t="s">
        <v>666</v>
      </c>
      <c r="G318" s="179" t="s">
        <v>676</v>
      </c>
      <c r="H318" s="180"/>
      <c r="I318" s="180"/>
      <c r="J318" s="180"/>
      <c r="K318" s="182">
        <v>0.8125</v>
      </c>
      <c r="L318" s="179"/>
      <c r="M318" s="43"/>
    </row>
    <row r="319" spans="1:13" ht="15.75" thickBot="1" x14ac:dyDescent="0.3">
      <c r="A319" s="42" t="s">
        <v>627</v>
      </c>
      <c r="B319" s="48" t="s">
        <v>628</v>
      </c>
      <c r="C319" s="119">
        <v>45746</v>
      </c>
      <c r="D319" s="119" t="str">
        <f t="shared" si="30"/>
        <v>Week 14</v>
      </c>
      <c r="E319" s="119" t="str">
        <f t="shared" ref="E319" si="32">TEXT(C319, "dddd")</f>
        <v>Sunday</v>
      </c>
      <c r="F319" s="129" t="s">
        <v>634</v>
      </c>
      <c r="G319" s="123" t="s">
        <v>823</v>
      </c>
      <c r="H319" s="125"/>
      <c r="I319" s="125"/>
      <c r="J319" s="125"/>
      <c r="K319" s="127" t="s">
        <v>1288</v>
      </c>
      <c r="L319" s="123"/>
      <c r="M319" s="43"/>
    </row>
    <row r="320" spans="1:13" ht="15.75" thickBot="1" x14ac:dyDescent="0.3">
      <c r="A320" s="42" t="s">
        <v>627</v>
      </c>
      <c r="B320" s="173" t="s">
        <v>633</v>
      </c>
      <c r="C320" s="175">
        <v>45746</v>
      </c>
      <c r="D320" s="175" t="str">
        <f t="shared" si="30"/>
        <v>Week 14</v>
      </c>
      <c r="E320" s="175" t="str">
        <f t="shared" si="10"/>
        <v>Sunday</v>
      </c>
      <c r="F320" s="180" t="s">
        <v>642</v>
      </c>
      <c r="G320" s="179" t="s">
        <v>677</v>
      </c>
      <c r="H320" s="180"/>
      <c r="I320" s="180"/>
      <c r="J320" s="180"/>
      <c r="K320" s="182">
        <v>0.75</v>
      </c>
      <c r="L320" s="179"/>
      <c r="M320" s="43"/>
    </row>
    <row r="321" spans="1:13" ht="15.75" thickBot="1" x14ac:dyDescent="0.3">
      <c r="A321" s="42" t="s">
        <v>627</v>
      </c>
      <c r="B321" s="47" t="s">
        <v>697</v>
      </c>
      <c r="C321" s="141">
        <v>45749</v>
      </c>
      <c r="D321" s="141" t="str">
        <f t="shared" si="30"/>
        <v>Week 14</v>
      </c>
      <c r="E321" s="141" t="str">
        <f t="shared" si="10"/>
        <v>Wednesday</v>
      </c>
      <c r="F321" s="150" t="s">
        <v>654</v>
      </c>
      <c r="G321" s="151" t="s">
        <v>1375</v>
      </c>
      <c r="H321" s="150"/>
      <c r="I321" s="150"/>
      <c r="J321" s="150"/>
      <c r="K321" s="150"/>
      <c r="L321" s="150"/>
      <c r="M321" s="43"/>
    </row>
    <row r="322" spans="1:13" ht="15.75" thickBot="1" x14ac:dyDescent="0.3">
      <c r="A322" s="42" t="s">
        <v>627</v>
      </c>
      <c r="B322" s="47" t="s">
        <v>697</v>
      </c>
      <c r="C322" s="141">
        <v>45753</v>
      </c>
      <c r="D322" s="141" t="str">
        <f t="shared" ref="D322" si="33">"Week " &amp; TEXT(WEEKNUM(C322, 1), "00")</f>
        <v>Week 15</v>
      </c>
      <c r="E322" s="141" t="str">
        <f t="shared" ref="E322" si="34">TEXT(C322, "dddd")</f>
        <v>Sunday</v>
      </c>
      <c r="F322" s="150" t="s">
        <v>642</v>
      </c>
      <c r="G322" s="151" t="s">
        <v>719</v>
      </c>
      <c r="H322" s="150"/>
      <c r="I322" s="150"/>
      <c r="J322" s="150"/>
      <c r="K322" s="147"/>
      <c r="L322" s="151"/>
      <c r="M322" s="43"/>
    </row>
    <row r="323" spans="1:13" ht="15.75" thickBot="1" x14ac:dyDescent="0.3">
      <c r="A323" s="42" t="s">
        <v>627</v>
      </c>
      <c r="B323" s="47" t="s">
        <v>697</v>
      </c>
      <c r="C323" s="141">
        <v>45760</v>
      </c>
      <c r="D323" s="141" t="str">
        <f t="shared" ref="D323" si="35">"Week " &amp; TEXT(WEEKNUM(C323, 1), "00")</f>
        <v>Week 16</v>
      </c>
      <c r="E323" s="141" t="str">
        <f t="shared" si="10"/>
        <v>Sunday</v>
      </c>
      <c r="F323" s="150" t="s">
        <v>642</v>
      </c>
      <c r="G323" s="151" t="s">
        <v>731</v>
      </c>
      <c r="H323" s="150"/>
      <c r="I323" s="150"/>
      <c r="J323" s="150"/>
      <c r="K323" s="147"/>
      <c r="L323" s="151"/>
      <c r="M323" s="61"/>
    </row>
    <row r="324" spans="1:13" ht="15.75" thickBot="1" x14ac:dyDescent="0.3">
      <c r="A324" s="42" t="s">
        <v>627</v>
      </c>
      <c r="B324" s="47" t="s">
        <v>697</v>
      </c>
      <c r="C324" s="141">
        <v>45764</v>
      </c>
      <c r="D324" s="141" t="str">
        <f t="shared" ref="D324:D325" si="36">"Week " &amp; TEXT(WEEKNUM(C324, 1), "00")</f>
        <v>Week 16</v>
      </c>
      <c r="E324" s="141" t="str">
        <f t="shared" ref="E324:E325" si="37">TEXT(C324, "dddd")</f>
        <v>Thursday</v>
      </c>
      <c r="F324" s="150" t="s">
        <v>634</v>
      </c>
      <c r="G324" s="151" t="s">
        <v>765</v>
      </c>
      <c r="H324" s="150"/>
      <c r="I324" s="150"/>
      <c r="J324" s="150"/>
      <c r="K324" s="147"/>
      <c r="L324" s="151"/>
      <c r="M324" s="61"/>
    </row>
    <row r="325" spans="1:13" ht="15.75" thickBot="1" x14ac:dyDescent="0.3">
      <c r="A325" s="42" t="s">
        <v>627</v>
      </c>
      <c r="B325" s="47" t="s">
        <v>697</v>
      </c>
      <c r="C325" s="141">
        <v>45765</v>
      </c>
      <c r="D325" s="141" t="str">
        <f t="shared" si="36"/>
        <v>Week 16</v>
      </c>
      <c r="E325" s="141" t="str">
        <f t="shared" si="37"/>
        <v>Friday</v>
      </c>
      <c r="F325" s="150" t="s">
        <v>656</v>
      </c>
      <c r="G325" s="151" t="s">
        <v>680</v>
      </c>
      <c r="H325" s="150"/>
      <c r="I325" s="150"/>
      <c r="J325" s="150"/>
      <c r="K325" s="147"/>
      <c r="L325" s="151"/>
      <c r="M325" s="61"/>
    </row>
    <row r="326" spans="1:13" ht="15.75" thickBot="1" x14ac:dyDescent="0.3">
      <c r="A326" s="42" t="s">
        <v>627</v>
      </c>
      <c r="B326" s="173" t="s">
        <v>633</v>
      </c>
      <c r="C326" s="175">
        <v>45767</v>
      </c>
      <c r="D326" s="175" t="str">
        <f t="shared" si="8"/>
        <v>Week 17</v>
      </c>
      <c r="E326" s="175" t="str">
        <f t="shared" si="10"/>
        <v>Sunday</v>
      </c>
      <c r="F326" s="180" t="s">
        <v>656</v>
      </c>
      <c r="G326" s="179" t="s">
        <v>680</v>
      </c>
      <c r="H326" s="180"/>
      <c r="I326" s="180"/>
      <c r="J326" s="180"/>
      <c r="K326" s="182">
        <v>0.66666666666666663</v>
      </c>
      <c r="L326" s="179" t="s">
        <v>681</v>
      </c>
      <c r="M326" s="43"/>
    </row>
    <row r="327" spans="1:13" ht="15.75" thickBot="1" x14ac:dyDescent="0.3">
      <c r="A327" s="42" t="s">
        <v>627</v>
      </c>
      <c r="B327" s="173" t="s">
        <v>633</v>
      </c>
      <c r="C327" s="175">
        <v>45768</v>
      </c>
      <c r="D327" s="175" t="str">
        <f t="shared" si="8"/>
        <v>Week 17</v>
      </c>
      <c r="E327" s="175" t="str">
        <f t="shared" si="10"/>
        <v>Monday</v>
      </c>
      <c r="F327" s="180" t="s">
        <v>659</v>
      </c>
      <c r="G327" s="179" t="s">
        <v>682</v>
      </c>
      <c r="H327" s="180"/>
      <c r="I327" s="180"/>
      <c r="J327" s="180"/>
      <c r="K327" s="182">
        <v>0.75</v>
      </c>
      <c r="L327" s="179"/>
      <c r="M327" s="43"/>
    </row>
    <row r="328" spans="1:13" ht="15.75" thickBot="1" x14ac:dyDescent="0.3">
      <c r="A328" s="42" t="s">
        <v>627</v>
      </c>
      <c r="B328" s="47" t="s">
        <v>697</v>
      </c>
      <c r="C328" s="141">
        <v>45769</v>
      </c>
      <c r="D328" s="47" t="str">
        <f t="shared" ref="D328" si="38">"Week " &amp; TEXT(WEEKNUM(C328, 1), "00")</f>
        <v>Week 17</v>
      </c>
      <c r="E328" s="47" t="str">
        <f t="shared" ref="E328" si="39">TEXT(C328, "dddd")</f>
        <v>Tuesday</v>
      </c>
      <c r="F328" s="47" t="s">
        <v>634</v>
      </c>
      <c r="G328" s="47" t="s">
        <v>887</v>
      </c>
      <c r="H328" s="150"/>
      <c r="I328" s="150"/>
      <c r="J328" s="150"/>
      <c r="K328" s="150"/>
      <c r="L328" s="150"/>
      <c r="M328" s="45"/>
    </row>
    <row r="329" spans="1:13" ht="15.75" thickBot="1" x14ac:dyDescent="0.3">
      <c r="A329" s="42" t="s">
        <v>627</v>
      </c>
      <c r="B329" s="169" t="s">
        <v>660</v>
      </c>
      <c r="C329" s="165">
        <v>45773</v>
      </c>
      <c r="D329" s="165" t="str">
        <f t="shared" si="8"/>
        <v>Week 17</v>
      </c>
      <c r="E329" s="165" t="str">
        <f t="shared" si="10"/>
        <v>Saturday</v>
      </c>
      <c r="F329" s="170" t="s">
        <v>659</v>
      </c>
      <c r="G329" s="171" t="s">
        <v>683</v>
      </c>
      <c r="H329" s="170"/>
      <c r="I329" s="170"/>
      <c r="J329" s="170"/>
      <c r="K329" s="172">
        <v>0.8125</v>
      </c>
      <c r="L329" s="171"/>
      <c r="M329" s="57" t="s">
        <v>969</v>
      </c>
    </row>
    <row r="330" spans="1:13" ht="15.75" thickBot="1" x14ac:dyDescent="0.3">
      <c r="A330" s="42" t="s">
        <v>627</v>
      </c>
      <c r="B330" s="169" t="s">
        <v>660</v>
      </c>
      <c r="C330" s="165">
        <v>45774</v>
      </c>
      <c r="D330" s="165" t="str">
        <f>"Week " &amp; TEXT(WEEKNUM(C330, 1), "00")</f>
        <v>Week 18</v>
      </c>
      <c r="E330" s="165" t="str">
        <f t="shared" si="10"/>
        <v>Sunday</v>
      </c>
      <c r="F330" s="170" t="s">
        <v>659</v>
      </c>
      <c r="G330" s="171" t="s">
        <v>682</v>
      </c>
      <c r="H330" s="170"/>
      <c r="I330" s="170"/>
      <c r="J330" s="170"/>
      <c r="K330" s="172">
        <v>0.64583333333333337</v>
      </c>
      <c r="L330" s="171" t="s">
        <v>1369</v>
      </c>
      <c r="M330" s="43" t="s">
        <v>970</v>
      </c>
    </row>
    <row r="331" spans="1:13" ht="15.75" thickBot="1" x14ac:dyDescent="0.3">
      <c r="A331" s="42" t="s">
        <v>627</v>
      </c>
      <c r="B331" s="47" t="s">
        <v>697</v>
      </c>
      <c r="C331" s="141">
        <v>45779</v>
      </c>
      <c r="D331" s="47" t="str">
        <f t="shared" ref="D331:D332" si="40">"Week " &amp; TEXT(WEEKNUM(C331, 1), "00")</f>
        <v>Week 18</v>
      </c>
      <c r="E331" s="47" t="str">
        <f t="shared" si="10"/>
        <v>Friday</v>
      </c>
      <c r="F331" s="157" t="s">
        <v>634</v>
      </c>
      <c r="G331" s="47" t="s">
        <v>846</v>
      </c>
      <c r="H331" s="150"/>
      <c r="I331" s="150"/>
      <c r="J331" s="150"/>
      <c r="K331" s="150"/>
      <c r="L331" s="150"/>
      <c r="M331" s="45"/>
    </row>
    <row r="332" spans="1:13" ht="15.75" thickBot="1" x14ac:dyDescent="0.3">
      <c r="A332" s="42" t="s">
        <v>627</v>
      </c>
      <c r="B332" s="47" t="s">
        <v>697</v>
      </c>
      <c r="C332" s="141">
        <v>45780</v>
      </c>
      <c r="D332" s="47" t="str">
        <f t="shared" si="40"/>
        <v>Week 18</v>
      </c>
      <c r="E332" s="47" t="str">
        <f t="shared" si="10"/>
        <v>Saturday</v>
      </c>
      <c r="F332" s="47" t="s">
        <v>689</v>
      </c>
      <c r="G332" s="47" t="s">
        <v>1410</v>
      </c>
      <c r="H332" s="150"/>
      <c r="I332" s="150"/>
      <c r="J332" s="150"/>
      <c r="K332" s="150"/>
      <c r="L332" s="150"/>
      <c r="M332" s="45"/>
    </row>
    <row r="333" spans="1:13" ht="15.75" thickBot="1" x14ac:dyDescent="0.3">
      <c r="A333" s="42" t="s">
        <v>627</v>
      </c>
      <c r="B333" s="47" t="s">
        <v>697</v>
      </c>
      <c r="C333" s="141">
        <v>45788</v>
      </c>
      <c r="D333" s="47" t="str">
        <f t="shared" si="8"/>
        <v>Week 20</v>
      </c>
      <c r="E333" s="47" t="str">
        <f t="shared" ref="E333" si="41">TEXT(C333, "dddd")</f>
        <v>Sunday</v>
      </c>
      <c r="F333" s="157" t="s">
        <v>634</v>
      </c>
      <c r="G333" s="47" t="s">
        <v>846</v>
      </c>
      <c r="H333" s="150"/>
      <c r="I333" s="150"/>
      <c r="J333" s="150"/>
      <c r="K333" s="150"/>
      <c r="L333" s="150"/>
      <c r="M333" s="45"/>
    </row>
    <row r="334" spans="1:13" ht="15.75" thickBot="1" x14ac:dyDescent="0.3">
      <c r="A334" s="42" t="s">
        <v>627</v>
      </c>
      <c r="B334" s="47" t="s">
        <v>697</v>
      </c>
      <c r="C334" s="141">
        <v>45793</v>
      </c>
      <c r="D334" s="47" t="str">
        <f t="shared" ref="D334" si="42">"Week " &amp; TEXT(WEEKNUM(C334, 1), "00")</f>
        <v>Week 20</v>
      </c>
      <c r="E334" s="47" t="str">
        <f t="shared" ref="E334" si="43">TEXT(C334, "dddd")</f>
        <v>Friday</v>
      </c>
      <c r="F334" s="157" t="s">
        <v>634</v>
      </c>
      <c r="G334" s="47" t="s">
        <v>1608</v>
      </c>
      <c r="H334" s="150"/>
      <c r="I334" s="150"/>
      <c r="J334" s="150"/>
      <c r="K334" s="150"/>
      <c r="L334" s="150"/>
      <c r="M334" s="45"/>
    </row>
    <row r="335" spans="1:13" ht="15.75" thickBot="1" x14ac:dyDescent="0.3">
      <c r="A335" s="42" t="s">
        <v>627</v>
      </c>
      <c r="B335" s="48" t="s">
        <v>628</v>
      </c>
      <c r="C335" s="119">
        <v>45794</v>
      </c>
      <c r="D335" s="119" t="str">
        <f t="shared" ref="D335" si="44">"Week " &amp; TEXT(WEEKNUM(C335, 1), "00")</f>
        <v>Week 20</v>
      </c>
      <c r="E335" s="119" t="str">
        <f t="shared" ref="E335" si="45">TEXT(C335, "dddd")</f>
        <v>Saturday</v>
      </c>
      <c r="F335" s="123" t="s">
        <v>642</v>
      </c>
      <c r="G335" s="123" t="s">
        <v>684</v>
      </c>
      <c r="H335" s="125"/>
      <c r="I335" s="125"/>
      <c r="J335" s="125"/>
      <c r="K335" s="127">
        <v>0.79166666666666663</v>
      </c>
      <c r="L335" s="123"/>
      <c r="M335" s="52"/>
    </row>
    <row r="336" spans="1:13" ht="17.25" customHeight="1" thickBot="1" x14ac:dyDescent="0.3">
      <c r="A336" s="42" t="s">
        <v>627</v>
      </c>
      <c r="B336" s="173" t="s">
        <v>633</v>
      </c>
      <c r="C336" s="175">
        <v>45795</v>
      </c>
      <c r="D336" s="175" t="str">
        <f t="shared" si="8"/>
        <v>Week 21</v>
      </c>
      <c r="E336" s="175" t="str">
        <f t="shared" si="10"/>
        <v>Sunday</v>
      </c>
      <c r="F336" s="180" t="s">
        <v>642</v>
      </c>
      <c r="G336" s="179" t="s">
        <v>687</v>
      </c>
      <c r="H336" s="180"/>
      <c r="I336" s="180"/>
      <c r="J336" s="180"/>
      <c r="K336" s="182">
        <v>0.75</v>
      </c>
      <c r="L336" s="179" t="s">
        <v>1370</v>
      </c>
      <c r="M336" s="43"/>
    </row>
    <row r="337" spans="1:13" ht="15.75" thickBot="1" x14ac:dyDescent="0.3">
      <c r="A337" s="42" t="s">
        <v>627</v>
      </c>
      <c r="B337" s="47" t="s">
        <v>697</v>
      </c>
      <c r="C337" s="141">
        <v>45797</v>
      </c>
      <c r="D337" s="47" t="str">
        <f t="shared" si="8"/>
        <v>Week 21</v>
      </c>
      <c r="E337" s="47" t="str">
        <f t="shared" si="10"/>
        <v>Tuesday</v>
      </c>
      <c r="F337" s="157" t="s">
        <v>634</v>
      </c>
      <c r="G337" s="47" t="s">
        <v>1608</v>
      </c>
      <c r="H337" s="150"/>
      <c r="I337" s="150"/>
      <c r="J337" s="150"/>
      <c r="K337" s="150"/>
      <c r="L337" s="150"/>
      <c r="M337" s="45"/>
    </row>
    <row r="338" spans="1:13" ht="15.75" thickBot="1" x14ac:dyDescent="0.3">
      <c r="A338" s="42" t="s">
        <v>627</v>
      </c>
      <c r="B338" s="47" t="s">
        <v>697</v>
      </c>
      <c r="C338" s="141">
        <v>45798</v>
      </c>
      <c r="D338" s="47" t="str">
        <f t="shared" ref="D338" si="46">"Week " &amp; TEXT(WEEKNUM(C338, 1), "00")</f>
        <v>Week 21</v>
      </c>
      <c r="E338" s="47" t="str">
        <f t="shared" ref="E338" si="47">TEXT(C338, "dddd")</f>
        <v>Wednesday</v>
      </c>
      <c r="F338" s="47" t="s">
        <v>659</v>
      </c>
      <c r="G338" s="47" t="s">
        <v>1609</v>
      </c>
      <c r="H338" s="150"/>
      <c r="I338" s="150"/>
      <c r="J338" s="150"/>
      <c r="K338" s="150"/>
      <c r="L338" s="150"/>
      <c r="M338" s="45"/>
    </row>
    <row r="339" spans="1:13" ht="15.75" thickBot="1" x14ac:dyDescent="0.3">
      <c r="A339" s="42" t="s">
        <v>627</v>
      </c>
      <c r="B339" s="54" t="s">
        <v>648</v>
      </c>
      <c r="C339" s="159">
        <v>45802</v>
      </c>
      <c r="D339" s="159" t="str">
        <f t="shared" ref="D339" si="48">"Week " &amp; TEXT(WEEKNUM(C339, 1), "00")</f>
        <v>Week 22</v>
      </c>
      <c r="E339" s="159" t="str">
        <f t="shared" ref="E339" si="49">TEXT(C339, "dddd")</f>
        <v>Sunday</v>
      </c>
      <c r="F339" s="162" t="s">
        <v>649</v>
      </c>
      <c r="G339" s="162" t="s">
        <v>1625</v>
      </c>
      <c r="H339" s="160"/>
      <c r="I339" s="160"/>
      <c r="J339" s="160"/>
      <c r="K339" s="163"/>
      <c r="L339" s="162"/>
      <c r="M339" s="61" t="s">
        <v>971</v>
      </c>
    </row>
    <row r="340" spans="1:13" ht="15.75" thickBot="1" x14ac:dyDescent="0.3">
      <c r="A340" s="42" t="s">
        <v>627</v>
      </c>
      <c r="B340" s="47" t="s">
        <v>697</v>
      </c>
      <c r="C340" s="141">
        <v>45806</v>
      </c>
      <c r="D340" s="47" t="str">
        <f t="shared" ref="D340" si="50">"Week " &amp; TEXT(WEEKNUM(C340, 1), "00")</f>
        <v>Week 22</v>
      </c>
      <c r="E340" s="47" t="str">
        <f t="shared" ref="E340" si="51">TEXT(C340, "dddd")</f>
        <v>Thursday</v>
      </c>
      <c r="F340" s="47" t="s">
        <v>656</v>
      </c>
      <c r="G340" s="47" t="s">
        <v>1610</v>
      </c>
      <c r="H340" s="150"/>
      <c r="I340" s="150"/>
      <c r="J340" s="150"/>
      <c r="K340" s="150"/>
      <c r="L340" s="150"/>
      <c r="M340" s="45"/>
    </row>
    <row r="341" spans="1:13" ht="15.75" thickBot="1" x14ac:dyDescent="0.3">
      <c r="A341" s="42" t="s">
        <v>627</v>
      </c>
      <c r="B341" s="47" t="s">
        <v>697</v>
      </c>
      <c r="C341" s="141">
        <v>45811</v>
      </c>
      <c r="D341" s="141" t="str">
        <f t="shared" ref="D341:D354" si="52">"Week " &amp; TEXT(WEEKNUM(C341, 1), "00")</f>
        <v>Week 23</v>
      </c>
      <c r="E341" s="141" t="str">
        <f t="shared" si="10"/>
        <v>Tuesday</v>
      </c>
      <c r="F341" s="157" t="s">
        <v>634</v>
      </c>
      <c r="G341" s="151" t="s">
        <v>770</v>
      </c>
      <c r="H341" s="150"/>
      <c r="I341" s="150"/>
      <c r="J341" s="150"/>
      <c r="K341" s="147"/>
      <c r="L341" s="151"/>
      <c r="M341" s="45"/>
    </row>
    <row r="342" spans="1:13" ht="15.75" thickBot="1" x14ac:dyDescent="0.3">
      <c r="A342" s="42" t="s">
        <v>627</v>
      </c>
      <c r="B342" s="47" t="s">
        <v>697</v>
      </c>
      <c r="C342" s="141">
        <v>45814</v>
      </c>
      <c r="D342" s="141" t="str">
        <f t="shared" si="52"/>
        <v>Week 23</v>
      </c>
      <c r="E342" s="141" t="str">
        <f t="shared" si="10"/>
        <v>Friday</v>
      </c>
      <c r="F342" s="157" t="s">
        <v>634</v>
      </c>
      <c r="G342" s="151" t="s">
        <v>770</v>
      </c>
      <c r="H342" s="150"/>
      <c r="I342" s="150"/>
      <c r="J342" s="150"/>
      <c r="K342" s="147"/>
      <c r="L342" s="151"/>
      <c r="M342" s="45"/>
    </row>
    <row r="343" spans="1:13" ht="15.75" thickBot="1" x14ac:dyDescent="0.3">
      <c r="A343" s="42" t="s">
        <v>627</v>
      </c>
      <c r="B343" s="47" t="s">
        <v>697</v>
      </c>
      <c r="C343" s="141">
        <v>45816</v>
      </c>
      <c r="D343" s="141" t="str">
        <f t="shared" si="52"/>
        <v>Week 24</v>
      </c>
      <c r="E343" s="141" t="str">
        <f t="shared" si="10"/>
        <v>Sunday</v>
      </c>
      <c r="F343" s="157" t="s">
        <v>634</v>
      </c>
      <c r="G343" s="151" t="s">
        <v>837</v>
      </c>
      <c r="H343" s="150"/>
      <c r="I343" s="150"/>
      <c r="J343" s="150"/>
      <c r="K343" s="147"/>
      <c r="L343" s="151"/>
      <c r="M343" s="45"/>
    </row>
    <row r="344" spans="1:13" ht="15.75" thickBot="1" x14ac:dyDescent="0.3">
      <c r="A344" s="42" t="s">
        <v>627</v>
      </c>
      <c r="B344" s="48" t="s">
        <v>628</v>
      </c>
      <c r="C344" s="119">
        <v>45829</v>
      </c>
      <c r="D344" s="119" t="str">
        <f t="shared" si="52"/>
        <v>Week 25</v>
      </c>
      <c r="E344" s="119" t="str">
        <f t="shared" si="10"/>
        <v>Saturday</v>
      </c>
      <c r="F344" s="123" t="s">
        <v>689</v>
      </c>
      <c r="G344" s="123" t="s">
        <v>690</v>
      </c>
      <c r="H344" s="125"/>
      <c r="I344" s="125"/>
      <c r="J344" s="125"/>
      <c r="K344" s="127">
        <v>0.75</v>
      </c>
      <c r="L344" s="123"/>
      <c r="M344" s="52"/>
    </row>
    <row r="345" spans="1:13" ht="15.75" thickBot="1" x14ac:dyDescent="0.3">
      <c r="A345" s="42" t="s">
        <v>627</v>
      </c>
      <c r="B345" s="173" t="s">
        <v>633</v>
      </c>
      <c r="C345" s="175">
        <v>45830</v>
      </c>
      <c r="D345" s="175" t="str">
        <f t="shared" si="52"/>
        <v>Week 26</v>
      </c>
      <c r="E345" s="175" t="str">
        <f t="shared" si="10"/>
        <v>Sunday</v>
      </c>
      <c r="F345" s="180" t="s">
        <v>659</v>
      </c>
      <c r="G345" s="179" t="s">
        <v>691</v>
      </c>
      <c r="H345" s="180"/>
      <c r="I345" s="180"/>
      <c r="J345" s="180"/>
      <c r="K345" s="182">
        <v>0.8125</v>
      </c>
      <c r="L345" s="179"/>
      <c r="M345" s="43"/>
    </row>
    <row r="346" spans="1:13" ht="15.75" thickBot="1" x14ac:dyDescent="0.3">
      <c r="A346" s="42" t="s">
        <v>627</v>
      </c>
      <c r="B346" s="54" t="s">
        <v>648</v>
      </c>
      <c r="C346" s="159">
        <v>45833</v>
      </c>
      <c r="D346" s="159" t="str">
        <f t="shared" si="52"/>
        <v>Week 26</v>
      </c>
      <c r="E346" s="159" t="str">
        <f t="shared" si="10"/>
        <v>Wednesday</v>
      </c>
      <c r="F346" s="162" t="s">
        <v>649</v>
      </c>
      <c r="G346" s="162" t="s">
        <v>692</v>
      </c>
      <c r="H346" s="160"/>
      <c r="I346" s="160"/>
      <c r="J346" s="160"/>
      <c r="K346" s="163">
        <v>0.8125</v>
      </c>
      <c r="L346" s="162"/>
      <c r="M346" s="61" t="s">
        <v>971</v>
      </c>
    </row>
    <row r="347" spans="1:13" ht="15.75" thickBot="1" x14ac:dyDescent="0.3">
      <c r="A347" s="42" t="s">
        <v>627</v>
      </c>
      <c r="B347" s="47" t="s">
        <v>697</v>
      </c>
      <c r="C347" s="141">
        <v>45834</v>
      </c>
      <c r="D347" s="141" t="str">
        <f t="shared" ref="D347" si="53">"Week " &amp; TEXT(WEEKNUM(C347, 1), "00")</f>
        <v>Week 26</v>
      </c>
      <c r="E347" s="141" t="str">
        <f t="shared" ref="E347" si="54">TEXT(C347, "dddd")</f>
        <v>Thursday</v>
      </c>
      <c r="F347" s="150" t="s">
        <v>672</v>
      </c>
      <c r="G347" s="151" t="s">
        <v>1374</v>
      </c>
      <c r="H347" s="150"/>
      <c r="I347" s="150"/>
      <c r="J347" s="150"/>
      <c r="K347" s="158"/>
      <c r="L347" s="151"/>
      <c r="M347" s="58"/>
    </row>
    <row r="348" spans="1:13" ht="15.75" thickBot="1" x14ac:dyDescent="0.3">
      <c r="A348" s="42" t="s">
        <v>627</v>
      </c>
      <c r="B348" s="47" t="s">
        <v>697</v>
      </c>
      <c r="C348" s="141">
        <v>45840</v>
      </c>
      <c r="D348" s="141" t="str">
        <f t="shared" si="52"/>
        <v>Week 27</v>
      </c>
      <c r="E348" s="141" t="str">
        <f t="shared" si="10"/>
        <v>Wednesday</v>
      </c>
      <c r="F348" s="150" t="s">
        <v>672</v>
      </c>
      <c r="G348" s="151" t="s">
        <v>708</v>
      </c>
      <c r="H348" s="150"/>
      <c r="I348" s="150"/>
      <c r="J348" s="150"/>
      <c r="K348" s="158"/>
      <c r="L348" s="151"/>
      <c r="M348" s="58"/>
    </row>
    <row r="349" spans="1:13" ht="15.75" thickBot="1" x14ac:dyDescent="0.3">
      <c r="A349" s="42" t="s">
        <v>627</v>
      </c>
      <c r="B349" s="47" t="s">
        <v>697</v>
      </c>
      <c r="C349" s="141">
        <v>45844</v>
      </c>
      <c r="D349" s="141" t="str">
        <f t="shared" si="52"/>
        <v>Week 28</v>
      </c>
      <c r="E349" s="141" t="str">
        <f t="shared" si="10"/>
        <v>Sunday</v>
      </c>
      <c r="F349" s="157" t="s">
        <v>634</v>
      </c>
      <c r="G349" s="151" t="s">
        <v>920</v>
      </c>
      <c r="H349" s="150"/>
      <c r="I349" s="150"/>
      <c r="J349" s="150"/>
      <c r="K349" s="147"/>
      <c r="L349" s="151"/>
      <c r="M349" s="45"/>
    </row>
    <row r="350" spans="1:13" ht="15.75" thickBot="1" x14ac:dyDescent="0.3">
      <c r="A350" s="42" t="s">
        <v>627</v>
      </c>
      <c r="B350" s="47" t="s">
        <v>697</v>
      </c>
      <c r="C350" s="141">
        <v>45853</v>
      </c>
      <c r="D350" s="141" t="str">
        <f t="shared" si="52"/>
        <v>Week 29</v>
      </c>
      <c r="E350" s="141" t="str">
        <f t="shared" si="10"/>
        <v>Tuesday</v>
      </c>
      <c r="F350" s="157" t="s">
        <v>634</v>
      </c>
      <c r="G350" s="151" t="s">
        <v>850</v>
      </c>
      <c r="H350" s="150"/>
      <c r="I350" s="150"/>
      <c r="J350" s="150"/>
      <c r="K350" s="147"/>
      <c r="L350" s="151"/>
      <c r="M350" s="45"/>
    </row>
    <row r="351" spans="1:13" ht="15.75" thickBot="1" x14ac:dyDescent="0.3">
      <c r="A351" s="42" t="s">
        <v>627</v>
      </c>
      <c r="B351" s="47" t="s">
        <v>697</v>
      </c>
      <c r="C351" s="141">
        <v>45858</v>
      </c>
      <c r="D351" s="141" t="str">
        <f t="shared" si="52"/>
        <v>Week 30</v>
      </c>
      <c r="E351" s="141" t="str">
        <f t="shared" si="10"/>
        <v>Sunday</v>
      </c>
      <c r="F351" s="157" t="s">
        <v>634</v>
      </c>
      <c r="G351" s="151" t="s">
        <v>921</v>
      </c>
      <c r="H351" s="150"/>
      <c r="I351" s="150"/>
      <c r="J351" s="150"/>
      <c r="K351" s="147"/>
      <c r="L351" s="151"/>
      <c r="M351" s="45"/>
    </row>
    <row r="352" spans="1:13" ht="15.75" thickBot="1" x14ac:dyDescent="0.3">
      <c r="A352" s="42" t="s">
        <v>627</v>
      </c>
      <c r="B352" s="173" t="s">
        <v>633</v>
      </c>
      <c r="C352" s="175">
        <v>45862</v>
      </c>
      <c r="D352" s="175" t="str">
        <f t="shared" si="52"/>
        <v>Week 30</v>
      </c>
      <c r="E352" s="175" t="str">
        <f t="shared" si="10"/>
        <v>Thursday</v>
      </c>
      <c r="F352" s="180" t="s">
        <v>651</v>
      </c>
      <c r="G352" s="179" t="s">
        <v>693</v>
      </c>
      <c r="H352" s="180"/>
      <c r="I352" s="180"/>
      <c r="J352" s="180"/>
      <c r="K352" s="182">
        <v>0.79166666666666663</v>
      </c>
      <c r="L352" s="179"/>
      <c r="M352" s="43"/>
    </row>
    <row r="353" spans="1:13" ht="15.75" thickBot="1" x14ac:dyDescent="0.3">
      <c r="A353" s="42" t="s">
        <v>627</v>
      </c>
      <c r="B353" s="48" t="s">
        <v>628</v>
      </c>
      <c r="C353" s="119">
        <v>45863</v>
      </c>
      <c r="D353" s="119" t="str">
        <f t="shared" si="52"/>
        <v>Week 30</v>
      </c>
      <c r="E353" s="119" t="str">
        <f t="shared" si="10"/>
        <v>Friday</v>
      </c>
      <c r="F353" s="123" t="s">
        <v>694</v>
      </c>
      <c r="G353" s="123" t="s">
        <v>695</v>
      </c>
      <c r="H353" s="125"/>
      <c r="I353" s="125"/>
      <c r="J353" s="125"/>
      <c r="K353" s="127">
        <v>0.75</v>
      </c>
      <c r="L353" s="123"/>
      <c r="M353" s="52"/>
    </row>
    <row r="354" spans="1:13" ht="15.75" hidden="1" thickBot="1" x14ac:dyDescent="0.3">
      <c r="A354" s="42" t="s">
        <v>1611</v>
      </c>
      <c r="B354" s="47" t="s">
        <v>697</v>
      </c>
      <c r="C354" s="141">
        <v>45921</v>
      </c>
      <c r="D354" s="141" t="str">
        <f t="shared" si="52"/>
        <v>Week 39</v>
      </c>
      <c r="E354" s="141" t="str">
        <f t="shared" ref="E354" si="55">TEXT(C354, "dddd")</f>
        <v>Sunday</v>
      </c>
      <c r="F354" s="157" t="s">
        <v>634</v>
      </c>
      <c r="G354" s="151" t="s">
        <v>1612</v>
      </c>
      <c r="H354" s="150"/>
      <c r="I354" s="150"/>
      <c r="J354" s="150"/>
      <c r="K354" s="158"/>
      <c r="L354" s="151"/>
      <c r="M354" s="58"/>
    </row>
    <row r="355" spans="1:13" ht="15.75" hidden="1" thickBot="1" x14ac:dyDescent="0.3">
      <c r="A355" s="42" t="s">
        <v>1611</v>
      </c>
      <c r="B355" s="47" t="s">
        <v>697</v>
      </c>
      <c r="C355" s="141">
        <v>45921</v>
      </c>
      <c r="D355" s="141" t="str">
        <f t="shared" ref="D355:D363" si="56">"Week " &amp; TEXT(WEEKNUM(C355, 1), "00")</f>
        <v>Week 39</v>
      </c>
      <c r="E355" s="141" t="str">
        <f t="shared" ref="E355:E363" si="57">TEXT(C355, "dddd")</f>
        <v>Sunday</v>
      </c>
      <c r="F355" s="150" t="s">
        <v>659</v>
      </c>
      <c r="G355" s="151" t="s">
        <v>1613</v>
      </c>
      <c r="H355" s="150"/>
      <c r="I355" s="150"/>
      <c r="J355" s="150"/>
      <c r="K355" s="158"/>
      <c r="L355" s="151"/>
      <c r="M355" s="58"/>
    </row>
    <row r="356" spans="1:13" ht="15.75" hidden="1" thickBot="1" x14ac:dyDescent="0.3">
      <c r="A356" s="42" t="s">
        <v>1611</v>
      </c>
      <c r="B356" s="47" t="s">
        <v>697</v>
      </c>
      <c r="C356" s="141">
        <v>45931</v>
      </c>
      <c r="D356" s="141" t="str">
        <f t="shared" si="56"/>
        <v>Week 40</v>
      </c>
      <c r="E356" s="141" t="str">
        <f t="shared" si="57"/>
        <v>Wednesday</v>
      </c>
      <c r="F356" s="150" t="s">
        <v>642</v>
      </c>
      <c r="G356" s="151" t="s">
        <v>719</v>
      </c>
      <c r="H356" s="150"/>
      <c r="I356" s="150"/>
      <c r="J356" s="150"/>
      <c r="K356" s="158"/>
      <c r="L356" s="151"/>
      <c r="M356" s="58"/>
    </row>
    <row r="357" spans="1:13" ht="15.75" hidden="1" thickBot="1" x14ac:dyDescent="0.3">
      <c r="A357" s="42" t="s">
        <v>1611</v>
      </c>
      <c r="B357" s="47" t="s">
        <v>697</v>
      </c>
      <c r="C357" s="141">
        <v>45931</v>
      </c>
      <c r="D357" s="141" t="str">
        <f t="shared" si="56"/>
        <v>Week 40</v>
      </c>
      <c r="E357" s="141" t="str">
        <f t="shared" si="57"/>
        <v>Wednesday</v>
      </c>
      <c r="F357" s="150" t="s">
        <v>656</v>
      </c>
      <c r="G357" s="151" t="s">
        <v>799</v>
      </c>
      <c r="H357" s="150"/>
      <c r="I357" s="150"/>
      <c r="J357" s="150"/>
      <c r="K357" s="158"/>
      <c r="L357" s="151"/>
      <c r="M357" s="58"/>
    </row>
    <row r="358" spans="1:13" ht="15.75" hidden="1" thickBot="1" x14ac:dyDescent="0.3">
      <c r="A358" s="42" t="s">
        <v>1611</v>
      </c>
      <c r="B358" s="47" t="s">
        <v>697</v>
      </c>
      <c r="C358" s="141">
        <v>45931</v>
      </c>
      <c r="D358" s="141" t="str">
        <f t="shared" si="56"/>
        <v>Week 40</v>
      </c>
      <c r="E358" s="141" t="str">
        <f t="shared" si="57"/>
        <v>Wednesday</v>
      </c>
      <c r="F358" s="157" t="s">
        <v>634</v>
      </c>
      <c r="G358" s="151" t="s">
        <v>920</v>
      </c>
      <c r="H358" s="150"/>
      <c r="I358" s="150"/>
      <c r="J358" s="150"/>
      <c r="K358" s="158"/>
      <c r="L358" s="151"/>
      <c r="M358" s="58"/>
    </row>
    <row r="359" spans="1:13" ht="15.75" hidden="1" thickBot="1" x14ac:dyDescent="0.3">
      <c r="A359" s="42" t="s">
        <v>1611</v>
      </c>
      <c r="B359" s="47" t="s">
        <v>697</v>
      </c>
      <c r="C359" s="141">
        <v>45931</v>
      </c>
      <c r="D359" s="141" t="str">
        <f t="shared" si="56"/>
        <v>Week 40</v>
      </c>
      <c r="E359" s="141" t="str">
        <f t="shared" si="57"/>
        <v>Wednesday</v>
      </c>
      <c r="F359" s="150" t="s">
        <v>663</v>
      </c>
      <c r="G359" s="151" t="s">
        <v>711</v>
      </c>
      <c r="H359" s="150"/>
      <c r="I359" s="150"/>
      <c r="J359" s="150"/>
      <c r="K359" s="158"/>
      <c r="L359" s="151"/>
      <c r="M359" s="58"/>
    </row>
    <row r="360" spans="1:13" ht="15.75" hidden="1" thickBot="1" x14ac:dyDescent="0.3">
      <c r="A360" s="42" t="s">
        <v>1611</v>
      </c>
      <c r="B360" s="47" t="s">
        <v>697</v>
      </c>
      <c r="C360" s="141">
        <v>45962</v>
      </c>
      <c r="D360" s="141" t="str">
        <f t="shared" si="56"/>
        <v>Week 44</v>
      </c>
      <c r="E360" s="141" t="str">
        <f t="shared" si="57"/>
        <v>Saturday</v>
      </c>
      <c r="F360" s="157" t="s">
        <v>634</v>
      </c>
      <c r="G360" s="151" t="s">
        <v>877</v>
      </c>
      <c r="H360" s="150"/>
      <c r="I360" s="150"/>
      <c r="J360" s="150"/>
      <c r="K360" s="158"/>
      <c r="L360" s="151"/>
      <c r="M360" s="58"/>
    </row>
    <row r="361" spans="1:13" ht="15.75" hidden="1" thickBot="1" x14ac:dyDescent="0.3">
      <c r="A361" s="42" t="s">
        <v>1611</v>
      </c>
      <c r="B361" s="47" t="s">
        <v>697</v>
      </c>
      <c r="C361" s="141">
        <v>45962</v>
      </c>
      <c r="D361" s="141" t="str">
        <f t="shared" si="56"/>
        <v>Week 44</v>
      </c>
      <c r="E361" s="141" t="str">
        <f t="shared" si="57"/>
        <v>Saturday</v>
      </c>
      <c r="F361" s="150" t="s">
        <v>659</v>
      </c>
      <c r="G361" s="151" t="s">
        <v>1614</v>
      </c>
      <c r="H361" s="150"/>
      <c r="I361" s="150"/>
      <c r="J361" s="150"/>
      <c r="K361" s="158"/>
      <c r="L361" s="151"/>
      <c r="M361" s="58"/>
    </row>
    <row r="362" spans="1:13" ht="15.75" hidden="1" thickBot="1" x14ac:dyDescent="0.3">
      <c r="A362" s="42" t="s">
        <v>1611</v>
      </c>
      <c r="B362" s="47" t="s">
        <v>697</v>
      </c>
      <c r="C362" s="141">
        <v>45962</v>
      </c>
      <c r="D362" s="141" t="str">
        <f t="shared" si="56"/>
        <v>Week 44</v>
      </c>
      <c r="E362" s="141" t="str">
        <f t="shared" si="57"/>
        <v>Saturday</v>
      </c>
      <c r="F362" s="150" t="s">
        <v>656</v>
      </c>
      <c r="G362" s="151" t="s">
        <v>1036</v>
      </c>
      <c r="H362" s="150"/>
      <c r="I362" s="150"/>
      <c r="J362" s="150"/>
      <c r="K362" s="158"/>
      <c r="L362" s="151"/>
      <c r="M362" s="58"/>
    </row>
    <row r="363" spans="1:13" ht="15.75" hidden="1" thickBot="1" x14ac:dyDescent="0.3">
      <c r="A363" s="42" t="s">
        <v>1611</v>
      </c>
      <c r="B363" s="47" t="s">
        <v>697</v>
      </c>
      <c r="C363" s="141">
        <v>45962</v>
      </c>
      <c r="D363" s="141" t="str">
        <f t="shared" si="56"/>
        <v>Week 44</v>
      </c>
      <c r="E363" s="141" t="str">
        <f t="shared" si="57"/>
        <v>Saturday</v>
      </c>
      <c r="F363" s="150" t="s">
        <v>672</v>
      </c>
      <c r="G363" s="151" t="s">
        <v>675</v>
      </c>
      <c r="H363" s="150"/>
      <c r="I363" s="150"/>
      <c r="J363" s="150"/>
      <c r="K363" s="158"/>
      <c r="L363" s="151"/>
      <c r="M363" s="58"/>
    </row>
    <row r="364" spans="1:13" ht="15.75" hidden="1" thickBot="1" x14ac:dyDescent="0.3">
      <c r="A364" s="42" t="s">
        <v>1611</v>
      </c>
      <c r="B364" s="47" t="s">
        <v>697</v>
      </c>
      <c r="C364" s="141">
        <v>45962</v>
      </c>
      <c r="D364" s="141" t="str">
        <f t="shared" ref="D364:D368" si="58">"Week " &amp; TEXT(WEEKNUM(C364, 1), "00")</f>
        <v>Week 44</v>
      </c>
      <c r="E364" s="141" t="str">
        <f t="shared" ref="E364:E368" si="59">TEXT(C364, "dddd")</f>
        <v>Saturday</v>
      </c>
      <c r="F364" s="150" t="s">
        <v>651</v>
      </c>
      <c r="G364" s="151" t="s">
        <v>1036</v>
      </c>
      <c r="H364" s="150"/>
      <c r="I364" s="150"/>
      <c r="J364" s="150"/>
      <c r="K364" s="158"/>
      <c r="L364" s="151"/>
      <c r="M364" s="58"/>
    </row>
    <row r="365" spans="1:13" ht="15.75" hidden="1" thickBot="1" x14ac:dyDescent="0.3">
      <c r="A365" s="42" t="s">
        <v>1611</v>
      </c>
      <c r="B365" s="47" t="s">
        <v>697</v>
      </c>
      <c r="C365" s="141">
        <v>45962</v>
      </c>
      <c r="D365" s="141" t="str">
        <f t="shared" si="58"/>
        <v>Week 44</v>
      </c>
      <c r="E365" s="141" t="str">
        <f t="shared" si="59"/>
        <v>Saturday</v>
      </c>
      <c r="F365" s="150" t="s">
        <v>659</v>
      </c>
      <c r="G365" s="151" t="s">
        <v>869</v>
      </c>
      <c r="H365" s="150"/>
      <c r="I365" s="150"/>
      <c r="J365" s="150"/>
      <c r="K365" s="158"/>
      <c r="L365" s="151"/>
      <c r="M365" s="58"/>
    </row>
    <row r="366" spans="1:13" ht="15.75" hidden="1" thickBot="1" x14ac:dyDescent="0.3">
      <c r="A366" s="42" t="s">
        <v>1611</v>
      </c>
      <c r="B366" s="47" t="s">
        <v>697</v>
      </c>
      <c r="C366" s="141">
        <v>45992</v>
      </c>
      <c r="D366" s="141" t="str">
        <f t="shared" si="58"/>
        <v>Week 49</v>
      </c>
      <c r="E366" s="141" t="str">
        <f t="shared" si="59"/>
        <v>Monday</v>
      </c>
      <c r="F366" s="150" t="s">
        <v>659</v>
      </c>
      <c r="G366" s="151" t="s">
        <v>1615</v>
      </c>
      <c r="H366" s="150"/>
      <c r="I366" s="150"/>
      <c r="J366" s="150"/>
      <c r="K366" s="158"/>
      <c r="L366" s="151"/>
      <c r="M366" s="58"/>
    </row>
    <row r="367" spans="1:13" ht="15.75" hidden="1" thickBot="1" x14ac:dyDescent="0.3">
      <c r="A367" s="42" t="s">
        <v>1611</v>
      </c>
      <c r="B367" s="47" t="s">
        <v>697</v>
      </c>
      <c r="C367" s="141">
        <v>45992</v>
      </c>
      <c r="D367" s="141" t="str">
        <f t="shared" si="58"/>
        <v>Week 49</v>
      </c>
      <c r="E367" s="141" t="str">
        <f t="shared" si="59"/>
        <v>Monday</v>
      </c>
      <c r="F367" s="150" t="s">
        <v>654</v>
      </c>
      <c r="G367" s="151" t="s">
        <v>1616</v>
      </c>
      <c r="H367" s="150"/>
      <c r="I367" s="150"/>
      <c r="J367" s="150"/>
      <c r="K367" s="158"/>
      <c r="L367" s="151"/>
      <c r="M367" s="58"/>
    </row>
    <row r="368" spans="1:13" ht="15.75" hidden="1" thickBot="1" x14ac:dyDescent="0.3">
      <c r="A368" s="42" t="s">
        <v>1611</v>
      </c>
      <c r="B368" s="47" t="s">
        <v>697</v>
      </c>
      <c r="C368" s="141">
        <v>45992</v>
      </c>
      <c r="D368" s="141" t="str">
        <f t="shared" si="58"/>
        <v>Week 49</v>
      </c>
      <c r="E368" s="141" t="str">
        <f t="shared" si="59"/>
        <v>Monday</v>
      </c>
      <c r="F368" s="157" t="s">
        <v>634</v>
      </c>
      <c r="G368" s="151" t="s">
        <v>1617</v>
      </c>
      <c r="H368" s="150"/>
      <c r="I368" s="150"/>
      <c r="J368" s="150"/>
      <c r="K368" s="158"/>
      <c r="L368" s="151"/>
      <c r="M368" s="58"/>
    </row>
    <row r="369" spans="1:13" ht="15.75" hidden="1" thickBot="1" x14ac:dyDescent="0.3">
      <c r="A369" s="42" t="s">
        <v>1611</v>
      </c>
      <c r="B369" s="47" t="s">
        <v>697</v>
      </c>
      <c r="C369" s="141">
        <v>46023</v>
      </c>
      <c r="D369" s="141" t="str">
        <f t="shared" ref="D369" si="60">"Week " &amp; TEXT(WEEKNUM(C369, 1), "00")</f>
        <v>Week 01</v>
      </c>
      <c r="E369" s="141" t="str">
        <f t="shared" ref="E369" si="61">TEXT(C369, "dddd")</f>
        <v>Thursday</v>
      </c>
      <c r="F369" s="150" t="s">
        <v>642</v>
      </c>
      <c r="G369" s="151" t="s">
        <v>731</v>
      </c>
      <c r="H369" s="150"/>
      <c r="I369" s="150"/>
      <c r="J369" s="150"/>
      <c r="K369" s="158"/>
      <c r="L369" s="151"/>
      <c r="M369" s="58"/>
    </row>
    <row r="370" spans="1:13" ht="15.75" hidden="1" thickBot="1" x14ac:dyDescent="0.3">
      <c r="A370" s="42" t="s">
        <v>1611</v>
      </c>
      <c r="B370" s="47" t="s">
        <v>697</v>
      </c>
      <c r="C370" s="141">
        <v>46023</v>
      </c>
      <c r="D370" s="141" t="str">
        <f t="shared" ref="D370:D374" si="62">"Week " &amp; TEXT(WEEKNUM(C370, 1), "00")</f>
        <v>Week 01</v>
      </c>
      <c r="E370" s="141" t="str">
        <f t="shared" ref="E370:E374" si="63">TEXT(C370, "dddd")</f>
        <v>Thursday</v>
      </c>
      <c r="F370" s="150" t="s">
        <v>656</v>
      </c>
      <c r="G370" s="151" t="s">
        <v>685</v>
      </c>
      <c r="H370" s="150"/>
      <c r="I370" s="150"/>
      <c r="J370" s="150"/>
      <c r="K370" s="158"/>
      <c r="L370" s="151"/>
      <c r="M370" s="58"/>
    </row>
    <row r="371" spans="1:13" ht="15.75" hidden="1" thickBot="1" x14ac:dyDescent="0.3">
      <c r="A371" s="42" t="s">
        <v>1611</v>
      </c>
      <c r="B371" s="47" t="s">
        <v>697</v>
      </c>
      <c r="C371" s="141">
        <v>46023</v>
      </c>
      <c r="D371" s="141" t="str">
        <f t="shared" si="62"/>
        <v>Week 01</v>
      </c>
      <c r="E371" s="141" t="str">
        <f t="shared" si="63"/>
        <v>Thursday</v>
      </c>
      <c r="F371" s="157" t="s">
        <v>634</v>
      </c>
      <c r="G371" s="151" t="s">
        <v>1372</v>
      </c>
      <c r="H371" s="150"/>
      <c r="I371" s="150"/>
      <c r="J371" s="150"/>
      <c r="K371" s="158"/>
      <c r="L371" s="151"/>
      <c r="M371" s="58"/>
    </row>
    <row r="372" spans="1:13" ht="15.75" hidden="1" thickBot="1" x14ac:dyDescent="0.3">
      <c r="A372" s="42" t="s">
        <v>1611</v>
      </c>
      <c r="B372" s="47" t="s">
        <v>697</v>
      </c>
      <c r="C372" s="141">
        <v>46054</v>
      </c>
      <c r="D372" s="141" t="str">
        <f t="shared" si="62"/>
        <v>Week 06</v>
      </c>
      <c r="E372" s="141" t="str">
        <f t="shared" si="63"/>
        <v>Sunday</v>
      </c>
      <c r="F372" s="150" t="s">
        <v>659</v>
      </c>
      <c r="G372" s="151" t="s">
        <v>1618</v>
      </c>
      <c r="H372" s="150"/>
      <c r="I372" s="150"/>
      <c r="J372" s="150"/>
      <c r="K372" s="158"/>
      <c r="L372" s="151"/>
      <c r="M372" s="58"/>
    </row>
    <row r="373" spans="1:13" ht="15.75" hidden="1" thickBot="1" x14ac:dyDescent="0.3">
      <c r="A373" s="42" t="s">
        <v>1611</v>
      </c>
      <c r="B373" s="47" t="s">
        <v>697</v>
      </c>
      <c r="C373" s="141">
        <v>46054</v>
      </c>
      <c r="D373" s="141" t="str">
        <f t="shared" si="62"/>
        <v>Week 06</v>
      </c>
      <c r="E373" s="141" t="str">
        <f t="shared" si="63"/>
        <v>Sunday</v>
      </c>
      <c r="F373" s="150"/>
      <c r="G373" s="151" t="s">
        <v>1375</v>
      </c>
      <c r="H373" s="150"/>
      <c r="I373" s="150"/>
      <c r="J373" s="150"/>
      <c r="K373" s="158"/>
      <c r="L373" s="151"/>
      <c r="M373" s="58"/>
    </row>
    <row r="374" spans="1:13" ht="15.75" hidden="1" thickBot="1" x14ac:dyDescent="0.3">
      <c r="A374" s="42" t="s">
        <v>1611</v>
      </c>
      <c r="B374" s="47" t="s">
        <v>697</v>
      </c>
      <c r="C374" s="141">
        <v>46054</v>
      </c>
      <c r="D374" s="141" t="str">
        <f t="shared" si="62"/>
        <v>Week 06</v>
      </c>
      <c r="E374" s="141" t="str">
        <f t="shared" si="63"/>
        <v>Sunday</v>
      </c>
      <c r="F374" s="150"/>
      <c r="G374" s="151" t="s">
        <v>1410</v>
      </c>
      <c r="H374" s="150"/>
      <c r="I374" s="150"/>
      <c r="J374" s="150"/>
      <c r="K374" s="158"/>
      <c r="L374" s="151"/>
      <c r="M374" s="58"/>
    </row>
    <row r="375" spans="1:13" ht="15.75" hidden="1" thickBot="1" x14ac:dyDescent="0.3">
      <c r="A375" s="42" t="s">
        <v>1611</v>
      </c>
      <c r="B375" s="47" t="s">
        <v>697</v>
      </c>
      <c r="C375" s="141">
        <v>46054</v>
      </c>
      <c r="D375" s="141" t="str">
        <f t="shared" ref="D375:D381" si="64">"Week " &amp; TEXT(WEEKNUM(C375, 1), "00")</f>
        <v>Week 06</v>
      </c>
      <c r="E375" s="141" t="str">
        <f t="shared" ref="E375:E381" si="65">TEXT(C375, "dddd")</f>
        <v>Sunday</v>
      </c>
      <c r="F375" s="157" t="s">
        <v>634</v>
      </c>
      <c r="G375" s="150" t="s">
        <v>1619</v>
      </c>
      <c r="H375" s="150"/>
      <c r="I375" s="150"/>
      <c r="J375" s="150"/>
      <c r="K375" s="158"/>
      <c r="L375" s="151"/>
      <c r="M375" s="58"/>
    </row>
    <row r="376" spans="1:13" ht="15.75" hidden="1" thickBot="1" x14ac:dyDescent="0.3">
      <c r="A376" s="42" t="s">
        <v>1611</v>
      </c>
      <c r="B376" s="47" t="s">
        <v>697</v>
      </c>
      <c r="C376" s="141">
        <v>46082</v>
      </c>
      <c r="D376" s="141" t="str">
        <f t="shared" si="64"/>
        <v>Week 10</v>
      </c>
      <c r="E376" s="141" t="str">
        <f t="shared" si="65"/>
        <v>Sunday</v>
      </c>
      <c r="F376" s="150" t="s">
        <v>672</v>
      </c>
      <c r="G376" s="150" t="s">
        <v>1620</v>
      </c>
      <c r="H376" s="150"/>
      <c r="I376" s="150"/>
      <c r="J376" s="150"/>
      <c r="K376" s="158"/>
      <c r="L376" s="151"/>
      <c r="M376" s="58"/>
    </row>
    <row r="377" spans="1:13" ht="15.75" hidden="1" thickBot="1" x14ac:dyDescent="0.3">
      <c r="A377" s="42" t="s">
        <v>1611</v>
      </c>
      <c r="B377" s="47" t="s">
        <v>697</v>
      </c>
      <c r="C377" s="141">
        <v>46082</v>
      </c>
      <c r="D377" s="141" t="str">
        <f t="shared" si="64"/>
        <v>Week 10</v>
      </c>
      <c r="E377" s="141" t="str">
        <f t="shared" si="65"/>
        <v>Sunday</v>
      </c>
      <c r="F377" s="150"/>
      <c r="G377" s="150" t="s">
        <v>687</v>
      </c>
      <c r="H377" s="150"/>
      <c r="I377" s="150"/>
      <c r="J377" s="150"/>
      <c r="K377" s="158"/>
      <c r="L377" s="151"/>
      <c r="M377" s="58"/>
    </row>
    <row r="378" spans="1:13" ht="15.75" hidden="1" thickBot="1" x14ac:dyDescent="0.3">
      <c r="A378" s="42" t="s">
        <v>1611</v>
      </c>
      <c r="B378" s="47" t="s">
        <v>697</v>
      </c>
      <c r="C378" s="141">
        <v>46082</v>
      </c>
      <c r="D378" s="141" t="str">
        <f t="shared" si="64"/>
        <v>Week 10</v>
      </c>
      <c r="E378" s="141" t="str">
        <f t="shared" si="65"/>
        <v>Sunday</v>
      </c>
      <c r="F378" s="150"/>
      <c r="G378" s="150" t="s">
        <v>745</v>
      </c>
      <c r="H378" s="150"/>
      <c r="I378" s="150"/>
      <c r="J378" s="150"/>
      <c r="K378" s="158"/>
      <c r="L378" s="151"/>
      <c r="M378" s="58"/>
    </row>
    <row r="379" spans="1:13" ht="15.75" hidden="1" thickBot="1" x14ac:dyDescent="0.3">
      <c r="A379" s="42" t="s">
        <v>1611</v>
      </c>
      <c r="B379" s="47" t="s">
        <v>697</v>
      </c>
      <c r="C379" s="141">
        <v>46113</v>
      </c>
      <c r="D379" s="141" t="str">
        <f t="shared" si="64"/>
        <v>Week 14</v>
      </c>
      <c r="E379" s="141" t="str">
        <f t="shared" si="65"/>
        <v>Wednesday</v>
      </c>
      <c r="F379" s="150"/>
      <c r="G379" s="150" t="s">
        <v>1621</v>
      </c>
      <c r="H379" s="150"/>
      <c r="I379" s="150"/>
      <c r="J379" s="150"/>
      <c r="K379" s="158"/>
      <c r="L379" s="151"/>
      <c r="M379" s="58"/>
    </row>
    <row r="380" spans="1:13" ht="15.75" hidden="1" thickBot="1" x14ac:dyDescent="0.3">
      <c r="A380" s="42" t="s">
        <v>1611</v>
      </c>
      <c r="B380" s="47" t="s">
        <v>697</v>
      </c>
      <c r="C380" s="141">
        <v>46113</v>
      </c>
      <c r="D380" s="141" t="str">
        <f t="shared" si="64"/>
        <v>Week 14</v>
      </c>
      <c r="E380" s="141" t="str">
        <f t="shared" si="65"/>
        <v>Wednesday</v>
      </c>
      <c r="F380" s="150"/>
      <c r="G380" s="150" t="s">
        <v>670</v>
      </c>
      <c r="H380" s="150"/>
      <c r="I380" s="150"/>
      <c r="J380" s="150"/>
      <c r="K380" s="158"/>
      <c r="L380" s="151"/>
      <c r="M380" s="58"/>
    </row>
    <row r="381" spans="1:13" ht="15.75" hidden="1" thickBot="1" x14ac:dyDescent="0.3">
      <c r="A381" s="42" t="s">
        <v>1611</v>
      </c>
      <c r="B381" s="47" t="s">
        <v>697</v>
      </c>
      <c r="C381" s="141">
        <v>46113</v>
      </c>
      <c r="D381" s="141" t="str">
        <f t="shared" si="64"/>
        <v>Week 14</v>
      </c>
      <c r="E381" s="141" t="str">
        <f t="shared" si="65"/>
        <v>Wednesday</v>
      </c>
      <c r="F381" s="150"/>
      <c r="G381" s="150" t="s">
        <v>679</v>
      </c>
      <c r="H381" s="150"/>
      <c r="I381" s="150"/>
      <c r="J381" s="150"/>
      <c r="K381" s="158"/>
      <c r="L381" s="151"/>
      <c r="M381" s="58"/>
    </row>
    <row r="382" spans="1:13" ht="15.75" hidden="1" thickBot="1" x14ac:dyDescent="0.3">
      <c r="A382" s="42" t="s">
        <v>1611</v>
      </c>
      <c r="B382" s="47" t="s">
        <v>697</v>
      </c>
      <c r="C382" s="141">
        <v>46113</v>
      </c>
      <c r="D382" s="141" t="str">
        <f t="shared" ref="D382:D383" si="66">"Week " &amp; TEXT(WEEKNUM(C382, 1), "00")</f>
        <v>Week 14</v>
      </c>
      <c r="E382" s="141" t="str">
        <f t="shared" ref="E382:E383" si="67">TEXT(C382, "dddd")</f>
        <v>Wednesday</v>
      </c>
      <c r="F382" s="150"/>
      <c r="G382" s="150" t="s">
        <v>1019</v>
      </c>
      <c r="H382" s="150"/>
      <c r="I382" s="150"/>
      <c r="J382" s="150"/>
      <c r="K382" s="158"/>
      <c r="L382" s="151"/>
      <c r="M382" s="58"/>
    </row>
    <row r="383" spans="1:13" ht="15.75" hidden="1" thickBot="1" x14ac:dyDescent="0.3">
      <c r="A383" s="42" t="s">
        <v>1611</v>
      </c>
      <c r="B383" s="47" t="s">
        <v>697</v>
      </c>
      <c r="C383" s="141">
        <v>46143</v>
      </c>
      <c r="D383" s="141" t="str">
        <f t="shared" si="66"/>
        <v>Week 18</v>
      </c>
      <c r="E383" s="141" t="str">
        <f t="shared" si="67"/>
        <v>Friday</v>
      </c>
      <c r="F383" s="150"/>
      <c r="G383" s="150" t="s">
        <v>1622</v>
      </c>
      <c r="H383" s="150"/>
      <c r="I383" s="150"/>
      <c r="J383" s="150"/>
      <c r="K383" s="158"/>
      <c r="L383" s="151"/>
      <c r="M383" s="58"/>
    </row>
    <row r="384" spans="1:13" ht="15.75" hidden="1" thickBot="1" x14ac:dyDescent="0.3">
      <c r="A384" s="42" t="s">
        <v>1611</v>
      </c>
      <c r="B384" s="47" t="s">
        <v>697</v>
      </c>
      <c r="C384" s="141">
        <v>46143</v>
      </c>
      <c r="D384" s="141" t="str">
        <f t="shared" ref="D384:D386" si="68">"Week " &amp; TEXT(WEEKNUM(C384, 1), "00")</f>
        <v>Week 18</v>
      </c>
      <c r="E384" s="141" t="str">
        <f t="shared" ref="E384:E386" si="69">TEXT(C384, "dddd")</f>
        <v>Friday</v>
      </c>
      <c r="F384" s="150"/>
      <c r="G384" s="150" t="s">
        <v>850</v>
      </c>
      <c r="H384" s="150"/>
      <c r="I384" s="150"/>
      <c r="J384" s="150"/>
      <c r="K384" s="158"/>
      <c r="L384" s="151"/>
      <c r="M384" s="58"/>
    </row>
    <row r="385" spans="1:13" ht="15.75" hidden="1" thickBot="1" x14ac:dyDescent="0.3">
      <c r="A385" s="42" t="s">
        <v>1611</v>
      </c>
      <c r="B385" s="47" t="s">
        <v>697</v>
      </c>
      <c r="C385" s="141">
        <v>46143</v>
      </c>
      <c r="D385" s="141" t="str">
        <f t="shared" si="68"/>
        <v>Week 18</v>
      </c>
      <c r="E385" s="141" t="str">
        <f t="shared" si="69"/>
        <v>Friday</v>
      </c>
      <c r="F385" s="150"/>
      <c r="G385" s="150" t="s">
        <v>1623</v>
      </c>
      <c r="H385" s="150"/>
      <c r="I385" s="150"/>
      <c r="J385" s="150"/>
      <c r="K385" s="158"/>
      <c r="L385" s="151"/>
      <c r="M385" s="58"/>
    </row>
    <row r="386" spans="1:13" ht="15.75" hidden="1" thickBot="1" x14ac:dyDescent="0.3">
      <c r="A386" s="42" t="s">
        <v>1611</v>
      </c>
      <c r="B386" s="47" t="s">
        <v>697</v>
      </c>
      <c r="C386" s="141">
        <v>46143</v>
      </c>
      <c r="D386" s="141" t="str">
        <f t="shared" si="68"/>
        <v>Week 18</v>
      </c>
      <c r="E386" s="141" t="str">
        <f t="shared" si="69"/>
        <v>Friday</v>
      </c>
      <c r="F386" s="150"/>
      <c r="G386" s="150" t="s">
        <v>755</v>
      </c>
      <c r="H386" s="150"/>
      <c r="I386" s="150"/>
      <c r="J386" s="150"/>
      <c r="K386" s="158"/>
      <c r="L386" s="151"/>
      <c r="M386" s="58"/>
    </row>
    <row r="387" spans="1:13" ht="15.75" hidden="1" thickBot="1" x14ac:dyDescent="0.3">
      <c r="A387" s="42" t="s">
        <v>1611</v>
      </c>
      <c r="B387" s="47" t="s">
        <v>697</v>
      </c>
      <c r="C387" s="141">
        <v>46143</v>
      </c>
      <c r="D387" s="141" t="str">
        <f t="shared" ref="D387" si="70">"Week " &amp; TEXT(WEEKNUM(C387, 1), "00")</f>
        <v>Week 18</v>
      </c>
      <c r="E387" s="141" t="str">
        <f t="shared" ref="E387" si="71">TEXT(C387, "dddd")</f>
        <v>Friday</v>
      </c>
      <c r="F387" s="150"/>
      <c r="G387" s="150" t="s">
        <v>770</v>
      </c>
      <c r="H387" s="150"/>
      <c r="I387" s="150"/>
      <c r="J387" s="150"/>
      <c r="K387" s="158"/>
      <c r="L387" s="151"/>
      <c r="M387" s="58"/>
    </row>
    <row r="388" spans="1:13" ht="15.75" hidden="1" thickBot="1" x14ac:dyDescent="0.3">
      <c r="A388" s="42" t="s">
        <v>1611</v>
      </c>
      <c r="B388" s="47" t="s">
        <v>697</v>
      </c>
      <c r="C388" s="141">
        <v>46174</v>
      </c>
      <c r="D388" s="141" t="str">
        <f t="shared" ref="D388" si="72">"Week " &amp; TEXT(WEEKNUM(C388, 1), "00")</f>
        <v>Week 23</v>
      </c>
      <c r="E388" s="141" t="str">
        <f t="shared" ref="E388" si="73">TEXT(C388, "dddd")</f>
        <v>Monday</v>
      </c>
      <c r="F388" s="150"/>
      <c r="G388" s="150" t="s">
        <v>1610</v>
      </c>
      <c r="H388" s="150"/>
      <c r="I388" s="150"/>
      <c r="J388" s="150"/>
      <c r="K388" s="158"/>
      <c r="L388" s="151"/>
      <c r="M388" s="58"/>
    </row>
    <row r="389" spans="1:13" ht="15.75" hidden="1" thickBot="1" x14ac:dyDescent="0.3">
      <c r="A389" s="42" t="s">
        <v>1611</v>
      </c>
      <c r="B389" s="47" t="s">
        <v>697</v>
      </c>
      <c r="C389" s="141">
        <v>46174</v>
      </c>
      <c r="D389" s="141" t="str">
        <f t="shared" ref="D389:D392" si="74">"Week " &amp; TEXT(WEEKNUM(C389, 1), "00")</f>
        <v>Week 23</v>
      </c>
      <c r="E389" s="141" t="str">
        <f t="shared" ref="E389:E392" si="75">TEXT(C389, "dddd")</f>
        <v>Monday</v>
      </c>
      <c r="F389" s="150" t="s">
        <v>634</v>
      </c>
      <c r="G389" s="150" t="s">
        <v>1624</v>
      </c>
      <c r="H389" s="150"/>
      <c r="I389" s="150"/>
      <c r="J389" s="150"/>
      <c r="K389" s="158"/>
      <c r="L389" s="151"/>
      <c r="M389" s="58"/>
    </row>
    <row r="390" spans="1:13" ht="15.75" hidden="1" thickBot="1" x14ac:dyDescent="0.3">
      <c r="A390" s="42" t="s">
        <v>1611</v>
      </c>
      <c r="B390" s="47" t="s">
        <v>697</v>
      </c>
      <c r="C390" s="141">
        <v>46174</v>
      </c>
      <c r="D390" s="141" t="str">
        <f t="shared" si="74"/>
        <v>Week 23</v>
      </c>
      <c r="E390" s="141" t="str">
        <f t="shared" si="75"/>
        <v>Monday</v>
      </c>
      <c r="F390" s="150"/>
      <c r="G390" s="150"/>
      <c r="H390" s="150"/>
      <c r="I390" s="150"/>
      <c r="J390" s="150"/>
      <c r="K390" s="158"/>
      <c r="L390" s="151"/>
      <c r="M390" s="58"/>
    </row>
    <row r="391" spans="1:13" ht="15.75" hidden="1" thickBot="1" x14ac:dyDescent="0.3">
      <c r="A391" s="42" t="s">
        <v>1611</v>
      </c>
      <c r="B391" s="47" t="s">
        <v>697</v>
      </c>
      <c r="C391" s="141">
        <v>46174</v>
      </c>
      <c r="D391" s="141" t="str">
        <f t="shared" si="74"/>
        <v>Week 23</v>
      </c>
      <c r="E391" s="141" t="str">
        <f t="shared" si="75"/>
        <v>Monday</v>
      </c>
      <c r="F391" s="150"/>
      <c r="G391" s="150"/>
      <c r="H391" s="150"/>
      <c r="I391" s="150"/>
      <c r="J391" s="150"/>
      <c r="K391" s="158"/>
      <c r="L391" s="151"/>
      <c r="M391" s="58"/>
    </row>
    <row r="392" spans="1:13" ht="15.75" hidden="1" thickBot="1" x14ac:dyDescent="0.3">
      <c r="A392" s="42" t="s">
        <v>1611</v>
      </c>
      <c r="B392" s="47" t="s">
        <v>697</v>
      </c>
      <c r="C392" s="141">
        <v>46174</v>
      </c>
      <c r="D392" s="141" t="str">
        <f t="shared" si="74"/>
        <v>Week 23</v>
      </c>
      <c r="E392" s="141" t="str">
        <f t="shared" si="75"/>
        <v>Monday</v>
      </c>
      <c r="F392" s="150"/>
      <c r="G392" s="150"/>
      <c r="H392" s="150"/>
      <c r="I392" s="150"/>
      <c r="J392" s="150"/>
      <c r="K392" s="158"/>
      <c r="L392" s="151"/>
      <c r="M392" s="58"/>
    </row>
  </sheetData>
  <autoFilter ref="A1:M392" xr:uid="{D69843AC-53B4-48CA-B617-D00BDAB9537A}">
    <filterColumn colId="0">
      <filters>
        <filter val="2024-2025"/>
      </filters>
    </filterColumn>
    <filterColumn colId="2">
      <filters>
        <dateGroupItem year="2025" dateTimeGrouping="year"/>
      </filters>
    </filterColumn>
  </autoFilter>
  <mergeCells count="5">
    <mergeCell ref="A143:A144"/>
    <mergeCell ref="B143:B144"/>
    <mergeCell ref="C143:C144"/>
    <mergeCell ref="L143:L144"/>
    <mergeCell ref="M143:M144"/>
  </mergeCells>
  <hyperlinks>
    <hyperlink ref="M270" r:id="rId1" display="https://www.staatsoper-hamburg.de/de/spielplan/stueck.php?AuffNr=221440" xr:uid="{ED1E9297-3292-4B3E-BA05-CADD38C0F7DB}"/>
    <hyperlink ref="M346" r:id="rId2" display="https://www.komische-oper-berlin.de/en/what/a-z/my-friend-bunbury/" xr:uid="{7BC2869F-AEE2-4781-B030-6A15FB8C31C3}"/>
    <hyperlink ref="M309" r:id="rId3" display="https://www.komische-oper-berlin.de/en/what/a-z/the-magic-flute/" xr:uid="{C6657D15-22F0-4AD7-97A2-72FFDC95F545}"/>
    <hyperlink ref="M329" r:id="rId4" display="https://oper-frankfurt.de/de/spielplan/linvisible/?id_datum=4100" xr:uid="{D6932E23-2718-42CE-B6CB-1E9D8A3EAE97}"/>
    <hyperlink ref="M308" r:id="rId5" xr:uid="{A306D56F-3AD7-4C7D-AF9F-080C76FBE9C9}"/>
    <hyperlink ref="G314" r:id="rId6" display="https://www.staatsoper-hamburg.de/de/spielplan/stueck.php?AuffNr=221608" xr:uid="{8D9714C4-B6BF-4E13-BFF1-1C33D07578E5}"/>
    <hyperlink ref="M339" r:id="rId7" display="https://www.komische-oper-berlin.de/en/what/a-z/my-friend-bunbury/" xr:uid="{7CE32034-F179-4C5A-98F6-DE26BFA17893}"/>
  </hyperlinks>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9230" r:id="rId11" name="Check Box 14">
              <controlPr defaultSize="0" autoFill="0" autoLine="0" autoPict="0">
                <anchor moveWithCells="1">
                  <from>
                    <xdr:col>1</xdr:col>
                    <xdr:colOff>0</xdr:colOff>
                    <xdr:row>270</xdr:row>
                    <xdr:rowOff>9525</xdr:rowOff>
                  </from>
                  <to>
                    <xdr:col>1</xdr:col>
                    <xdr:colOff>219075</xdr:colOff>
                    <xdr:row>290</xdr:row>
                    <xdr:rowOff>0</xdr:rowOff>
                  </to>
                </anchor>
              </controlPr>
            </control>
          </mc:Choice>
        </mc:AlternateContent>
        <mc:AlternateContent xmlns:mc="http://schemas.openxmlformats.org/markup-compatibility/2006">
          <mc:Choice Requires="x14">
            <control shapeId="9229" r:id="rId12" name="Check Box 13">
              <controlPr defaultSize="0" autoFill="0" autoLine="0" autoPict="0">
                <anchor moveWithCells="1">
                  <from>
                    <xdr:col>1</xdr:col>
                    <xdr:colOff>0</xdr:colOff>
                    <xdr:row>269</xdr:row>
                    <xdr:rowOff>9525</xdr:rowOff>
                  </from>
                  <to>
                    <xdr:col>1</xdr:col>
                    <xdr:colOff>219075</xdr:colOff>
                    <xdr:row>290</xdr:row>
                    <xdr:rowOff>0</xdr:rowOff>
                  </to>
                </anchor>
              </controlPr>
            </control>
          </mc:Choice>
        </mc:AlternateContent>
        <mc:AlternateContent xmlns:mc="http://schemas.openxmlformats.org/markup-compatibility/2006">
          <mc:Choice Requires="x14">
            <control shapeId="9242" r:id="rId13" name="Check Box 26">
              <controlPr defaultSize="0" autoFill="0" autoLine="0" autoPict="0">
                <anchor moveWithCells="1">
                  <from>
                    <xdr:col>1</xdr:col>
                    <xdr:colOff>0</xdr:colOff>
                    <xdr:row>281</xdr:row>
                    <xdr:rowOff>9525</xdr:rowOff>
                  </from>
                  <to>
                    <xdr:col>1</xdr:col>
                    <xdr:colOff>219075</xdr:colOff>
                    <xdr:row>290</xdr:row>
                    <xdr:rowOff>0</xdr:rowOff>
                  </to>
                </anchor>
              </controlPr>
            </control>
          </mc:Choice>
        </mc:AlternateContent>
        <mc:AlternateContent xmlns:mc="http://schemas.openxmlformats.org/markup-compatibility/2006">
          <mc:Choice Requires="x14">
            <control shapeId="9243" r:id="rId14" name="Check Box 27">
              <controlPr defaultSize="0" autoFill="0" autoLine="0" autoPict="0">
                <anchor moveWithCells="1">
                  <from>
                    <xdr:col>1</xdr:col>
                    <xdr:colOff>0</xdr:colOff>
                    <xdr:row>282</xdr:row>
                    <xdr:rowOff>0</xdr:rowOff>
                  </from>
                  <to>
                    <xdr:col>1</xdr:col>
                    <xdr:colOff>219075</xdr:colOff>
                    <xdr:row>290</xdr:row>
                    <xdr:rowOff>0</xdr:rowOff>
                  </to>
                </anchor>
              </controlPr>
            </control>
          </mc:Choice>
        </mc:AlternateContent>
        <mc:AlternateContent xmlns:mc="http://schemas.openxmlformats.org/markup-compatibility/2006">
          <mc:Choice Requires="x14">
            <control shapeId="9256" r:id="rId15" name="Check Box 40">
              <controlPr defaultSize="0" autoFill="0" autoLine="0" autoPict="0">
                <anchor moveWithCells="1">
                  <from>
                    <xdr:col>1</xdr:col>
                    <xdr:colOff>0</xdr:colOff>
                    <xdr:row>282</xdr:row>
                    <xdr:rowOff>9525</xdr:rowOff>
                  </from>
                  <to>
                    <xdr:col>1</xdr:col>
                    <xdr:colOff>219075</xdr:colOff>
                    <xdr:row>290</xdr:row>
                    <xdr:rowOff>0</xdr:rowOff>
                  </to>
                </anchor>
              </controlPr>
            </control>
          </mc:Choice>
        </mc:AlternateContent>
        <mc:AlternateContent xmlns:mc="http://schemas.openxmlformats.org/markup-compatibility/2006">
          <mc:Choice Requires="x14">
            <control shapeId="9257" r:id="rId16" name="Check Box 41">
              <controlPr defaultSize="0" autoFill="0" autoLine="0" autoPict="0">
                <anchor moveWithCells="1">
                  <from>
                    <xdr:col>1</xdr:col>
                    <xdr:colOff>0</xdr:colOff>
                    <xdr:row>290</xdr:row>
                    <xdr:rowOff>0</xdr:rowOff>
                  </from>
                  <to>
                    <xdr:col>1</xdr:col>
                    <xdr:colOff>219075</xdr:colOff>
                    <xdr:row>290</xdr:row>
                    <xdr:rowOff>0</xdr:rowOff>
                  </to>
                </anchor>
              </controlPr>
            </control>
          </mc:Choice>
        </mc:AlternateContent>
        <mc:AlternateContent xmlns:mc="http://schemas.openxmlformats.org/markup-compatibility/2006">
          <mc:Choice Requires="x14">
            <control shapeId="9269" r:id="rId17" name="Check Box 53">
              <controlPr defaultSize="0" autoFill="0" autoLine="0" autoPict="0">
                <anchor moveWithCells="1">
                  <from>
                    <xdr:col>1</xdr:col>
                    <xdr:colOff>0</xdr:colOff>
                    <xdr:row>283</xdr:row>
                    <xdr:rowOff>9525</xdr:rowOff>
                  </from>
                  <to>
                    <xdr:col>1</xdr:col>
                    <xdr:colOff>219075</xdr:colOff>
                    <xdr:row>290</xdr:row>
                    <xdr:rowOff>0</xdr:rowOff>
                  </to>
                </anchor>
              </controlPr>
            </control>
          </mc:Choice>
        </mc:AlternateContent>
        <mc:AlternateContent xmlns:mc="http://schemas.openxmlformats.org/markup-compatibility/2006">
          <mc:Choice Requires="x14">
            <control shapeId="9283" r:id="rId18" name="Check Box 67">
              <controlPr defaultSize="0" autoFill="0" autoLine="0" autoPict="0">
                <anchor moveWithCells="1">
                  <from>
                    <xdr:col>1</xdr:col>
                    <xdr:colOff>0</xdr:colOff>
                    <xdr:row>287</xdr:row>
                    <xdr:rowOff>9525</xdr:rowOff>
                  </from>
                  <to>
                    <xdr:col>1</xdr:col>
                    <xdr:colOff>219075</xdr:colOff>
                    <xdr:row>290</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7362-8720-4802-BE27-4DF32AFDDB06}">
  <sheetPr filterMode="1"/>
  <dimension ref="A1:H55"/>
  <sheetViews>
    <sheetView zoomScale="115" zoomScaleNormal="115" workbookViewId="0">
      <pane ySplit="1" topLeftCell="A32" activePane="bottomLeft" state="frozen"/>
      <selection pane="bottomLeft" activeCell="G47" sqref="G47"/>
    </sheetView>
  </sheetViews>
  <sheetFormatPr defaultColWidth="8.85546875" defaultRowHeight="15" x14ac:dyDescent="0.25"/>
  <cols>
    <col min="1" max="1" width="13.28515625" customWidth="1"/>
    <col min="3" max="3" width="13.140625" style="65" customWidth="1"/>
    <col min="4" max="4" width="11.42578125" style="65" customWidth="1"/>
    <col min="5" max="5" width="11.140625" style="68" customWidth="1"/>
    <col min="6" max="6" width="14" customWidth="1"/>
    <col min="7" max="7" width="12.28515625" customWidth="1"/>
    <col min="8" max="8" width="48.140625" customWidth="1"/>
  </cols>
  <sheetData>
    <row r="1" spans="1:8" ht="29.25" customHeight="1" thickBot="1" x14ac:dyDescent="0.3">
      <c r="A1" s="49" t="s">
        <v>621</v>
      </c>
      <c r="B1" s="49" t="s">
        <v>936</v>
      </c>
      <c r="C1" s="63" t="s">
        <v>939</v>
      </c>
      <c r="D1" s="63" t="s">
        <v>940</v>
      </c>
      <c r="E1" s="66" t="s">
        <v>961</v>
      </c>
      <c r="F1" s="50" t="s">
        <v>281</v>
      </c>
      <c r="G1" s="50" t="s">
        <v>941</v>
      </c>
      <c r="H1" s="41" t="s">
        <v>960</v>
      </c>
    </row>
    <row r="2" spans="1:8" ht="15.75" hidden="1" thickBot="1" x14ac:dyDescent="0.3">
      <c r="A2" s="53" t="s">
        <v>840</v>
      </c>
      <c r="B2" s="53" t="s">
        <v>947</v>
      </c>
      <c r="C2" s="64">
        <v>45171</v>
      </c>
      <c r="D2" s="64">
        <v>45171</v>
      </c>
      <c r="E2" s="67">
        <f t="shared" ref="E2" si="0">D2-C2+1</f>
        <v>1</v>
      </c>
      <c r="F2" s="53" t="s">
        <v>937</v>
      </c>
      <c r="G2" s="53" t="s">
        <v>946</v>
      </c>
      <c r="H2" s="53"/>
    </row>
    <row r="3" spans="1:8" ht="15.75" hidden="1" thickBot="1" x14ac:dyDescent="0.3">
      <c r="A3" s="53" t="s">
        <v>840</v>
      </c>
      <c r="B3" s="53" t="s">
        <v>947</v>
      </c>
      <c r="C3" s="64">
        <v>45179</v>
      </c>
      <c r="D3" s="64">
        <v>45179</v>
      </c>
      <c r="E3" s="67">
        <f t="shared" ref="E3:E8" si="1">D3-C3+1</f>
        <v>1</v>
      </c>
      <c r="F3" s="53" t="s">
        <v>937</v>
      </c>
      <c r="G3" s="53" t="s">
        <v>946</v>
      </c>
      <c r="H3" s="53"/>
    </row>
    <row r="4" spans="1:8" ht="15.75" hidden="1" thickBot="1" x14ac:dyDescent="0.3">
      <c r="A4" s="53" t="s">
        <v>840</v>
      </c>
      <c r="B4" s="53" t="s">
        <v>947</v>
      </c>
      <c r="C4" s="64">
        <v>45182</v>
      </c>
      <c r="D4" s="64">
        <v>45183</v>
      </c>
      <c r="E4" s="67">
        <f t="shared" si="1"/>
        <v>2</v>
      </c>
      <c r="F4" s="70" t="s">
        <v>963</v>
      </c>
      <c r="G4" s="53" t="s">
        <v>964</v>
      </c>
      <c r="H4" s="53" t="s">
        <v>966</v>
      </c>
    </row>
    <row r="5" spans="1:8" ht="15.75" hidden="1" thickBot="1" x14ac:dyDescent="0.3">
      <c r="A5" s="53" t="s">
        <v>840</v>
      </c>
      <c r="B5" s="53" t="s">
        <v>947</v>
      </c>
      <c r="C5" s="64">
        <v>45186</v>
      </c>
      <c r="D5" s="64">
        <v>45186</v>
      </c>
      <c r="E5" s="67">
        <f t="shared" si="1"/>
        <v>1</v>
      </c>
      <c r="F5" s="53" t="s">
        <v>937</v>
      </c>
      <c r="G5" s="53" t="s">
        <v>946</v>
      </c>
      <c r="H5" s="53"/>
    </row>
    <row r="6" spans="1:8" ht="15.75" hidden="1" thickBot="1" x14ac:dyDescent="0.3">
      <c r="A6" s="53" t="s">
        <v>840</v>
      </c>
      <c r="B6" s="53" t="s">
        <v>947</v>
      </c>
      <c r="C6" s="64">
        <v>45199</v>
      </c>
      <c r="D6" s="64">
        <v>45199</v>
      </c>
      <c r="E6" s="67">
        <f t="shared" si="1"/>
        <v>1</v>
      </c>
      <c r="F6" s="53" t="s">
        <v>937</v>
      </c>
      <c r="G6" s="53" t="s">
        <v>946</v>
      </c>
      <c r="H6" s="53"/>
    </row>
    <row r="7" spans="1:8" ht="15.75" hidden="1" thickBot="1" x14ac:dyDescent="0.3">
      <c r="A7" s="53" t="s">
        <v>840</v>
      </c>
      <c r="B7" s="53" t="s">
        <v>952</v>
      </c>
      <c r="C7" s="64">
        <v>45205</v>
      </c>
      <c r="D7" s="64">
        <v>45207</v>
      </c>
      <c r="E7" s="67">
        <f t="shared" si="1"/>
        <v>3</v>
      </c>
      <c r="F7" s="53" t="s">
        <v>937</v>
      </c>
      <c r="G7" s="53" t="s">
        <v>953</v>
      </c>
      <c r="H7" s="53"/>
    </row>
    <row r="8" spans="1:8" ht="15.75" hidden="1" thickBot="1" x14ac:dyDescent="0.3">
      <c r="A8" s="53" t="s">
        <v>840</v>
      </c>
      <c r="B8" s="53" t="s">
        <v>952</v>
      </c>
      <c r="C8" s="64">
        <v>45217</v>
      </c>
      <c r="D8" s="64">
        <v>45217</v>
      </c>
      <c r="E8" s="67">
        <f t="shared" si="1"/>
        <v>1</v>
      </c>
      <c r="F8" s="53" t="s">
        <v>937</v>
      </c>
      <c r="G8" s="53" t="s">
        <v>946</v>
      </c>
      <c r="H8" s="53"/>
    </row>
    <row r="9" spans="1:8" ht="15.75" hidden="1" thickBot="1" x14ac:dyDescent="0.3">
      <c r="A9" s="53" t="s">
        <v>840</v>
      </c>
      <c r="B9" s="53" t="s">
        <v>952</v>
      </c>
      <c r="C9" s="64">
        <v>45221</v>
      </c>
      <c r="D9" s="64">
        <v>45221</v>
      </c>
      <c r="E9" s="67">
        <f>D9-C9+1</f>
        <v>1</v>
      </c>
      <c r="F9" s="53" t="s">
        <v>937</v>
      </c>
      <c r="G9" s="53" t="s">
        <v>946</v>
      </c>
      <c r="H9" s="53"/>
    </row>
    <row r="10" spans="1:8" ht="15.75" hidden="1" thickBot="1" x14ac:dyDescent="0.3">
      <c r="A10" s="53" t="s">
        <v>840</v>
      </c>
      <c r="B10" s="53" t="s">
        <v>952</v>
      </c>
      <c r="C10" s="64">
        <v>45227</v>
      </c>
      <c r="D10" s="64">
        <v>45227</v>
      </c>
      <c r="E10" s="67">
        <f t="shared" ref="E10:E40" si="2">D10-C10+1</f>
        <v>1</v>
      </c>
      <c r="F10" s="53" t="s">
        <v>937</v>
      </c>
      <c r="G10" s="53" t="s">
        <v>946</v>
      </c>
      <c r="H10" s="53"/>
    </row>
    <row r="11" spans="1:8" ht="15.75" hidden="1" thickBot="1" x14ac:dyDescent="0.3">
      <c r="A11" s="53" t="s">
        <v>840</v>
      </c>
      <c r="B11" s="53" t="s">
        <v>955</v>
      </c>
      <c r="C11" s="64">
        <v>45249</v>
      </c>
      <c r="D11" s="64">
        <v>45249</v>
      </c>
      <c r="E11" s="67">
        <f t="shared" si="2"/>
        <v>1</v>
      </c>
      <c r="F11" s="53" t="s">
        <v>937</v>
      </c>
      <c r="G11" s="53" t="s">
        <v>946</v>
      </c>
      <c r="H11" s="53"/>
    </row>
    <row r="12" spans="1:8" ht="15.75" hidden="1" thickBot="1" x14ac:dyDescent="0.3">
      <c r="A12" s="53" t="s">
        <v>840</v>
      </c>
      <c r="B12" s="53" t="s">
        <v>955</v>
      </c>
      <c r="C12" s="64">
        <v>45260</v>
      </c>
      <c r="D12" s="64">
        <v>45260</v>
      </c>
      <c r="E12" s="67">
        <f t="shared" si="2"/>
        <v>1</v>
      </c>
      <c r="F12" s="53" t="s">
        <v>937</v>
      </c>
      <c r="G12" s="53" t="s">
        <v>946</v>
      </c>
      <c r="H12" s="53"/>
    </row>
    <row r="13" spans="1:8" ht="15.75" hidden="1" thickBot="1" x14ac:dyDescent="0.3">
      <c r="A13" s="53" t="s">
        <v>840</v>
      </c>
      <c r="B13" s="53" t="s">
        <v>956</v>
      </c>
      <c r="C13" s="64">
        <v>45270</v>
      </c>
      <c r="D13" s="64">
        <v>45270</v>
      </c>
      <c r="E13" s="67">
        <f t="shared" si="2"/>
        <v>1</v>
      </c>
      <c r="F13" s="53" t="s">
        <v>937</v>
      </c>
      <c r="G13" s="53" t="s">
        <v>946</v>
      </c>
      <c r="H13" s="53"/>
    </row>
    <row r="14" spans="1:8" ht="15.75" hidden="1" thickBot="1" x14ac:dyDescent="0.3">
      <c r="A14" s="53" t="s">
        <v>840</v>
      </c>
      <c r="B14" s="53" t="s">
        <v>956</v>
      </c>
      <c r="C14" s="64">
        <v>45276</v>
      </c>
      <c r="D14" s="64">
        <v>45276</v>
      </c>
      <c r="E14" s="67">
        <f t="shared" si="2"/>
        <v>1</v>
      </c>
      <c r="F14" s="53" t="s">
        <v>937</v>
      </c>
      <c r="G14" s="53" t="s">
        <v>946</v>
      </c>
      <c r="H14" s="53"/>
    </row>
    <row r="15" spans="1:8" ht="15.75" hidden="1" thickBot="1" x14ac:dyDescent="0.3">
      <c r="A15" s="53" t="s">
        <v>840</v>
      </c>
      <c r="B15" s="53" t="s">
        <v>956</v>
      </c>
      <c r="C15" s="64">
        <v>45286</v>
      </c>
      <c r="D15" s="64">
        <v>45286</v>
      </c>
      <c r="E15" s="67">
        <f t="shared" si="2"/>
        <v>1</v>
      </c>
      <c r="F15" s="53" t="s">
        <v>937</v>
      </c>
      <c r="G15" s="53" t="s">
        <v>946</v>
      </c>
      <c r="H15" s="53"/>
    </row>
    <row r="16" spans="1:8" ht="15.75" hidden="1" thickBot="1" x14ac:dyDescent="0.3">
      <c r="A16" s="53" t="s">
        <v>840</v>
      </c>
      <c r="B16" s="53" t="s">
        <v>957</v>
      </c>
      <c r="C16" s="64">
        <v>45298</v>
      </c>
      <c r="D16" s="64">
        <v>45298</v>
      </c>
      <c r="E16" s="67">
        <f t="shared" si="2"/>
        <v>1</v>
      </c>
      <c r="F16" s="53" t="s">
        <v>937</v>
      </c>
      <c r="G16" s="53" t="s">
        <v>946</v>
      </c>
      <c r="H16" s="53"/>
    </row>
    <row r="17" spans="1:8" ht="15.75" hidden="1" thickBot="1" x14ac:dyDescent="0.3">
      <c r="A17" s="53" t="s">
        <v>840</v>
      </c>
      <c r="B17" s="53" t="s">
        <v>957</v>
      </c>
      <c r="C17" s="64">
        <v>45312</v>
      </c>
      <c r="D17" s="64">
        <v>45312</v>
      </c>
      <c r="E17" s="67">
        <f t="shared" si="2"/>
        <v>1</v>
      </c>
      <c r="F17" s="53" t="s">
        <v>937</v>
      </c>
      <c r="G17" s="53" t="s">
        <v>946</v>
      </c>
      <c r="H17" s="53"/>
    </row>
    <row r="18" spans="1:8" ht="15.75" hidden="1" thickBot="1" x14ac:dyDescent="0.3">
      <c r="A18" s="53" t="s">
        <v>840</v>
      </c>
      <c r="B18" s="53" t="s">
        <v>958</v>
      </c>
      <c r="C18" s="64">
        <v>45324</v>
      </c>
      <c r="D18" s="64">
        <v>45324</v>
      </c>
      <c r="E18" s="67">
        <f t="shared" si="2"/>
        <v>1</v>
      </c>
      <c r="F18" s="53" t="s">
        <v>937</v>
      </c>
      <c r="G18" s="53" t="s">
        <v>946</v>
      </c>
      <c r="H18" s="53"/>
    </row>
    <row r="19" spans="1:8" ht="15.75" hidden="1" thickBot="1" x14ac:dyDescent="0.3">
      <c r="A19" s="53" t="s">
        <v>840</v>
      </c>
      <c r="B19" s="53" t="s">
        <v>958</v>
      </c>
      <c r="C19" s="64">
        <v>45333</v>
      </c>
      <c r="D19" s="64">
        <v>45333</v>
      </c>
      <c r="E19" s="67">
        <f t="shared" si="2"/>
        <v>1</v>
      </c>
      <c r="F19" s="53" t="s">
        <v>937</v>
      </c>
      <c r="G19" s="53" t="s">
        <v>946</v>
      </c>
      <c r="H19" s="53"/>
    </row>
    <row r="20" spans="1:8" ht="15.75" hidden="1" thickBot="1" x14ac:dyDescent="0.3">
      <c r="A20" s="53" t="s">
        <v>840</v>
      </c>
      <c r="B20" s="53" t="s">
        <v>958</v>
      </c>
      <c r="C20" s="64">
        <v>45346</v>
      </c>
      <c r="D20" s="64">
        <v>45347</v>
      </c>
      <c r="E20" s="67">
        <f t="shared" si="2"/>
        <v>2</v>
      </c>
      <c r="F20" s="53" t="s">
        <v>937</v>
      </c>
      <c r="G20" s="53" t="s">
        <v>946</v>
      </c>
      <c r="H20" s="53"/>
    </row>
    <row r="21" spans="1:8" ht="15.75" hidden="1" thickBot="1" x14ac:dyDescent="0.3">
      <c r="A21" s="53" t="s">
        <v>840</v>
      </c>
      <c r="B21" s="53" t="s">
        <v>958</v>
      </c>
      <c r="C21" s="64">
        <v>45350</v>
      </c>
      <c r="D21" s="64">
        <v>45352</v>
      </c>
      <c r="E21" s="67">
        <f t="shared" si="2"/>
        <v>3</v>
      </c>
      <c r="F21" s="70" t="s">
        <v>963</v>
      </c>
      <c r="G21" s="53" t="s">
        <v>964</v>
      </c>
      <c r="H21" s="53" t="s">
        <v>965</v>
      </c>
    </row>
    <row r="22" spans="1:8" ht="15.75" hidden="1" thickBot="1" x14ac:dyDescent="0.3">
      <c r="A22" s="53" t="s">
        <v>840</v>
      </c>
      <c r="B22" s="53" t="s">
        <v>950</v>
      </c>
      <c r="C22" s="64">
        <v>45360</v>
      </c>
      <c r="D22" s="64">
        <v>45371</v>
      </c>
      <c r="E22" s="67">
        <f t="shared" si="2"/>
        <v>12</v>
      </c>
      <c r="F22" s="53" t="s">
        <v>938</v>
      </c>
      <c r="G22" s="53" t="s">
        <v>942</v>
      </c>
      <c r="H22" s="53" t="s">
        <v>943</v>
      </c>
    </row>
    <row r="23" spans="1:8" ht="15.75" hidden="1" thickBot="1" x14ac:dyDescent="0.3">
      <c r="A23" s="53" t="s">
        <v>840</v>
      </c>
      <c r="B23" s="53" t="s">
        <v>950</v>
      </c>
      <c r="C23" s="64">
        <v>45378</v>
      </c>
      <c r="D23" s="64">
        <v>45378</v>
      </c>
      <c r="E23" s="67">
        <f t="shared" si="2"/>
        <v>1</v>
      </c>
      <c r="F23" s="53" t="s">
        <v>937</v>
      </c>
      <c r="G23" s="53" t="s">
        <v>946</v>
      </c>
      <c r="H23" s="53"/>
    </row>
    <row r="24" spans="1:8" ht="15.75" hidden="1" thickBot="1" x14ac:dyDescent="0.3">
      <c r="A24" s="53" t="s">
        <v>840</v>
      </c>
      <c r="B24" s="53" t="s">
        <v>959</v>
      </c>
      <c r="C24" s="64">
        <v>45389</v>
      </c>
      <c r="D24" s="64">
        <v>45389</v>
      </c>
      <c r="E24" s="67">
        <f t="shared" si="2"/>
        <v>1</v>
      </c>
      <c r="F24" s="53" t="s">
        <v>937</v>
      </c>
      <c r="G24" s="53" t="s">
        <v>946</v>
      </c>
      <c r="H24" s="53"/>
    </row>
    <row r="25" spans="1:8" ht="15.75" hidden="1" thickBot="1" x14ac:dyDescent="0.3">
      <c r="A25" s="53" t="s">
        <v>840</v>
      </c>
      <c r="B25" s="53" t="s">
        <v>959</v>
      </c>
      <c r="C25" s="64">
        <v>45403</v>
      </c>
      <c r="D25" s="64">
        <v>45403</v>
      </c>
      <c r="E25" s="67">
        <f t="shared" si="2"/>
        <v>1</v>
      </c>
      <c r="F25" s="53" t="s">
        <v>937</v>
      </c>
      <c r="G25" s="53" t="s">
        <v>946</v>
      </c>
      <c r="H25" s="53"/>
    </row>
    <row r="26" spans="1:8" ht="15.75" hidden="1" thickBot="1" x14ac:dyDescent="0.3">
      <c r="A26" s="53" t="s">
        <v>840</v>
      </c>
      <c r="B26" s="53" t="s">
        <v>962</v>
      </c>
      <c r="C26" s="64">
        <v>45417</v>
      </c>
      <c r="D26" s="64">
        <v>45417</v>
      </c>
      <c r="E26" s="67">
        <f t="shared" si="2"/>
        <v>1</v>
      </c>
      <c r="F26" s="53" t="s">
        <v>937</v>
      </c>
      <c r="G26" s="53" t="s">
        <v>946</v>
      </c>
      <c r="H26" s="53"/>
    </row>
    <row r="27" spans="1:8" ht="15.75" hidden="1" thickBot="1" x14ac:dyDescent="0.3">
      <c r="A27" s="53" t="s">
        <v>840</v>
      </c>
      <c r="B27" s="53" t="s">
        <v>962</v>
      </c>
      <c r="C27" s="64">
        <v>45431</v>
      </c>
      <c r="D27" s="64">
        <v>45432</v>
      </c>
      <c r="E27" s="67">
        <f t="shared" si="2"/>
        <v>2</v>
      </c>
      <c r="F27" s="53" t="s">
        <v>937</v>
      </c>
      <c r="G27" s="53" t="s">
        <v>953</v>
      </c>
      <c r="H27" s="53"/>
    </row>
    <row r="28" spans="1:8" ht="15.75" hidden="1" thickBot="1" x14ac:dyDescent="0.3">
      <c r="A28" s="53" t="s">
        <v>840</v>
      </c>
      <c r="B28" s="53" t="s">
        <v>949</v>
      </c>
      <c r="C28" s="64">
        <v>45452</v>
      </c>
      <c r="D28" s="64">
        <v>45452</v>
      </c>
      <c r="E28" s="67">
        <f t="shared" si="2"/>
        <v>1</v>
      </c>
      <c r="F28" s="53" t="s">
        <v>937</v>
      </c>
      <c r="G28" s="53" t="s">
        <v>946</v>
      </c>
      <c r="H28" s="53"/>
    </row>
    <row r="29" spans="1:8" ht="15.75" hidden="1" thickBot="1" x14ac:dyDescent="0.3">
      <c r="A29" s="53" t="s">
        <v>840</v>
      </c>
      <c r="B29" s="53" t="s">
        <v>949</v>
      </c>
      <c r="C29" s="64">
        <v>45456</v>
      </c>
      <c r="D29" s="64">
        <v>45473</v>
      </c>
      <c r="E29" s="67">
        <f t="shared" si="2"/>
        <v>18</v>
      </c>
      <c r="F29" s="53" t="s">
        <v>938</v>
      </c>
      <c r="G29" s="53" t="s">
        <v>944</v>
      </c>
      <c r="H29" s="53" t="s">
        <v>945</v>
      </c>
    </row>
    <row r="30" spans="1:8" ht="15.75" hidden="1" thickBot="1" x14ac:dyDescent="0.3">
      <c r="A30" s="53" t="s">
        <v>840</v>
      </c>
      <c r="B30" s="53" t="s">
        <v>948</v>
      </c>
      <c r="C30" s="64">
        <v>45474</v>
      </c>
      <c r="D30" s="64">
        <v>45481</v>
      </c>
      <c r="E30" s="67">
        <f t="shared" si="2"/>
        <v>8</v>
      </c>
      <c r="F30" s="53" t="s">
        <v>938</v>
      </c>
      <c r="G30" s="53" t="s">
        <v>944</v>
      </c>
      <c r="H30" s="53"/>
    </row>
    <row r="31" spans="1:8" ht="15.75" hidden="1" thickBot="1" x14ac:dyDescent="0.3">
      <c r="A31" s="53" t="s">
        <v>840</v>
      </c>
      <c r="B31" s="53" t="s">
        <v>948</v>
      </c>
      <c r="C31" s="64">
        <v>45485</v>
      </c>
      <c r="D31" s="64">
        <v>45486</v>
      </c>
      <c r="E31" s="67">
        <f t="shared" si="2"/>
        <v>2</v>
      </c>
      <c r="F31" s="53" t="s">
        <v>937</v>
      </c>
      <c r="G31" s="53" t="s">
        <v>946</v>
      </c>
      <c r="H31" s="53"/>
    </row>
    <row r="32" spans="1:8" ht="15.75" thickBot="1" x14ac:dyDescent="0.3">
      <c r="A32" s="53" t="s">
        <v>627</v>
      </c>
      <c r="B32" s="53" t="s">
        <v>947</v>
      </c>
      <c r="C32" s="64">
        <v>45536</v>
      </c>
      <c r="D32" s="64">
        <v>45536</v>
      </c>
      <c r="E32" s="67">
        <f t="shared" si="2"/>
        <v>1</v>
      </c>
      <c r="F32" s="53" t="s">
        <v>937</v>
      </c>
      <c r="G32" s="53" t="s">
        <v>946</v>
      </c>
      <c r="H32" s="53" t="s">
        <v>937</v>
      </c>
    </row>
    <row r="33" spans="1:8" ht="15.75" thickBot="1" x14ac:dyDescent="0.3">
      <c r="A33" s="53" t="s">
        <v>627</v>
      </c>
      <c r="B33" s="53" t="s">
        <v>947</v>
      </c>
      <c r="C33" s="64">
        <v>45546</v>
      </c>
      <c r="D33" s="64">
        <v>45548</v>
      </c>
      <c r="E33" s="67">
        <f t="shared" si="2"/>
        <v>3</v>
      </c>
      <c r="F33" s="70" t="s">
        <v>963</v>
      </c>
      <c r="G33" s="53" t="s">
        <v>964</v>
      </c>
      <c r="H33" s="53" t="s">
        <v>967</v>
      </c>
    </row>
    <row r="34" spans="1:8" ht="15.75" thickBot="1" x14ac:dyDescent="0.3">
      <c r="A34" s="53" t="s">
        <v>627</v>
      </c>
      <c r="B34" s="53" t="s">
        <v>947</v>
      </c>
      <c r="C34" s="64">
        <v>45559</v>
      </c>
      <c r="D34" s="64">
        <v>45561</v>
      </c>
      <c r="E34" s="67">
        <f t="shared" si="2"/>
        <v>3</v>
      </c>
      <c r="F34" s="70" t="s">
        <v>963</v>
      </c>
      <c r="G34" s="53" t="s">
        <v>992</v>
      </c>
      <c r="H34" s="53" t="s">
        <v>993</v>
      </c>
    </row>
    <row r="35" spans="1:8" ht="15.75" thickBot="1" x14ac:dyDescent="0.3">
      <c r="A35" s="53" t="s">
        <v>627</v>
      </c>
      <c r="B35" s="53" t="s">
        <v>947</v>
      </c>
      <c r="C35" s="64">
        <v>45564</v>
      </c>
      <c r="D35" s="64">
        <v>45564</v>
      </c>
      <c r="E35" s="67">
        <f t="shared" si="2"/>
        <v>1</v>
      </c>
      <c r="F35" s="53" t="s">
        <v>937</v>
      </c>
      <c r="G35" s="53" t="s">
        <v>946</v>
      </c>
      <c r="H35" s="53" t="s">
        <v>937</v>
      </c>
    </row>
    <row r="36" spans="1:8" ht="15.75" thickBot="1" x14ac:dyDescent="0.3">
      <c r="A36" s="53" t="s">
        <v>627</v>
      </c>
      <c r="B36" s="53" t="s">
        <v>952</v>
      </c>
      <c r="C36" s="64">
        <v>45566</v>
      </c>
      <c r="D36" s="64">
        <v>45572</v>
      </c>
      <c r="E36" s="67">
        <f t="shared" si="2"/>
        <v>7</v>
      </c>
      <c r="F36" s="53" t="s">
        <v>951</v>
      </c>
      <c r="G36" s="53" t="s">
        <v>934</v>
      </c>
      <c r="H36" s="53" t="s">
        <v>951</v>
      </c>
    </row>
    <row r="37" spans="1:8" ht="15.75" thickBot="1" x14ac:dyDescent="0.3">
      <c r="A37" s="53" t="s">
        <v>627</v>
      </c>
      <c r="B37" s="53" t="s">
        <v>952</v>
      </c>
      <c r="C37" s="64">
        <v>45571</v>
      </c>
      <c r="D37" s="64">
        <v>45571</v>
      </c>
      <c r="E37" s="67">
        <f t="shared" si="2"/>
        <v>1</v>
      </c>
      <c r="F37" s="53" t="s">
        <v>954</v>
      </c>
      <c r="G37" s="53" t="s">
        <v>953</v>
      </c>
      <c r="H37" s="53" t="s">
        <v>1602</v>
      </c>
    </row>
    <row r="38" spans="1:8" ht="15.75" thickBot="1" x14ac:dyDescent="0.3">
      <c r="A38" s="53" t="s">
        <v>627</v>
      </c>
      <c r="B38" s="53" t="s">
        <v>952</v>
      </c>
      <c r="C38" s="64">
        <v>45591</v>
      </c>
      <c r="D38" s="64">
        <v>45592</v>
      </c>
      <c r="E38" s="67">
        <f t="shared" si="2"/>
        <v>2</v>
      </c>
      <c r="F38" s="53" t="s">
        <v>937</v>
      </c>
      <c r="G38" s="53" t="s">
        <v>946</v>
      </c>
      <c r="H38" s="53" t="s">
        <v>937</v>
      </c>
    </row>
    <row r="39" spans="1:8" ht="15.75" thickBot="1" x14ac:dyDescent="0.3">
      <c r="A39" s="53" t="s">
        <v>627</v>
      </c>
      <c r="B39" s="53" t="s">
        <v>952</v>
      </c>
      <c r="C39" s="64">
        <v>45593</v>
      </c>
      <c r="D39" s="64">
        <v>45597</v>
      </c>
      <c r="E39" s="67">
        <f t="shared" si="2"/>
        <v>5</v>
      </c>
      <c r="F39" s="70" t="s">
        <v>963</v>
      </c>
      <c r="G39" s="53" t="s">
        <v>964</v>
      </c>
      <c r="H39" s="53" t="s">
        <v>1109</v>
      </c>
    </row>
    <row r="40" spans="1:8" ht="15.75" thickBot="1" x14ac:dyDescent="0.3">
      <c r="A40" s="53" t="s">
        <v>627</v>
      </c>
      <c r="B40" s="53" t="s">
        <v>955</v>
      </c>
      <c r="C40" s="64">
        <v>45619</v>
      </c>
      <c r="D40" s="64">
        <v>45620</v>
      </c>
      <c r="E40" s="67">
        <f t="shared" si="2"/>
        <v>2</v>
      </c>
      <c r="F40" s="53" t="s">
        <v>954</v>
      </c>
      <c r="G40" s="53" t="s">
        <v>946</v>
      </c>
      <c r="H40" s="53" t="s">
        <v>994</v>
      </c>
    </row>
    <row r="41" spans="1:8" ht="15.75" thickBot="1" x14ac:dyDescent="0.3">
      <c r="A41" s="53" t="s">
        <v>627</v>
      </c>
      <c r="B41" s="53" t="s">
        <v>956</v>
      </c>
      <c r="C41" s="64">
        <v>45630</v>
      </c>
      <c r="D41" s="64">
        <v>45631</v>
      </c>
      <c r="E41" s="67">
        <f t="shared" ref="E41" si="3">D41-C41+1</f>
        <v>2</v>
      </c>
      <c r="F41" s="53" t="s">
        <v>1107</v>
      </c>
      <c r="G41" s="53" t="s">
        <v>1108</v>
      </c>
      <c r="H41" s="53" t="s">
        <v>937</v>
      </c>
    </row>
    <row r="42" spans="1:8" ht="15.75" thickBot="1" x14ac:dyDescent="0.3">
      <c r="A42" s="53" t="s">
        <v>627</v>
      </c>
      <c r="B42" s="53" t="s">
        <v>956</v>
      </c>
      <c r="C42" s="64">
        <v>45648</v>
      </c>
      <c r="D42" s="64">
        <v>45649</v>
      </c>
      <c r="E42" s="67">
        <f t="shared" ref="E42:E50" si="4">D42-C42+1</f>
        <v>2</v>
      </c>
      <c r="F42" s="53" t="s">
        <v>937</v>
      </c>
      <c r="G42" s="53" t="s">
        <v>946</v>
      </c>
      <c r="H42" s="53" t="s">
        <v>937</v>
      </c>
    </row>
    <row r="43" spans="1:8" ht="15.75" thickBot="1" x14ac:dyDescent="0.3">
      <c r="A43" s="53" t="s">
        <v>627</v>
      </c>
      <c r="B43" s="53" t="s">
        <v>956</v>
      </c>
      <c r="C43" s="64">
        <v>45653</v>
      </c>
      <c r="D43" s="64">
        <v>45658</v>
      </c>
      <c r="E43" s="67">
        <f t="shared" si="4"/>
        <v>6</v>
      </c>
      <c r="F43" s="53" t="s">
        <v>951</v>
      </c>
      <c r="G43" s="53" t="s">
        <v>934</v>
      </c>
      <c r="H43" s="53" t="s">
        <v>951</v>
      </c>
    </row>
    <row r="44" spans="1:8" ht="15.75" thickBot="1" x14ac:dyDescent="0.3">
      <c r="A44" s="53" t="s">
        <v>627</v>
      </c>
      <c r="B44" s="53" t="s">
        <v>956</v>
      </c>
      <c r="C44" s="64">
        <v>45655</v>
      </c>
      <c r="D44" s="64">
        <v>45655</v>
      </c>
      <c r="E44" s="67">
        <f t="shared" si="4"/>
        <v>1</v>
      </c>
      <c r="F44" s="53" t="s">
        <v>937</v>
      </c>
      <c r="G44" s="53" t="s">
        <v>953</v>
      </c>
      <c r="H44" s="53" t="s">
        <v>661</v>
      </c>
    </row>
    <row r="45" spans="1:8" ht="15.75" thickBot="1" x14ac:dyDescent="0.3">
      <c r="A45" s="53" t="s">
        <v>627</v>
      </c>
      <c r="B45" s="53" t="s">
        <v>957</v>
      </c>
      <c r="C45" s="64">
        <v>45662</v>
      </c>
      <c r="D45" s="64">
        <v>45662</v>
      </c>
      <c r="E45" s="67">
        <f t="shared" si="4"/>
        <v>1</v>
      </c>
      <c r="F45" s="53" t="s">
        <v>937</v>
      </c>
      <c r="G45" s="53" t="s">
        <v>946</v>
      </c>
      <c r="H45" s="53" t="s">
        <v>937</v>
      </c>
    </row>
    <row r="46" spans="1:8" ht="15.75" thickBot="1" x14ac:dyDescent="0.3">
      <c r="A46" s="53" t="s">
        <v>627</v>
      </c>
      <c r="B46" s="53" t="s">
        <v>957</v>
      </c>
      <c r="C46" s="64">
        <v>45676</v>
      </c>
      <c r="D46" s="64">
        <v>45676</v>
      </c>
      <c r="E46" s="67">
        <f t="shared" si="4"/>
        <v>1</v>
      </c>
      <c r="F46" s="53" t="s">
        <v>937</v>
      </c>
      <c r="G46" s="53" t="s">
        <v>946</v>
      </c>
      <c r="H46" s="53" t="s">
        <v>937</v>
      </c>
    </row>
    <row r="47" spans="1:8" ht="15.75" thickBot="1" x14ac:dyDescent="0.3">
      <c r="A47" s="53" t="s">
        <v>627</v>
      </c>
      <c r="B47" s="53" t="s">
        <v>958</v>
      </c>
      <c r="C47" s="64">
        <v>45690</v>
      </c>
      <c r="D47" s="64">
        <v>45690</v>
      </c>
      <c r="E47" s="67">
        <f t="shared" si="4"/>
        <v>1</v>
      </c>
      <c r="F47" s="53" t="s">
        <v>937</v>
      </c>
      <c r="G47" s="53" t="s">
        <v>946</v>
      </c>
      <c r="H47" s="53" t="s">
        <v>937</v>
      </c>
    </row>
    <row r="48" spans="1:8" ht="15.75" thickBot="1" x14ac:dyDescent="0.3">
      <c r="A48" s="53" t="s">
        <v>627</v>
      </c>
      <c r="B48" s="53" t="s">
        <v>958</v>
      </c>
      <c r="C48" s="64">
        <v>45696</v>
      </c>
      <c r="D48" s="64">
        <v>45696</v>
      </c>
      <c r="E48" s="67">
        <f t="shared" si="4"/>
        <v>1</v>
      </c>
      <c r="F48" s="53" t="s">
        <v>937</v>
      </c>
      <c r="G48" s="53" t="s">
        <v>946</v>
      </c>
      <c r="H48" s="53" t="s">
        <v>937</v>
      </c>
    </row>
    <row r="49" spans="1:8" ht="15.75" thickBot="1" x14ac:dyDescent="0.3">
      <c r="A49" s="53" t="s">
        <v>627</v>
      </c>
      <c r="B49" s="53" t="s">
        <v>958</v>
      </c>
      <c r="C49" s="64">
        <v>45709</v>
      </c>
      <c r="D49" s="64">
        <v>45710</v>
      </c>
      <c r="E49" s="67">
        <f t="shared" si="4"/>
        <v>2</v>
      </c>
      <c r="F49" s="53" t="s">
        <v>954</v>
      </c>
      <c r="G49" s="53" t="s">
        <v>953</v>
      </c>
      <c r="H49" s="53" t="s">
        <v>1601</v>
      </c>
    </row>
    <row r="50" spans="1:8" ht="15.75" thickBot="1" x14ac:dyDescent="0.3">
      <c r="A50" s="53" t="s">
        <v>627</v>
      </c>
      <c r="B50" s="53" t="s">
        <v>958</v>
      </c>
      <c r="C50" s="64">
        <v>45711</v>
      </c>
      <c r="D50" s="64">
        <v>45711</v>
      </c>
      <c r="E50" s="67">
        <f t="shared" si="4"/>
        <v>1</v>
      </c>
      <c r="F50" s="53" t="s">
        <v>937</v>
      </c>
      <c r="G50" s="53" t="s">
        <v>946</v>
      </c>
      <c r="H50" s="53" t="s">
        <v>937</v>
      </c>
    </row>
    <row r="51" spans="1:8" ht="15.75" thickBot="1" x14ac:dyDescent="0.3">
      <c r="A51" s="53" t="s">
        <v>627</v>
      </c>
      <c r="B51" s="53" t="s">
        <v>950</v>
      </c>
      <c r="C51" s="64">
        <v>45745</v>
      </c>
      <c r="D51" s="64">
        <v>45746</v>
      </c>
      <c r="E51" s="67">
        <f t="shared" ref="E51:E52" si="5">D51-C51+1</f>
        <v>2</v>
      </c>
      <c r="F51" s="53" t="s">
        <v>937</v>
      </c>
      <c r="G51" s="53" t="s">
        <v>946</v>
      </c>
      <c r="H51" s="53" t="s">
        <v>937</v>
      </c>
    </row>
    <row r="52" spans="1:8" ht="15.75" thickBot="1" x14ac:dyDescent="0.3">
      <c r="A52" s="53" t="s">
        <v>627</v>
      </c>
      <c r="B52" s="53" t="s">
        <v>959</v>
      </c>
      <c r="C52" s="64">
        <v>45767</v>
      </c>
      <c r="D52" s="64">
        <v>45768</v>
      </c>
      <c r="E52" s="67">
        <f t="shared" si="5"/>
        <v>2</v>
      </c>
      <c r="F52" s="53" t="s">
        <v>937</v>
      </c>
      <c r="G52" s="53" t="s">
        <v>946</v>
      </c>
      <c r="H52" s="53" t="s">
        <v>937</v>
      </c>
    </row>
    <row r="53" spans="1:8" ht="15.75" thickBot="1" x14ac:dyDescent="0.3">
      <c r="A53" s="53" t="s">
        <v>627</v>
      </c>
      <c r="B53" s="53" t="s">
        <v>959</v>
      </c>
      <c r="C53" s="64">
        <v>45773</v>
      </c>
      <c r="D53" s="64">
        <v>45774</v>
      </c>
      <c r="E53" s="67">
        <f t="shared" ref="E53" si="6">D53-C53+1</f>
        <v>2</v>
      </c>
      <c r="F53" s="53" t="s">
        <v>937</v>
      </c>
      <c r="G53" s="53" t="s">
        <v>953</v>
      </c>
      <c r="H53" s="53" t="s">
        <v>937</v>
      </c>
    </row>
    <row r="54" spans="1:8" ht="15.75" thickBot="1" x14ac:dyDescent="0.3">
      <c r="A54" s="53" t="s">
        <v>627</v>
      </c>
      <c r="B54" s="53" t="s">
        <v>962</v>
      </c>
      <c r="C54" s="64">
        <v>45794</v>
      </c>
      <c r="D54" s="64">
        <v>45795</v>
      </c>
      <c r="E54" s="67">
        <f t="shared" ref="E54" si="7">D54-C54+1</f>
        <v>2</v>
      </c>
      <c r="F54" s="53" t="s">
        <v>937</v>
      </c>
      <c r="G54" s="53" t="s">
        <v>946</v>
      </c>
      <c r="H54" s="53" t="s">
        <v>937</v>
      </c>
    </row>
    <row r="55" spans="1:8" ht="15.75" thickBot="1" x14ac:dyDescent="0.3">
      <c r="A55" s="53" t="s">
        <v>627</v>
      </c>
      <c r="B55" s="53" t="s">
        <v>962</v>
      </c>
      <c r="C55" s="64">
        <v>45801</v>
      </c>
      <c r="D55" s="64">
        <v>45802</v>
      </c>
      <c r="E55" s="67">
        <f t="shared" ref="E55" si="8">D55-C55+1</f>
        <v>2</v>
      </c>
      <c r="F55" s="53" t="s">
        <v>937</v>
      </c>
      <c r="G55" s="53" t="s">
        <v>946</v>
      </c>
      <c r="H55" s="53" t="s">
        <v>937</v>
      </c>
    </row>
  </sheetData>
  <autoFilter ref="A1:H41" xr:uid="{F5357362-8720-4802-BE27-4DF32AFDDB06}">
    <filterColumn colId="0">
      <filters blank="1">
        <filter val="2024-2025"/>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1B775-B6B3-4294-B996-798BDC20C22E}">
  <dimension ref="A1:N96"/>
  <sheetViews>
    <sheetView workbookViewId="0">
      <pane ySplit="1" topLeftCell="A2" activePane="bottomLeft" state="frozen"/>
      <selection pane="bottomLeft" activeCell="E5" sqref="E5"/>
    </sheetView>
  </sheetViews>
  <sheetFormatPr defaultColWidth="9.140625" defaultRowHeight="15" x14ac:dyDescent="0.25"/>
  <cols>
    <col min="1" max="1" width="17" style="1" customWidth="1"/>
    <col min="2" max="2" width="29" style="1" customWidth="1"/>
    <col min="3" max="3" width="84.42578125" style="1" customWidth="1"/>
    <col min="4" max="8" width="9.140625" style="1"/>
    <col min="9" max="9" width="13.42578125" style="1" customWidth="1"/>
    <col min="10" max="10" width="13.5703125" style="1" customWidth="1"/>
    <col min="11" max="11" width="20.42578125" style="1" customWidth="1"/>
    <col min="12" max="12" width="34.85546875" style="1" customWidth="1"/>
    <col min="13" max="13" width="39.28515625" style="1" customWidth="1"/>
    <col min="14" max="14" width="35.7109375" style="1" customWidth="1"/>
    <col min="15" max="16384" width="9.140625" style="1"/>
  </cols>
  <sheetData>
    <row r="1" spans="1:14" ht="15.75" x14ac:dyDescent="0.25">
      <c r="A1" s="195" t="s">
        <v>410</v>
      </c>
      <c r="B1" s="195" t="s">
        <v>411</v>
      </c>
      <c r="C1" s="196" t="s">
        <v>412</v>
      </c>
      <c r="D1" s="261">
        <v>2023</v>
      </c>
      <c r="E1" s="261">
        <v>2024</v>
      </c>
      <c r="F1" s="261">
        <v>2025</v>
      </c>
      <c r="I1" s="193"/>
      <c r="J1" s="194" t="s">
        <v>566</v>
      </c>
      <c r="K1" s="194" t="s">
        <v>567</v>
      </c>
      <c r="L1" s="194" t="s">
        <v>568</v>
      </c>
      <c r="M1" s="194" t="s">
        <v>569</v>
      </c>
      <c r="N1" s="194" t="s">
        <v>570</v>
      </c>
    </row>
    <row r="2" spans="1:14" ht="60" x14ac:dyDescent="0.25">
      <c r="A2" s="279" t="s">
        <v>413</v>
      </c>
      <c r="B2" s="199" t="s">
        <v>414</v>
      </c>
      <c r="C2" s="200" t="s">
        <v>415</v>
      </c>
      <c r="D2" s="197">
        <v>3</v>
      </c>
      <c r="E2" s="198">
        <v>4</v>
      </c>
      <c r="F2" s="198">
        <v>4</v>
      </c>
      <c r="I2" s="193" t="s">
        <v>571</v>
      </c>
      <c r="J2" s="11" t="s">
        <v>572</v>
      </c>
      <c r="K2" s="12" t="s">
        <v>572</v>
      </c>
      <c r="L2" s="12" t="s">
        <v>573</v>
      </c>
      <c r="M2" s="12" t="s">
        <v>573</v>
      </c>
      <c r="N2" s="12" t="s">
        <v>573</v>
      </c>
    </row>
    <row r="3" spans="1:14" ht="45" x14ac:dyDescent="0.25">
      <c r="A3" s="279"/>
      <c r="B3" s="201" t="s">
        <v>416</v>
      </c>
      <c r="C3" s="200" t="s">
        <v>417</v>
      </c>
      <c r="D3" s="197">
        <v>3</v>
      </c>
      <c r="E3" s="197">
        <v>3</v>
      </c>
      <c r="I3" s="193" t="s">
        <v>574</v>
      </c>
      <c r="J3" s="13" t="s">
        <v>575</v>
      </c>
      <c r="K3" s="12" t="s">
        <v>576</v>
      </c>
      <c r="L3" s="12" t="s">
        <v>577</v>
      </c>
      <c r="M3" s="12" t="s">
        <v>578</v>
      </c>
      <c r="N3" s="12" t="s">
        <v>579</v>
      </c>
    </row>
    <row r="4" spans="1:14" ht="90" x14ac:dyDescent="0.25">
      <c r="A4" s="279"/>
      <c r="B4" s="199" t="s">
        <v>418</v>
      </c>
      <c r="C4" s="200" t="s">
        <v>419</v>
      </c>
      <c r="D4" s="197">
        <v>3</v>
      </c>
      <c r="E4" s="197">
        <v>3</v>
      </c>
      <c r="I4" s="193" t="s">
        <v>580</v>
      </c>
      <c r="J4" s="13" t="s">
        <v>575</v>
      </c>
      <c r="K4" s="12" t="s">
        <v>581</v>
      </c>
      <c r="L4" s="12" t="s">
        <v>582</v>
      </c>
      <c r="M4" s="12" t="s">
        <v>583</v>
      </c>
      <c r="N4" s="12" t="s">
        <v>584</v>
      </c>
    </row>
    <row r="5" spans="1:14" ht="90" x14ac:dyDescent="0.25">
      <c r="A5" s="279"/>
      <c r="B5" s="199" t="s">
        <v>420</v>
      </c>
      <c r="C5" s="200" t="s">
        <v>421</v>
      </c>
      <c r="D5" s="197">
        <v>3</v>
      </c>
      <c r="E5" s="197">
        <v>3</v>
      </c>
      <c r="I5" s="193" t="s">
        <v>585</v>
      </c>
      <c r="J5" s="13" t="s">
        <v>575</v>
      </c>
      <c r="K5" s="12" t="s">
        <v>586</v>
      </c>
      <c r="L5" s="12" t="s">
        <v>587</v>
      </c>
      <c r="M5" s="12" t="s">
        <v>588</v>
      </c>
      <c r="N5" s="12" t="s">
        <v>589</v>
      </c>
    </row>
    <row r="6" spans="1:14" ht="75" x14ac:dyDescent="0.25">
      <c r="A6" s="279"/>
      <c r="B6" s="199" t="s">
        <v>422</v>
      </c>
      <c r="C6" s="200" t="s">
        <v>423</v>
      </c>
      <c r="D6" s="197">
        <v>3</v>
      </c>
      <c r="E6" s="198">
        <v>4</v>
      </c>
      <c r="I6" s="193" t="s">
        <v>590</v>
      </c>
      <c r="J6" s="13" t="s">
        <v>575</v>
      </c>
      <c r="K6" s="12" t="s">
        <v>591</v>
      </c>
      <c r="L6" s="12" t="s">
        <v>592</v>
      </c>
      <c r="M6" s="12" t="s">
        <v>593</v>
      </c>
      <c r="N6" s="12" t="s">
        <v>594</v>
      </c>
    </row>
    <row r="7" spans="1:14" ht="90" x14ac:dyDescent="0.25">
      <c r="A7" s="279"/>
      <c r="B7" s="199" t="s">
        <v>424</v>
      </c>
      <c r="C7" s="200" t="s">
        <v>425</v>
      </c>
      <c r="D7" s="197">
        <v>3</v>
      </c>
      <c r="E7" s="198">
        <v>4</v>
      </c>
    </row>
    <row r="8" spans="1:14" ht="180" x14ac:dyDescent="0.25">
      <c r="A8" s="279"/>
      <c r="B8" s="199" t="s">
        <v>426</v>
      </c>
      <c r="C8" s="200" t="s">
        <v>427</v>
      </c>
      <c r="D8" s="197">
        <v>3</v>
      </c>
      <c r="E8" s="197">
        <v>3</v>
      </c>
    </row>
    <row r="9" spans="1:14" ht="45" x14ac:dyDescent="0.25">
      <c r="A9" s="280" t="s">
        <v>428</v>
      </c>
      <c r="B9" s="202" t="s">
        <v>429</v>
      </c>
      <c r="C9" s="203" t="s">
        <v>1423</v>
      </c>
      <c r="D9" s="197">
        <v>3</v>
      </c>
      <c r="E9" s="198">
        <v>4</v>
      </c>
    </row>
    <row r="10" spans="1:14" ht="45" x14ac:dyDescent="0.25">
      <c r="A10" s="280"/>
      <c r="B10" s="202" t="s">
        <v>430</v>
      </c>
      <c r="C10" s="203" t="s">
        <v>1424</v>
      </c>
      <c r="D10" s="197">
        <v>3</v>
      </c>
      <c r="E10" s="197">
        <v>3</v>
      </c>
    </row>
    <row r="11" spans="1:14" ht="30" x14ac:dyDescent="0.25">
      <c r="A11" s="280"/>
      <c r="B11" s="202" t="s">
        <v>431</v>
      </c>
      <c r="C11" s="203" t="s">
        <v>432</v>
      </c>
      <c r="D11" s="197">
        <v>3</v>
      </c>
      <c r="E11" s="197">
        <v>3</v>
      </c>
    </row>
    <row r="12" spans="1:14" ht="75" x14ac:dyDescent="0.25">
      <c r="A12" s="280"/>
      <c r="B12" s="202" t="s">
        <v>433</v>
      </c>
      <c r="C12" s="203" t="s">
        <v>434</v>
      </c>
      <c r="D12" s="197">
        <v>3</v>
      </c>
      <c r="E12" s="197">
        <v>3</v>
      </c>
    </row>
    <row r="13" spans="1:14" ht="60" x14ac:dyDescent="0.25">
      <c r="A13" s="280"/>
      <c r="B13" s="202" t="s">
        <v>435</v>
      </c>
      <c r="C13" s="203" t="s">
        <v>436</v>
      </c>
      <c r="D13" s="197">
        <v>3</v>
      </c>
      <c r="E13" s="197">
        <v>3</v>
      </c>
    </row>
    <row r="14" spans="1:14" ht="75" x14ac:dyDescent="0.25">
      <c r="A14" s="280"/>
      <c r="B14" s="202" t="s">
        <v>437</v>
      </c>
      <c r="C14" s="203" t="s">
        <v>438</v>
      </c>
      <c r="D14" s="197">
        <v>3</v>
      </c>
      <c r="E14" s="198">
        <v>4</v>
      </c>
    </row>
    <row r="15" spans="1:14" ht="60" x14ac:dyDescent="0.25">
      <c r="A15" s="280"/>
      <c r="B15" s="202" t="s">
        <v>439</v>
      </c>
      <c r="C15" s="203" t="s">
        <v>440</v>
      </c>
      <c r="D15" s="197">
        <v>3</v>
      </c>
      <c r="E15" s="197">
        <v>3</v>
      </c>
    </row>
    <row r="16" spans="1:14" ht="45" x14ac:dyDescent="0.25">
      <c r="A16" s="280"/>
      <c r="B16" s="202" t="s">
        <v>441</v>
      </c>
      <c r="C16" s="203" t="s">
        <v>442</v>
      </c>
      <c r="D16" s="197">
        <v>3</v>
      </c>
      <c r="E16" s="198">
        <v>4</v>
      </c>
    </row>
    <row r="17" spans="1:6" ht="45" x14ac:dyDescent="0.25">
      <c r="A17" s="280"/>
      <c r="B17" s="202" t="s">
        <v>443</v>
      </c>
      <c r="C17" s="203" t="s">
        <v>444</v>
      </c>
      <c r="D17" s="197">
        <v>3</v>
      </c>
      <c r="E17" s="197">
        <v>3</v>
      </c>
    </row>
    <row r="18" spans="1:6" ht="75" x14ac:dyDescent="0.25">
      <c r="A18" s="280"/>
      <c r="B18" s="202" t="s">
        <v>445</v>
      </c>
      <c r="C18" s="203" t="s">
        <v>446</v>
      </c>
      <c r="D18" s="197">
        <v>3</v>
      </c>
      <c r="E18" s="197">
        <v>3</v>
      </c>
    </row>
    <row r="19" spans="1:6" ht="30" x14ac:dyDescent="0.25">
      <c r="A19" s="280"/>
      <c r="B19" s="202" t="s">
        <v>447</v>
      </c>
      <c r="C19" s="203" t="s">
        <v>448</v>
      </c>
      <c r="D19" s="197">
        <v>3</v>
      </c>
      <c r="E19" s="197">
        <v>3</v>
      </c>
    </row>
    <row r="20" spans="1:6" ht="30" x14ac:dyDescent="0.25">
      <c r="A20" s="280"/>
      <c r="B20" s="202" t="s">
        <v>449</v>
      </c>
      <c r="C20" s="203" t="s">
        <v>450</v>
      </c>
      <c r="D20" s="197">
        <v>3</v>
      </c>
      <c r="E20" s="197">
        <v>3</v>
      </c>
    </row>
    <row r="21" spans="1:6" ht="45" x14ac:dyDescent="0.25">
      <c r="A21" s="280"/>
      <c r="B21" s="202" t="s">
        <v>451</v>
      </c>
      <c r="C21" s="203" t="s">
        <v>452</v>
      </c>
      <c r="D21" s="197">
        <v>3</v>
      </c>
      <c r="E21" s="197">
        <v>3</v>
      </c>
    </row>
    <row r="22" spans="1:6" ht="30" x14ac:dyDescent="0.25">
      <c r="A22" s="281" t="s">
        <v>453</v>
      </c>
      <c r="B22" s="204" t="s">
        <v>454</v>
      </c>
      <c r="C22" s="205" t="s">
        <v>455</v>
      </c>
      <c r="D22" s="197">
        <v>2</v>
      </c>
      <c r="E22" s="198">
        <v>3</v>
      </c>
    </row>
    <row r="23" spans="1:6" ht="30" x14ac:dyDescent="0.25">
      <c r="A23" s="281"/>
      <c r="B23" s="204" t="s">
        <v>456</v>
      </c>
      <c r="C23" s="205" t="s">
        <v>455</v>
      </c>
      <c r="D23" s="197">
        <v>2</v>
      </c>
      <c r="E23" s="197">
        <v>2</v>
      </c>
    </row>
    <row r="24" spans="1:6" ht="30" x14ac:dyDescent="0.25">
      <c r="A24" s="281"/>
      <c r="B24" s="204" t="s">
        <v>457</v>
      </c>
      <c r="C24" s="205" t="s">
        <v>455</v>
      </c>
      <c r="D24" s="197">
        <v>3</v>
      </c>
      <c r="E24" s="197">
        <v>3</v>
      </c>
    </row>
    <row r="25" spans="1:6" ht="30" x14ac:dyDescent="0.25">
      <c r="A25" s="281"/>
      <c r="B25" s="204" t="s">
        <v>458</v>
      </c>
      <c r="C25" s="205" t="s">
        <v>455</v>
      </c>
      <c r="D25" s="197">
        <v>2</v>
      </c>
      <c r="E25" s="197">
        <v>2</v>
      </c>
    </row>
    <row r="26" spans="1:6" ht="30" x14ac:dyDescent="0.25">
      <c r="A26" s="281"/>
      <c r="B26" s="204" t="s">
        <v>459</v>
      </c>
      <c r="C26" s="205" t="s">
        <v>455</v>
      </c>
      <c r="D26" s="197">
        <v>2</v>
      </c>
      <c r="E26" s="197">
        <v>2</v>
      </c>
      <c r="F26" s="198">
        <v>3</v>
      </c>
    </row>
    <row r="27" spans="1:6" ht="30" x14ac:dyDescent="0.25">
      <c r="A27" s="281"/>
      <c r="B27" s="204" t="s">
        <v>460</v>
      </c>
      <c r="C27" s="205" t="s">
        <v>455</v>
      </c>
      <c r="D27" s="197">
        <v>2</v>
      </c>
      <c r="E27" s="197">
        <v>2</v>
      </c>
    </row>
    <row r="28" spans="1:6" ht="30" x14ac:dyDescent="0.25">
      <c r="A28" s="281"/>
      <c r="B28" s="206" t="s">
        <v>461</v>
      </c>
      <c r="C28" s="205" t="s">
        <v>455</v>
      </c>
      <c r="D28" s="197">
        <v>3</v>
      </c>
      <c r="E28" s="197">
        <v>3</v>
      </c>
    </row>
    <row r="29" spans="1:6" ht="30" x14ac:dyDescent="0.25">
      <c r="A29" s="281"/>
      <c r="B29" s="204" t="s">
        <v>462</v>
      </c>
      <c r="C29" s="205" t="s">
        <v>455</v>
      </c>
      <c r="D29" s="197">
        <v>3</v>
      </c>
      <c r="E29" s="197">
        <v>3</v>
      </c>
    </row>
    <row r="30" spans="1:6" ht="30" x14ac:dyDescent="0.25">
      <c r="A30" s="281"/>
      <c r="B30" s="204" t="s">
        <v>463</v>
      </c>
      <c r="C30" s="205" t="s">
        <v>455</v>
      </c>
      <c r="D30" s="197">
        <v>3</v>
      </c>
      <c r="E30" s="197">
        <v>3</v>
      </c>
    </row>
    <row r="31" spans="1:6" ht="30" x14ac:dyDescent="0.25">
      <c r="A31" s="281"/>
      <c r="B31" s="204" t="s">
        <v>464</v>
      </c>
      <c r="C31" s="205" t="s">
        <v>455</v>
      </c>
      <c r="D31" s="197">
        <v>3</v>
      </c>
      <c r="E31" s="197">
        <v>3</v>
      </c>
    </row>
    <row r="32" spans="1:6" ht="30" x14ac:dyDescent="0.25">
      <c r="A32" s="281"/>
      <c r="B32" s="204" t="s">
        <v>465</v>
      </c>
      <c r="C32" s="205" t="s">
        <v>455</v>
      </c>
      <c r="D32" s="197">
        <v>2</v>
      </c>
      <c r="E32" s="197">
        <v>2</v>
      </c>
    </row>
    <row r="33" spans="1:5" ht="30" x14ac:dyDescent="0.25">
      <c r="A33" s="281"/>
      <c r="B33" s="204" t="s">
        <v>466</v>
      </c>
      <c r="C33" s="205" t="s">
        <v>455</v>
      </c>
      <c r="D33" s="197">
        <v>3</v>
      </c>
      <c r="E33" s="197">
        <v>3</v>
      </c>
    </row>
    <row r="34" spans="1:5" ht="30" x14ac:dyDescent="0.25">
      <c r="A34" s="281"/>
      <c r="B34" s="204" t="s">
        <v>467</v>
      </c>
      <c r="C34" s="205" t="s">
        <v>455</v>
      </c>
      <c r="D34" s="197">
        <v>2</v>
      </c>
      <c r="E34" s="198">
        <v>3</v>
      </c>
    </row>
    <row r="35" spans="1:5" ht="30" x14ac:dyDescent="0.25">
      <c r="A35" s="281"/>
      <c r="B35" s="204" t="s">
        <v>468</v>
      </c>
      <c r="C35" s="205" t="s">
        <v>455</v>
      </c>
      <c r="D35" s="197">
        <v>1</v>
      </c>
      <c r="E35" s="197">
        <v>1</v>
      </c>
    </row>
    <row r="36" spans="1:5" ht="30" x14ac:dyDescent="0.25">
      <c r="A36" s="281"/>
      <c r="B36" s="204" t="s">
        <v>469</v>
      </c>
      <c r="C36" s="205" t="s">
        <v>455</v>
      </c>
      <c r="D36" s="197">
        <v>2</v>
      </c>
      <c r="E36" s="198">
        <v>3</v>
      </c>
    </row>
    <row r="37" spans="1:5" ht="30" x14ac:dyDescent="0.25">
      <c r="A37" s="281"/>
      <c r="B37" s="204" t="s">
        <v>470</v>
      </c>
      <c r="C37" s="205" t="s">
        <v>455</v>
      </c>
      <c r="D37" s="197">
        <v>1</v>
      </c>
      <c r="E37" s="197">
        <v>1</v>
      </c>
    </row>
    <row r="38" spans="1:5" ht="30" x14ac:dyDescent="0.25">
      <c r="A38" s="281"/>
      <c r="B38" s="204" t="s">
        <v>471</v>
      </c>
      <c r="C38" s="205" t="s">
        <v>455</v>
      </c>
      <c r="D38" s="197">
        <v>1</v>
      </c>
      <c r="E38" s="197">
        <v>1</v>
      </c>
    </row>
    <row r="39" spans="1:5" ht="30" x14ac:dyDescent="0.25">
      <c r="A39" s="281"/>
      <c r="B39" s="204" t="s">
        <v>472</v>
      </c>
      <c r="C39" s="205" t="s">
        <v>455</v>
      </c>
      <c r="D39" s="197">
        <v>3</v>
      </c>
      <c r="E39" s="197">
        <v>3</v>
      </c>
    </row>
    <row r="40" spans="1:5" ht="30" x14ac:dyDescent="0.25">
      <c r="A40" s="281"/>
      <c r="B40" s="204" t="s">
        <v>473</v>
      </c>
      <c r="C40" s="205" t="s">
        <v>455</v>
      </c>
      <c r="D40" s="197">
        <v>2</v>
      </c>
      <c r="E40" s="198">
        <v>3</v>
      </c>
    </row>
    <row r="41" spans="1:5" ht="30" x14ac:dyDescent="0.25">
      <c r="A41" s="281"/>
      <c r="B41" s="204" t="s">
        <v>474</v>
      </c>
      <c r="C41" s="205" t="s">
        <v>475</v>
      </c>
      <c r="D41" s="197">
        <v>2</v>
      </c>
      <c r="E41" s="197">
        <v>2</v>
      </c>
    </row>
    <row r="42" spans="1:5" ht="30" x14ac:dyDescent="0.25">
      <c r="A42" s="281"/>
      <c r="B42" s="204" t="s">
        <v>476</v>
      </c>
      <c r="C42" s="205" t="s">
        <v>455</v>
      </c>
      <c r="D42" s="197">
        <v>3</v>
      </c>
      <c r="E42" s="197">
        <v>3</v>
      </c>
    </row>
    <row r="43" spans="1:5" ht="45" x14ac:dyDescent="0.25">
      <c r="A43" s="281"/>
      <c r="B43" s="204" t="s">
        <v>477</v>
      </c>
      <c r="C43" s="205" t="s">
        <v>478</v>
      </c>
      <c r="D43" s="197">
        <v>3</v>
      </c>
      <c r="E43" s="197">
        <v>3</v>
      </c>
    </row>
    <row r="44" spans="1:5" ht="30" x14ac:dyDescent="0.25">
      <c r="A44" s="281"/>
      <c r="B44" s="204" t="s">
        <v>479</v>
      </c>
      <c r="C44" s="205" t="s">
        <v>480</v>
      </c>
      <c r="D44" s="197">
        <v>2</v>
      </c>
      <c r="E44" s="197">
        <v>2</v>
      </c>
    </row>
    <row r="45" spans="1:5" ht="30" x14ac:dyDescent="0.25">
      <c r="A45" s="281"/>
      <c r="B45" s="204" t="s">
        <v>481</v>
      </c>
      <c r="C45" s="205" t="s">
        <v>482</v>
      </c>
      <c r="D45" s="197">
        <v>2</v>
      </c>
      <c r="E45" s="198">
        <v>3</v>
      </c>
    </row>
    <row r="46" spans="1:5" ht="30" x14ac:dyDescent="0.25">
      <c r="A46" s="282" t="s">
        <v>483</v>
      </c>
      <c r="B46" s="207" t="s">
        <v>484</v>
      </c>
      <c r="C46" s="208" t="s">
        <v>485</v>
      </c>
      <c r="D46" s="197">
        <v>3</v>
      </c>
      <c r="E46" s="197">
        <v>3</v>
      </c>
    </row>
    <row r="47" spans="1:5" ht="30" x14ac:dyDescent="0.25">
      <c r="A47" s="282"/>
      <c r="B47" s="207" t="s">
        <v>486</v>
      </c>
      <c r="C47" s="208" t="s">
        <v>485</v>
      </c>
      <c r="D47" s="197">
        <v>3</v>
      </c>
      <c r="E47" s="197">
        <v>3</v>
      </c>
    </row>
    <row r="48" spans="1:5" ht="30" x14ac:dyDescent="0.25">
      <c r="A48" s="282"/>
      <c r="B48" s="207" t="s">
        <v>487</v>
      </c>
      <c r="C48" s="208" t="s">
        <v>485</v>
      </c>
      <c r="D48" s="197">
        <v>2</v>
      </c>
      <c r="E48" s="197">
        <v>2</v>
      </c>
    </row>
    <row r="49" spans="1:5" ht="30" x14ac:dyDescent="0.25">
      <c r="A49" s="282"/>
      <c r="B49" s="207" t="s">
        <v>488</v>
      </c>
      <c r="C49" s="208" t="s">
        <v>485</v>
      </c>
      <c r="D49" s="197">
        <v>3</v>
      </c>
      <c r="E49" s="197">
        <v>3</v>
      </c>
    </row>
    <row r="50" spans="1:5" ht="30" x14ac:dyDescent="0.25">
      <c r="A50" s="282"/>
      <c r="B50" s="207" t="s">
        <v>489</v>
      </c>
      <c r="C50" s="208" t="s">
        <v>485</v>
      </c>
      <c r="D50" s="197">
        <v>3</v>
      </c>
      <c r="E50" s="197">
        <v>3</v>
      </c>
    </row>
    <row r="51" spans="1:5" ht="30" x14ac:dyDescent="0.25">
      <c r="A51" s="282"/>
      <c r="B51" s="207" t="s">
        <v>490</v>
      </c>
      <c r="C51" s="208" t="s">
        <v>485</v>
      </c>
      <c r="D51" s="197">
        <v>3</v>
      </c>
      <c r="E51" s="197">
        <v>3</v>
      </c>
    </row>
    <row r="52" spans="1:5" ht="30" x14ac:dyDescent="0.25">
      <c r="A52" s="282"/>
      <c r="B52" s="207" t="s">
        <v>491</v>
      </c>
      <c r="C52" s="208" t="s">
        <v>485</v>
      </c>
      <c r="D52" s="197">
        <v>3</v>
      </c>
      <c r="E52" s="197">
        <v>3</v>
      </c>
    </row>
    <row r="53" spans="1:5" ht="30" x14ac:dyDescent="0.25">
      <c r="A53" s="282"/>
      <c r="B53" s="207" t="s">
        <v>492</v>
      </c>
      <c r="C53" s="208" t="s">
        <v>485</v>
      </c>
      <c r="D53" s="197">
        <v>2</v>
      </c>
      <c r="E53" s="197">
        <v>2</v>
      </c>
    </row>
    <row r="54" spans="1:5" ht="30" x14ac:dyDescent="0.25">
      <c r="A54" s="282"/>
      <c r="B54" s="207" t="s">
        <v>493</v>
      </c>
      <c r="C54" s="208" t="s">
        <v>485</v>
      </c>
      <c r="D54" s="197">
        <v>2</v>
      </c>
      <c r="E54" s="197">
        <v>2</v>
      </c>
    </row>
    <row r="55" spans="1:5" ht="30" x14ac:dyDescent="0.25">
      <c r="A55" s="282"/>
      <c r="B55" s="207" t="s">
        <v>494</v>
      </c>
      <c r="C55" s="208" t="s">
        <v>485</v>
      </c>
      <c r="D55" s="197">
        <v>3</v>
      </c>
      <c r="E55" s="197">
        <v>3</v>
      </c>
    </row>
    <row r="56" spans="1:5" x14ac:dyDescent="0.25">
      <c r="A56" s="282"/>
      <c r="B56" s="207" t="s">
        <v>495</v>
      </c>
      <c r="C56" s="208" t="s">
        <v>496</v>
      </c>
      <c r="D56" s="197">
        <v>2</v>
      </c>
      <c r="E56" s="197">
        <v>2</v>
      </c>
    </row>
    <row r="57" spans="1:5" x14ac:dyDescent="0.25">
      <c r="A57" s="282"/>
      <c r="B57" s="207" t="s">
        <v>497</v>
      </c>
      <c r="C57" s="208" t="s">
        <v>496</v>
      </c>
      <c r="D57" s="197">
        <v>2</v>
      </c>
      <c r="E57" s="197">
        <v>2</v>
      </c>
    </row>
    <row r="58" spans="1:5" x14ac:dyDescent="0.25">
      <c r="A58" s="282"/>
      <c r="B58" s="207" t="s">
        <v>498</v>
      </c>
      <c r="C58" s="208" t="s">
        <v>496</v>
      </c>
      <c r="D58" s="197">
        <v>1</v>
      </c>
      <c r="E58" s="197">
        <v>1</v>
      </c>
    </row>
    <row r="59" spans="1:5" x14ac:dyDescent="0.25">
      <c r="A59" s="282"/>
      <c r="B59" s="207" t="s">
        <v>499</v>
      </c>
      <c r="C59" s="208" t="s">
        <v>496</v>
      </c>
      <c r="D59" s="197">
        <v>3</v>
      </c>
      <c r="E59" s="198">
        <v>4</v>
      </c>
    </row>
    <row r="60" spans="1:5" ht="45" x14ac:dyDescent="0.25">
      <c r="A60" s="283" t="s">
        <v>500</v>
      </c>
      <c r="B60" s="209" t="s">
        <v>501</v>
      </c>
      <c r="C60" s="210" t="s">
        <v>1425</v>
      </c>
      <c r="D60" s="197">
        <v>2</v>
      </c>
      <c r="E60" s="198">
        <v>3</v>
      </c>
    </row>
    <row r="61" spans="1:5" ht="45" x14ac:dyDescent="0.25">
      <c r="A61" s="283"/>
      <c r="B61" s="209" t="s">
        <v>503</v>
      </c>
      <c r="C61" s="210" t="s">
        <v>1425</v>
      </c>
      <c r="D61" s="197">
        <v>1</v>
      </c>
      <c r="E61" s="197">
        <v>1</v>
      </c>
    </row>
    <row r="62" spans="1:5" ht="30" x14ac:dyDescent="0.25">
      <c r="A62" s="283"/>
      <c r="B62" s="209" t="s">
        <v>504</v>
      </c>
      <c r="C62" s="210" t="s">
        <v>1426</v>
      </c>
      <c r="D62" s="197">
        <v>1</v>
      </c>
      <c r="E62" s="198">
        <v>2</v>
      </c>
    </row>
    <row r="63" spans="1:5" ht="30" x14ac:dyDescent="0.25">
      <c r="A63" s="283"/>
      <c r="B63" s="209" t="s">
        <v>506</v>
      </c>
      <c r="C63" s="210" t="s">
        <v>502</v>
      </c>
      <c r="D63" s="197">
        <v>1</v>
      </c>
      <c r="E63" s="197">
        <v>1</v>
      </c>
    </row>
    <row r="64" spans="1:5" ht="30" x14ac:dyDescent="0.25">
      <c r="A64" s="283"/>
      <c r="B64" s="209" t="s">
        <v>507</v>
      </c>
      <c r="C64" s="210" t="s">
        <v>502</v>
      </c>
      <c r="D64" s="197">
        <v>1</v>
      </c>
      <c r="E64" s="197">
        <v>1</v>
      </c>
    </row>
    <row r="65" spans="1:5" ht="30" x14ac:dyDescent="0.25">
      <c r="A65" s="283"/>
      <c r="B65" s="209" t="s">
        <v>508</v>
      </c>
      <c r="C65" s="210" t="s">
        <v>502</v>
      </c>
      <c r="D65" s="197">
        <v>1</v>
      </c>
      <c r="E65" s="198">
        <v>2</v>
      </c>
    </row>
    <row r="66" spans="1:5" ht="30" x14ac:dyDescent="0.25">
      <c r="A66" s="283"/>
      <c r="B66" s="209" t="s">
        <v>509</v>
      </c>
      <c r="C66" s="210" t="s">
        <v>502</v>
      </c>
      <c r="D66" s="197">
        <v>2</v>
      </c>
      <c r="E66" s="197">
        <v>2</v>
      </c>
    </row>
    <row r="67" spans="1:5" ht="30" x14ac:dyDescent="0.25">
      <c r="A67" s="283"/>
      <c r="B67" s="209" t="s">
        <v>510</v>
      </c>
      <c r="C67" s="210" t="s">
        <v>502</v>
      </c>
      <c r="D67" s="197">
        <v>2</v>
      </c>
      <c r="E67" s="197">
        <v>2</v>
      </c>
    </row>
    <row r="68" spans="1:5" ht="25.5" x14ac:dyDescent="0.25">
      <c r="A68" s="283"/>
      <c r="B68" s="209" t="s">
        <v>511</v>
      </c>
      <c r="C68" s="210" t="s">
        <v>505</v>
      </c>
      <c r="D68" s="197">
        <v>2</v>
      </c>
      <c r="E68" s="197">
        <v>2</v>
      </c>
    </row>
    <row r="69" spans="1:5" ht="30" x14ac:dyDescent="0.25">
      <c r="A69" s="283"/>
      <c r="B69" s="211" t="s">
        <v>512</v>
      </c>
      <c r="C69" s="210" t="s">
        <v>513</v>
      </c>
      <c r="D69" s="197">
        <v>2</v>
      </c>
      <c r="E69" s="197">
        <v>2</v>
      </c>
    </row>
    <row r="70" spans="1:5" ht="30" x14ac:dyDescent="0.25">
      <c r="A70" s="283"/>
      <c r="B70" s="209" t="s">
        <v>514</v>
      </c>
      <c r="C70" s="210" t="s">
        <v>513</v>
      </c>
      <c r="D70" s="197">
        <v>2</v>
      </c>
      <c r="E70" s="197">
        <v>2</v>
      </c>
    </row>
    <row r="71" spans="1:5" ht="30" x14ac:dyDescent="0.25">
      <c r="A71" s="283"/>
      <c r="B71" s="209" t="s">
        <v>515</v>
      </c>
      <c r="C71" s="210" t="s">
        <v>513</v>
      </c>
      <c r="D71" s="197">
        <v>2</v>
      </c>
      <c r="E71" s="197">
        <v>2</v>
      </c>
    </row>
    <row r="72" spans="1:5" ht="30" x14ac:dyDescent="0.25">
      <c r="A72" s="283"/>
      <c r="B72" s="209" t="s">
        <v>516</v>
      </c>
      <c r="C72" s="210" t="s">
        <v>513</v>
      </c>
      <c r="D72" s="197">
        <v>2</v>
      </c>
      <c r="E72" s="197">
        <v>2</v>
      </c>
    </row>
    <row r="73" spans="1:5" ht="30" x14ac:dyDescent="0.25">
      <c r="A73" s="283"/>
      <c r="B73" s="209" t="s">
        <v>517</v>
      </c>
      <c r="C73" s="210" t="s">
        <v>518</v>
      </c>
      <c r="D73" s="197">
        <v>2</v>
      </c>
      <c r="E73" s="197">
        <v>2</v>
      </c>
    </row>
    <row r="74" spans="1:5" ht="30" x14ac:dyDescent="0.25">
      <c r="A74" s="283"/>
      <c r="B74" s="209" t="s">
        <v>519</v>
      </c>
      <c r="C74" s="210" t="s">
        <v>520</v>
      </c>
      <c r="D74" s="197">
        <v>1</v>
      </c>
      <c r="E74" s="198">
        <v>2</v>
      </c>
    </row>
    <row r="75" spans="1:5" ht="30" x14ac:dyDescent="0.25">
      <c r="A75" s="283"/>
      <c r="B75" s="209" t="s">
        <v>521</v>
      </c>
      <c r="C75" s="210" t="s">
        <v>520</v>
      </c>
      <c r="D75" s="197">
        <v>1</v>
      </c>
      <c r="E75" s="198">
        <v>2</v>
      </c>
    </row>
    <row r="76" spans="1:5" ht="30" x14ac:dyDescent="0.25">
      <c r="A76" s="283"/>
      <c r="B76" s="209" t="s">
        <v>522</v>
      </c>
      <c r="C76" s="210" t="s">
        <v>523</v>
      </c>
      <c r="D76" s="197">
        <v>1</v>
      </c>
      <c r="E76" s="198">
        <v>2</v>
      </c>
    </row>
    <row r="77" spans="1:5" ht="45" x14ac:dyDescent="0.25">
      <c r="A77" s="284" t="s">
        <v>524</v>
      </c>
      <c r="B77" s="212" t="s">
        <v>525</v>
      </c>
      <c r="C77" s="213" t="s">
        <v>526</v>
      </c>
      <c r="D77" s="197">
        <v>3</v>
      </c>
      <c r="E77" s="198">
        <v>4</v>
      </c>
    </row>
    <row r="78" spans="1:5" ht="45" x14ac:dyDescent="0.25">
      <c r="A78" s="284"/>
      <c r="B78" s="212" t="s">
        <v>527</v>
      </c>
      <c r="C78" s="213" t="s">
        <v>528</v>
      </c>
      <c r="D78" s="197">
        <v>3</v>
      </c>
      <c r="E78" s="197">
        <v>3</v>
      </c>
    </row>
    <row r="79" spans="1:5" ht="60" x14ac:dyDescent="0.25">
      <c r="A79" s="284"/>
      <c r="B79" s="212" t="s">
        <v>529</v>
      </c>
      <c r="C79" s="213" t="s">
        <v>530</v>
      </c>
      <c r="D79" s="197">
        <v>3</v>
      </c>
      <c r="E79" s="197">
        <v>3</v>
      </c>
    </row>
    <row r="80" spans="1:5" ht="45" x14ac:dyDescent="0.25">
      <c r="A80" s="284"/>
      <c r="B80" s="212" t="s">
        <v>531</v>
      </c>
      <c r="C80" s="213" t="s">
        <v>532</v>
      </c>
      <c r="D80" s="197">
        <v>3</v>
      </c>
      <c r="E80" s="198">
        <v>4</v>
      </c>
    </row>
    <row r="81" spans="1:5" ht="45" x14ac:dyDescent="0.25">
      <c r="A81" s="284"/>
      <c r="B81" s="212" t="s">
        <v>533</v>
      </c>
      <c r="C81" s="213" t="s">
        <v>534</v>
      </c>
      <c r="D81" s="197">
        <v>3</v>
      </c>
      <c r="E81" s="197">
        <v>3</v>
      </c>
    </row>
    <row r="82" spans="1:5" ht="45" x14ac:dyDescent="0.25">
      <c r="A82" s="284"/>
      <c r="B82" s="212" t="s">
        <v>535</v>
      </c>
      <c r="C82" s="213" t="s">
        <v>536</v>
      </c>
      <c r="D82" s="197">
        <v>3</v>
      </c>
      <c r="E82" s="197">
        <v>3</v>
      </c>
    </row>
    <row r="83" spans="1:5" ht="90" x14ac:dyDescent="0.25">
      <c r="A83" s="284"/>
      <c r="B83" s="212" t="s">
        <v>537</v>
      </c>
      <c r="C83" s="213" t="s">
        <v>538</v>
      </c>
      <c r="D83" s="197">
        <v>3</v>
      </c>
      <c r="E83" s="197">
        <v>3</v>
      </c>
    </row>
    <row r="84" spans="1:5" ht="45" x14ac:dyDescent="0.25">
      <c r="A84" s="284"/>
      <c r="B84" s="212" t="s">
        <v>539</v>
      </c>
      <c r="C84" s="213" t="s">
        <v>540</v>
      </c>
      <c r="D84" s="197">
        <v>3</v>
      </c>
      <c r="E84" s="197">
        <v>3</v>
      </c>
    </row>
    <row r="85" spans="1:5" x14ac:dyDescent="0.25">
      <c r="A85" s="284"/>
      <c r="B85" s="212" t="s">
        <v>541</v>
      </c>
      <c r="C85" s="213" t="s">
        <v>542</v>
      </c>
      <c r="D85" s="197">
        <v>3</v>
      </c>
      <c r="E85" s="198">
        <v>4</v>
      </c>
    </row>
    <row r="86" spans="1:5" ht="45" x14ac:dyDescent="0.25">
      <c r="A86" s="284"/>
      <c r="B86" s="212" t="s">
        <v>543</v>
      </c>
      <c r="C86" s="213" t="s">
        <v>544</v>
      </c>
      <c r="D86" s="197">
        <v>3</v>
      </c>
      <c r="E86" s="197">
        <v>3</v>
      </c>
    </row>
    <row r="87" spans="1:5" ht="30" x14ac:dyDescent="0.25">
      <c r="A87" s="284"/>
      <c r="B87" s="212" t="s">
        <v>545</v>
      </c>
      <c r="C87" s="213" t="s">
        <v>546</v>
      </c>
      <c r="D87" s="197">
        <v>3</v>
      </c>
      <c r="E87" s="197">
        <v>3</v>
      </c>
    </row>
    <row r="88" spans="1:5" ht="30" x14ac:dyDescent="0.25">
      <c r="A88" s="284"/>
      <c r="B88" s="212" t="s">
        <v>547</v>
      </c>
      <c r="C88" s="213" t="s">
        <v>548</v>
      </c>
      <c r="D88" s="197">
        <v>3</v>
      </c>
      <c r="E88" s="198">
        <v>4</v>
      </c>
    </row>
    <row r="89" spans="1:5" ht="30" x14ac:dyDescent="0.25">
      <c r="A89" s="284"/>
      <c r="B89" s="212" t="s">
        <v>549</v>
      </c>
      <c r="C89" s="213" t="s">
        <v>550</v>
      </c>
      <c r="D89" s="197">
        <v>3</v>
      </c>
      <c r="E89" s="197">
        <v>3</v>
      </c>
    </row>
    <row r="90" spans="1:5" ht="45" x14ac:dyDescent="0.25">
      <c r="A90" s="278" t="s">
        <v>551</v>
      </c>
      <c r="B90" s="214" t="s">
        <v>552</v>
      </c>
      <c r="C90" s="215" t="s">
        <v>553</v>
      </c>
      <c r="D90" s="197">
        <v>2</v>
      </c>
      <c r="E90" s="198">
        <v>3</v>
      </c>
    </row>
    <row r="91" spans="1:5" ht="45" x14ac:dyDescent="0.25">
      <c r="A91" s="278"/>
      <c r="B91" s="214" t="s">
        <v>554</v>
      </c>
      <c r="C91" s="215" t="s">
        <v>555</v>
      </c>
      <c r="D91" s="197">
        <v>1</v>
      </c>
      <c r="E91" s="197">
        <v>1</v>
      </c>
    </row>
    <row r="92" spans="1:5" ht="60" x14ac:dyDescent="0.25">
      <c r="A92" s="278"/>
      <c r="B92" s="214" t="s">
        <v>556</v>
      </c>
      <c r="C92" s="215" t="s">
        <v>557</v>
      </c>
      <c r="D92" s="197">
        <v>1</v>
      </c>
      <c r="E92" s="197">
        <v>1</v>
      </c>
    </row>
    <row r="93" spans="1:5" ht="75" x14ac:dyDescent="0.25">
      <c r="A93" s="278"/>
      <c r="B93" s="214" t="s">
        <v>558</v>
      </c>
      <c r="C93" s="215" t="s">
        <v>559</v>
      </c>
      <c r="D93" s="197">
        <v>1</v>
      </c>
      <c r="E93" s="198">
        <v>2</v>
      </c>
    </row>
    <row r="94" spans="1:5" ht="30" x14ac:dyDescent="0.25">
      <c r="A94" s="278"/>
      <c r="B94" s="214" t="s">
        <v>560</v>
      </c>
      <c r="C94" s="215" t="s">
        <v>561</v>
      </c>
      <c r="D94" s="197">
        <v>1</v>
      </c>
      <c r="E94" s="197">
        <v>1</v>
      </c>
    </row>
    <row r="95" spans="1:5" ht="30" x14ac:dyDescent="0.25">
      <c r="A95" s="278"/>
      <c r="B95" s="214" t="s">
        <v>562</v>
      </c>
      <c r="C95" s="215" t="s">
        <v>563</v>
      </c>
      <c r="D95" s="197">
        <v>2</v>
      </c>
      <c r="E95" s="197">
        <v>2</v>
      </c>
    </row>
    <row r="96" spans="1:5" ht="45" x14ac:dyDescent="0.25">
      <c r="A96" s="278"/>
      <c r="B96" s="214" t="s">
        <v>564</v>
      </c>
      <c r="C96" s="215" t="s">
        <v>565</v>
      </c>
      <c r="D96" s="197">
        <v>2</v>
      </c>
      <c r="E96" s="197">
        <v>2</v>
      </c>
    </row>
  </sheetData>
  <mergeCells count="7">
    <mergeCell ref="A90:A96"/>
    <mergeCell ref="A2:A8"/>
    <mergeCell ref="A9:A21"/>
    <mergeCell ref="A22:A45"/>
    <mergeCell ref="A46:A59"/>
    <mergeCell ref="A60:A76"/>
    <mergeCell ref="A77:A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4BB0-97C6-4FE5-836D-DC4F5920AD07}">
  <dimension ref="A1:K31"/>
  <sheetViews>
    <sheetView topLeftCell="F1" zoomScaleNormal="100" workbookViewId="0">
      <selection activeCell="F4" sqref="F4"/>
    </sheetView>
  </sheetViews>
  <sheetFormatPr defaultRowHeight="15" x14ac:dyDescent="0.25"/>
  <cols>
    <col min="2" max="2" width="20.140625" customWidth="1"/>
    <col min="3" max="3" width="11.5703125" customWidth="1"/>
    <col min="4" max="4" width="12.7109375" customWidth="1"/>
    <col min="5" max="5" width="53.7109375" customWidth="1"/>
    <col min="6" max="6" width="97.85546875" customWidth="1"/>
    <col min="7" max="8" width="38" customWidth="1"/>
    <col min="9" max="9" width="51.85546875" customWidth="1"/>
    <col min="10" max="10" width="38" customWidth="1"/>
    <col min="11" max="11" width="66.42578125" customWidth="1"/>
  </cols>
  <sheetData>
    <row r="1" spans="1:11" ht="64.5" thickBot="1" x14ac:dyDescent="0.3">
      <c r="A1" s="233"/>
      <c r="B1" s="234" t="s">
        <v>1567</v>
      </c>
      <c r="C1" s="234" t="s">
        <v>609</v>
      </c>
      <c r="D1" s="235" t="s">
        <v>1566</v>
      </c>
      <c r="E1" s="235" t="s">
        <v>1565</v>
      </c>
      <c r="F1" s="235" t="s">
        <v>1568</v>
      </c>
      <c r="G1" s="235" t="s">
        <v>1564</v>
      </c>
      <c r="H1" s="236" t="s">
        <v>1563</v>
      </c>
      <c r="I1" s="235" t="s">
        <v>1562</v>
      </c>
      <c r="J1" s="234" t="s">
        <v>1561</v>
      </c>
      <c r="K1" s="234" t="s">
        <v>1560</v>
      </c>
    </row>
    <row r="2" spans="1:11" ht="15.75" thickBot="1" x14ac:dyDescent="0.3">
      <c r="A2" s="229"/>
      <c r="B2" s="285" t="s">
        <v>1559</v>
      </c>
      <c r="C2" s="286"/>
      <c r="D2" s="286"/>
      <c r="E2" s="286"/>
      <c r="F2" s="286"/>
      <c r="G2" s="286"/>
      <c r="H2" s="286"/>
      <c r="I2" s="286"/>
      <c r="J2" s="286"/>
      <c r="K2" s="287"/>
    </row>
    <row r="3" spans="1:11" ht="102.75" thickBot="1" x14ac:dyDescent="0.3">
      <c r="A3" s="232">
        <v>1</v>
      </c>
      <c r="B3" s="231" t="s">
        <v>1558</v>
      </c>
      <c r="C3" s="237" t="s">
        <v>394</v>
      </c>
      <c r="D3" s="237" t="s">
        <v>1443</v>
      </c>
      <c r="E3" s="237" t="s">
        <v>1569</v>
      </c>
      <c r="F3" s="237" t="s">
        <v>1570</v>
      </c>
      <c r="G3" s="237" t="s">
        <v>1557</v>
      </c>
      <c r="H3" s="238" t="s">
        <v>157</v>
      </c>
      <c r="I3" s="239" t="s">
        <v>1556</v>
      </c>
      <c r="J3" s="230" t="s">
        <v>409</v>
      </c>
      <c r="K3" s="230" t="s">
        <v>1555</v>
      </c>
    </row>
    <row r="4" spans="1:11" ht="102.75" thickBot="1" x14ac:dyDescent="0.3">
      <c r="A4" s="218">
        <v>2</v>
      </c>
      <c r="B4" s="217" t="s">
        <v>1554</v>
      </c>
      <c r="C4" s="237" t="s">
        <v>394</v>
      </c>
      <c r="D4" s="237" t="s">
        <v>1432</v>
      </c>
      <c r="E4" s="240" t="s">
        <v>1571</v>
      </c>
      <c r="F4" s="237" t="s">
        <v>1572</v>
      </c>
      <c r="G4" s="240" t="s">
        <v>1553</v>
      </c>
      <c r="H4" s="241" t="s">
        <v>157</v>
      </c>
      <c r="I4" s="242">
        <v>45192</v>
      </c>
      <c r="J4" s="216" t="s">
        <v>409</v>
      </c>
      <c r="K4" s="216" t="s">
        <v>1552</v>
      </c>
    </row>
    <row r="5" spans="1:11" ht="102.75" thickBot="1" x14ac:dyDescent="0.3">
      <c r="A5" s="221">
        <v>3</v>
      </c>
      <c r="B5" s="220" t="s">
        <v>1551</v>
      </c>
      <c r="C5" s="237" t="s">
        <v>394</v>
      </c>
      <c r="D5" s="237" t="s">
        <v>1437</v>
      </c>
      <c r="E5" s="240" t="s">
        <v>1573</v>
      </c>
      <c r="F5" s="237" t="s">
        <v>1574</v>
      </c>
      <c r="G5" s="240" t="s">
        <v>1550</v>
      </c>
      <c r="H5" s="241" t="s">
        <v>157</v>
      </c>
      <c r="I5" s="243" t="s">
        <v>1549</v>
      </c>
      <c r="J5" s="219" t="s">
        <v>409</v>
      </c>
      <c r="K5" s="226" t="s">
        <v>1548</v>
      </c>
    </row>
    <row r="6" spans="1:11" ht="64.5" thickBot="1" x14ac:dyDescent="0.3">
      <c r="A6" s="218">
        <v>4</v>
      </c>
      <c r="B6" s="217" t="s">
        <v>1547</v>
      </c>
      <c r="C6" s="237" t="s">
        <v>394</v>
      </c>
      <c r="D6" s="237" t="s">
        <v>1437</v>
      </c>
      <c r="E6" s="240" t="s">
        <v>1575</v>
      </c>
      <c r="F6" s="237" t="s">
        <v>1576</v>
      </c>
      <c r="G6" s="240" t="s">
        <v>1546</v>
      </c>
      <c r="H6" s="241" t="s">
        <v>157</v>
      </c>
      <c r="I6" s="243" t="s">
        <v>1577</v>
      </c>
      <c r="J6" s="216" t="s">
        <v>409</v>
      </c>
      <c r="K6" s="226" t="s">
        <v>1545</v>
      </c>
    </row>
    <row r="7" spans="1:11" ht="64.5" thickBot="1" x14ac:dyDescent="0.3">
      <c r="A7" s="221">
        <v>5</v>
      </c>
      <c r="B7" s="220" t="s">
        <v>1544</v>
      </c>
      <c r="C7" s="237" t="s">
        <v>394</v>
      </c>
      <c r="D7" s="237" t="s">
        <v>1432</v>
      </c>
      <c r="E7" s="240" t="s">
        <v>1543</v>
      </c>
      <c r="F7" s="244" t="s">
        <v>1476</v>
      </c>
      <c r="G7" s="240" t="s">
        <v>1542</v>
      </c>
      <c r="H7" s="241" t="s">
        <v>157</v>
      </c>
      <c r="I7" s="243" t="s">
        <v>1541</v>
      </c>
      <c r="J7" s="219" t="s">
        <v>409</v>
      </c>
      <c r="K7" s="245"/>
    </row>
    <row r="8" spans="1:11" ht="15.75" thickBot="1" x14ac:dyDescent="0.3">
      <c r="A8" s="229"/>
      <c r="B8" s="285" t="s">
        <v>1540</v>
      </c>
      <c r="C8" s="286"/>
      <c r="D8" s="286"/>
      <c r="E8" s="286"/>
      <c r="F8" s="286"/>
      <c r="G8" s="286"/>
      <c r="H8" s="286"/>
      <c r="I8" s="286"/>
      <c r="J8" s="286"/>
      <c r="K8" s="287"/>
    </row>
    <row r="9" spans="1:11" ht="64.5" thickBot="1" x14ac:dyDescent="0.3">
      <c r="A9" s="221">
        <v>6</v>
      </c>
      <c r="B9" s="220" t="s">
        <v>1539</v>
      </c>
      <c r="C9" s="237" t="s">
        <v>394</v>
      </c>
      <c r="D9" s="237" t="s">
        <v>1443</v>
      </c>
      <c r="E9" s="240" t="s">
        <v>1538</v>
      </c>
      <c r="F9" s="246" t="s">
        <v>1537</v>
      </c>
      <c r="G9" s="240" t="s">
        <v>1536</v>
      </c>
      <c r="H9" s="241" t="s">
        <v>597</v>
      </c>
      <c r="I9" s="247" t="s">
        <v>1535</v>
      </c>
      <c r="J9" s="219" t="s">
        <v>409</v>
      </c>
      <c r="K9" s="219" t="s">
        <v>1534</v>
      </c>
    </row>
    <row r="10" spans="1:11" ht="64.5" thickBot="1" x14ac:dyDescent="0.3">
      <c r="A10" s="218">
        <v>7</v>
      </c>
      <c r="B10" s="217" t="s">
        <v>1533</v>
      </c>
      <c r="C10" s="237" t="s">
        <v>394</v>
      </c>
      <c r="D10" s="237" t="s">
        <v>1443</v>
      </c>
      <c r="E10" s="240" t="s">
        <v>1532</v>
      </c>
      <c r="F10" s="240" t="s">
        <v>1578</v>
      </c>
      <c r="G10" s="248" t="s">
        <v>1447</v>
      </c>
      <c r="H10" s="241" t="s">
        <v>157</v>
      </c>
      <c r="I10" s="249">
        <v>45222</v>
      </c>
      <c r="J10" s="216" t="s">
        <v>1531</v>
      </c>
      <c r="K10" s="216" t="s">
        <v>1530</v>
      </c>
    </row>
    <row r="11" spans="1:11" ht="51.75" thickBot="1" x14ac:dyDescent="0.3">
      <c r="A11" s="221">
        <v>8</v>
      </c>
      <c r="B11" s="220" t="s">
        <v>1529</v>
      </c>
      <c r="C11" s="237" t="s">
        <v>394</v>
      </c>
      <c r="D11" s="237" t="s">
        <v>1443</v>
      </c>
      <c r="E11" s="240" t="s">
        <v>1528</v>
      </c>
      <c r="F11" s="246" t="s">
        <v>1527</v>
      </c>
      <c r="G11" s="240"/>
      <c r="H11" s="241" t="s">
        <v>597</v>
      </c>
      <c r="I11" s="250" t="s">
        <v>1579</v>
      </c>
      <c r="J11" s="219" t="s">
        <v>409</v>
      </c>
      <c r="K11" s="219" t="s">
        <v>1526</v>
      </c>
    </row>
    <row r="12" spans="1:11" ht="64.5" thickBot="1" x14ac:dyDescent="0.3">
      <c r="A12" s="218">
        <v>9</v>
      </c>
      <c r="B12" s="217" t="s">
        <v>1525</v>
      </c>
      <c r="C12" s="237" t="s">
        <v>394</v>
      </c>
      <c r="D12" s="237" t="s">
        <v>1437</v>
      </c>
      <c r="E12" s="240" t="s">
        <v>1524</v>
      </c>
      <c r="F12" s="240" t="s">
        <v>1580</v>
      </c>
      <c r="G12" s="248" t="s">
        <v>1523</v>
      </c>
      <c r="H12" s="241" t="s">
        <v>597</v>
      </c>
      <c r="I12" s="251" t="s">
        <v>1522</v>
      </c>
      <c r="J12" s="216" t="s">
        <v>409</v>
      </c>
      <c r="K12" s="216" t="s">
        <v>1521</v>
      </c>
    </row>
    <row r="13" spans="1:11" ht="90" thickBot="1" x14ac:dyDescent="0.3">
      <c r="A13" s="223">
        <v>10</v>
      </c>
      <c r="B13" s="222" t="s">
        <v>1520</v>
      </c>
      <c r="C13" s="237" t="s">
        <v>394</v>
      </c>
      <c r="D13" s="237" t="s">
        <v>1443</v>
      </c>
      <c r="E13" s="240" t="s">
        <v>1519</v>
      </c>
      <c r="F13" s="252" t="s">
        <v>1518</v>
      </c>
      <c r="G13" s="240" t="s">
        <v>1517</v>
      </c>
      <c r="H13" s="241" t="s">
        <v>597</v>
      </c>
      <c r="I13" s="253">
        <v>45323</v>
      </c>
      <c r="J13" s="228" t="s">
        <v>1516</v>
      </c>
      <c r="K13" s="219" t="s">
        <v>1515</v>
      </c>
    </row>
    <row r="14" spans="1:11" ht="102.75" thickBot="1" x14ac:dyDescent="0.3">
      <c r="A14" s="218">
        <v>11</v>
      </c>
      <c r="B14" s="217" t="s">
        <v>1514</v>
      </c>
      <c r="C14" s="237" t="s">
        <v>394</v>
      </c>
      <c r="D14" s="237" t="s">
        <v>1437</v>
      </c>
      <c r="E14" s="240" t="s">
        <v>1513</v>
      </c>
      <c r="F14" s="237" t="s">
        <v>1581</v>
      </c>
      <c r="G14" s="240" t="s">
        <v>1512</v>
      </c>
      <c r="H14" s="241" t="s">
        <v>157</v>
      </c>
      <c r="I14" s="243" t="s">
        <v>1511</v>
      </c>
      <c r="J14" s="227" t="s">
        <v>407</v>
      </c>
      <c r="K14" s="226" t="s">
        <v>1510</v>
      </c>
    </row>
    <row r="15" spans="1:11" ht="39" thickBot="1" x14ac:dyDescent="0.3">
      <c r="A15" s="223">
        <v>12</v>
      </c>
      <c r="B15" s="222" t="s">
        <v>1509</v>
      </c>
      <c r="C15" s="237" t="s">
        <v>1455</v>
      </c>
      <c r="D15" s="237" t="s">
        <v>1432</v>
      </c>
      <c r="E15" s="240" t="s">
        <v>1508</v>
      </c>
      <c r="F15" s="237" t="s">
        <v>1582</v>
      </c>
      <c r="G15" s="240" t="s">
        <v>1507</v>
      </c>
      <c r="H15" s="241" t="s">
        <v>597</v>
      </c>
      <c r="I15" s="254" t="s">
        <v>1452</v>
      </c>
      <c r="J15" s="219"/>
      <c r="K15" s="219" t="s">
        <v>1506</v>
      </c>
    </row>
    <row r="16" spans="1:11" ht="51.75" thickBot="1" x14ac:dyDescent="0.3">
      <c r="A16" s="218">
        <v>13</v>
      </c>
      <c r="B16" s="217" t="s">
        <v>1505</v>
      </c>
      <c r="C16" s="237" t="s">
        <v>394</v>
      </c>
      <c r="D16" s="237" t="s">
        <v>1437</v>
      </c>
      <c r="E16" s="240" t="s">
        <v>1504</v>
      </c>
      <c r="F16" s="248" t="s">
        <v>1583</v>
      </c>
      <c r="G16" s="248" t="s">
        <v>1503</v>
      </c>
      <c r="H16" s="241" t="s">
        <v>157</v>
      </c>
      <c r="I16" s="255">
        <v>45130</v>
      </c>
      <c r="J16" s="216" t="s">
        <v>409</v>
      </c>
      <c r="K16" s="216" t="s">
        <v>1502</v>
      </c>
    </row>
    <row r="17" spans="1:11" ht="102.75" thickBot="1" x14ac:dyDescent="0.3">
      <c r="A17" s="221">
        <v>14</v>
      </c>
      <c r="B17" s="220" t="s">
        <v>1501</v>
      </c>
      <c r="C17" s="237" t="s">
        <v>394</v>
      </c>
      <c r="D17" s="237" t="s">
        <v>1443</v>
      </c>
      <c r="E17" s="240" t="s">
        <v>1500</v>
      </c>
      <c r="F17" s="246" t="s">
        <v>1499</v>
      </c>
      <c r="G17" s="240" t="s">
        <v>1498</v>
      </c>
      <c r="H17" s="241" t="s">
        <v>157</v>
      </c>
      <c r="I17" s="243" t="s">
        <v>1584</v>
      </c>
      <c r="J17" s="219" t="s">
        <v>409</v>
      </c>
      <c r="K17" s="219" t="s">
        <v>1497</v>
      </c>
    </row>
    <row r="18" spans="1:11" ht="64.5" thickBot="1" x14ac:dyDescent="0.3">
      <c r="A18" s="218">
        <v>15</v>
      </c>
      <c r="B18" s="217" t="s">
        <v>1496</v>
      </c>
      <c r="C18" s="237" t="s">
        <v>394</v>
      </c>
      <c r="D18" s="237" t="s">
        <v>1443</v>
      </c>
      <c r="E18" s="240" t="s">
        <v>1495</v>
      </c>
      <c r="F18" s="240" t="s">
        <v>1585</v>
      </c>
      <c r="G18" s="240" t="s">
        <v>1465</v>
      </c>
      <c r="H18" s="241" t="s">
        <v>597</v>
      </c>
      <c r="I18" s="251" t="s">
        <v>1494</v>
      </c>
      <c r="J18" s="216" t="s">
        <v>409</v>
      </c>
      <c r="K18" s="216" t="s">
        <v>1493</v>
      </c>
    </row>
    <row r="19" spans="1:11" ht="102.75" thickBot="1" x14ac:dyDescent="0.3">
      <c r="A19" s="221">
        <v>16</v>
      </c>
      <c r="B19" s="220" t="s">
        <v>1492</v>
      </c>
      <c r="C19" s="237" t="s">
        <v>394</v>
      </c>
      <c r="D19" s="237" t="s">
        <v>1443</v>
      </c>
      <c r="E19" s="240" t="s">
        <v>1491</v>
      </c>
      <c r="F19" s="256" t="s">
        <v>1490</v>
      </c>
      <c r="G19" s="248" t="s">
        <v>1489</v>
      </c>
      <c r="H19" s="241" t="s">
        <v>597</v>
      </c>
      <c r="I19" s="255">
        <v>45069</v>
      </c>
      <c r="J19" s="219" t="s">
        <v>1488</v>
      </c>
      <c r="K19" s="219"/>
    </row>
    <row r="20" spans="1:11" ht="64.5" thickBot="1" x14ac:dyDescent="0.3">
      <c r="A20" s="218">
        <v>17</v>
      </c>
      <c r="B20" s="217" t="s">
        <v>1487</v>
      </c>
      <c r="C20" s="237" t="s">
        <v>394</v>
      </c>
      <c r="D20" s="237" t="s">
        <v>1443</v>
      </c>
      <c r="E20" s="240" t="s">
        <v>1466</v>
      </c>
      <c r="F20" s="256" t="s">
        <v>1486</v>
      </c>
      <c r="G20" s="248" t="s">
        <v>1485</v>
      </c>
      <c r="H20" s="241" t="s">
        <v>597</v>
      </c>
      <c r="I20" s="249">
        <v>45161</v>
      </c>
      <c r="J20" s="216" t="s">
        <v>392</v>
      </c>
      <c r="K20" s="216" t="s">
        <v>1484</v>
      </c>
    </row>
    <row r="21" spans="1:11" ht="51.75" thickBot="1" x14ac:dyDescent="0.3">
      <c r="A21" s="221">
        <v>18</v>
      </c>
      <c r="B21" s="220" t="s">
        <v>1483</v>
      </c>
      <c r="C21" s="237" t="s">
        <v>394</v>
      </c>
      <c r="D21" s="237" t="s">
        <v>1443</v>
      </c>
      <c r="E21" s="240" t="s">
        <v>1466</v>
      </c>
      <c r="F21" s="248" t="s">
        <v>1586</v>
      </c>
      <c r="G21" s="248" t="s">
        <v>1482</v>
      </c>
      <c r="H21" s="241" t="s">
        <v>597</v>
      </c>
      <c r="I21" s="243" t="s">
        <v>1481</v>
      </c>
      <c r="J21" s="219" t="s">
        <v>1480</v>
      </c>
      <c r="K21" s="219" t="s">
        <v>1479</v>
      </c>
    </row>
    <row r="22" spans="1:11" ht="64.5" thickBot="1" x14ac:dyDescent="0.3">
      <c r="A22" s="218">
        <v>19</v>
      </c>
      <c r="B22" s="217" t="s">
        <v>1478</v>
      </c>
      <c r="C22" s="237" t="s">
        <v>394</v>
      </c>
      <c r="D22" s="237" t="s">
        <v>1443</v>
      </c>
      <c r="E22" s="240" t="s">
        <v>1477</v>
      </c>
      <c r="F22" s="244" t="s">
        <v>1476</v>
      </c>
      <c r="G22" s="240" t="s">
        <v>1475</v>
      </c>
      <c r="H22" s="241" t="s">
        <v>157</v>
      </c>
      <c r="I22" s="251" t="s">
        <v>1474</v>
      </c>
      <c r="J22" s="216" t="s">
        <v>409</v>
      </c>
      <c r="K22" s="216" t="s">
        <v>1473</v>
      </c>
    </row>
    <row r="23" spans="1:11" ht="115.5" thickBot="1" x14ac:dyDescent="0.3">
      <c r="A23" s="221">
        <v>20</v>
      </c>
      <c r="B23" s="220" t="s">
        <v>1472</v>
      </c>
      <c r="C23" s="237" t="s">
        <v>394</v>
      </c>
      <c r="D23" s="237" t="s">
        <v>1443</v>
      </c>
      <c r="E23" s="240" t="s">
        <v>1471</v>
      </c>
      <c r="F23" s="240" t="s">
        <v>1587</v>
      </c>
      <c r="G23" s="240" t="s">
        <v>1470</v>
      </c>
      <c r="H23" s="241" t="s">
        <v>597</v>
      </c>
      <c r="I23" s="257">
        <v>45222</v>
      </c>
      <c r="J23" s="219" t="s">
        <v>1469</v>
      </c>
      <c r="K23" s="219" t="s">
        <v>1468</v>
      </c>
    </row>
    <row r="24" spans="1:11" ht="51.75" thickBot="1" x14ac:dyDescent="0.3">
      <c r="A24" s="218">
        <v>21</v>
      </c>
      <c r="B24" s="217" t="s">
        <v>1467</v>
      </c>
      <c r="C24" s="237" t="s">
        <v>394</v>
      </c>
      <c r="D24" s="237" t="s">
        <v>1443</v>
      </c>
      <c r="E24" s="240" t="s">
        <v>1466</v>
      </c>
      <c r="F24" s="240" t="s">
        <v>1588</v>
      </c>
      <c r="G24" s="240" t="s">
        <v>1465</v>
      </c>
      <c r="H24" s="241" t="s">
        <v>597</v>
      </c>
      <c r="I24" s="258">
        <v>45139</v>
      </c>
      <c r="J24" s="216" t="s">
        <v>408</v>
      </c>
      <c r="K24" s="216" t="s">
        <v>1464</v>
      </c>
    </row>
    <row r="25" spans="1:11" ht="39" thickBot="1" x14ac:dyDescent="0.3">
      <c r="A25" s="225">
        <v>22</v>
      </c>
      <c r="B25" s="224" t="s">
        <v>1463</v>
      </c>
      <c r="C25" s="237" t="s">
        <v>394</v>
      </c>
      <c r="D25" s="237" t="s">
        <v>1437</v>
      </c>
      <c r="E25" s="240" t="s">
        <v>1462</v>
      </c>
      <c r="F25" s="252" t="s">
        <v>1448</v>
      </c>
      <c r="G25" s="240" t="s">
        <v>1461</v>
      </c>
      <c r="H25" s="241" t="s">
        <v>597</v>
      </c>
      <c r="I25" s="259" t="s">
        <v>1589</v>
      </c>
      <c r="J25" s="219" t="s">
        <v>409</v>
      </c>
      <c r="K25" s="219"/>
    </row>
    <row r="26" spans="1:11" ht="64.5" thickBot="1" x14ac:dyDescent="0.3">
      <c r="A26" s="218">
        <v>23</v>
      </c>
      <c r="B26" s="217" t="s">
        <v>1460</v>
      </c>
      <c r="C26" s="237" t="s">
        <v>394</v>
      </c>
      <c r="D26" s="237" t="s">
        <v>1437</v>
      </c>
      <c r="E26" s="240" t="s">
        <v>1459</v>
      </c>
      <c r="F26" s="252" t="s">
        <v>1448</v>
      </c>
      <c r="G26" s="240" t="s">
        <v>1458</v>
      </c>
      <c r="H26" s="241" t="s">
        <v>597</v>
      </c>
      <c r="I26" s="251" t="s">
        <v>1457</v>
      </c>
      <c r="J26" s="216" t="s">
        <v>409</v>
      </c>
      <c r="K26" s="216"/>
    </row>
    <row r="27" spans="1:11" ht="77.25" thickBot="1" x14ac:dyDescent="0.3">
      <c r="A27" s="223">
        <v>24</v>
      </c>
      <c r="B27" s="222" t="s">
        <v>1456</v>
      </c>
      <c r="C27" s="237" t="s">
        <v>1455</v>
      </c>
      <c r="D27" s="237" t="s">
        <v>1443</v>
      </c>
      <c r="E27" s="240" t="s">
        <v>1454</v>
      </c>
      <c r="F27" s="252" t="s">
        <v>1448</v>
      </c>
      <c r="G27" s="240" t="s">
        <v>1453</v>
      </c>
      <c r="H27" s="241" t="s">
        <v>597</v>
      </c>
      <c r="I27" s="254" t="s">
        <v>1452</v>
      </c>
      <c r="J27" s="216"/>
      <c r="K27" s="216" t="s">
        <v>1451</v>
      </c>
    </row>
    <row r="28" spans="1:11" ht="26.25" thickBot="1" x14ac:dyDescent="0.3">
      <c r="A28" s="221">
        <v>25</v>
      </c>
      <c r="B28" s="220" t="s">
        <v>1450</v>
      </c>
      <c r="C28" s="237" t="s">
        <v>394</v>
      </c>
      <c r="D28" s="237" t="s">
        <v>1443</v>
      </c>
      <c r="E28" s="240" t="s">
        <v>1449</v>
      </c>
      <c r="F28" s="252" t="s">
        <v>1448</v>
      </c>
      <c r="G28" s="240" t="s">
        <v>1447</v>
      </c>
      <c r="H28" s="241" t="s">
        <v>597</v>
      </c>
      <c r="I28" s="257">
        <v>45170</v>
      </c>
      <c r="J28" s="219" t="s">
        <v>1446</v>
      </c>
      <c r="K28" s="219" t="s">
        <v>1445</v>
      </c>
    </row>
    <row r="29" spans="1:11" ht="102.75" thickBot="1" x14ac:dyDescent="0.3">
      <c r="A29" s="218">
        <v>26</v>
      </c>
      <c r="B29" s="217" t="s">
        <v>1444</v>
      </c>
      <c r="C29" s="237" t="s">
        <v>394</v>
      </c>
      <c r="D29" s="237" t="s">
        <v>1443</v>
      </c>
      <c r="E29" s="240" t="s">
        <v>1442</v>
      </c>
      <c r="F29" s="240" t="s">
        <v>1590</v>
      </c>
      <c r="G29" s="240" t="s">
        <v>1441</v>
      </c>
      <c r="H29" s="241" t="s">
        <v>597</v>
      </c>
      <c r="I29" s="251" t="s">
        <v>1440</v>
      </c>
      <c r="J29" s="216" t="s">
        <v>1439</v>
      </c>
      <c r="K29" s="216"/>
    </row>
    <row r="30" spans="1:11" ht="64.5" thickBot="1" x14ac:dyDescent="0.3">
      <c r="A30" s="221">
        <v>27</v>
      </c>
      <c r="B30" s="220" t="s">
        <v>1438</v>
      </c>
      <c r="C30" s="237" t="s">
        <v>394</v>
      </c>
      <c r="D30" s="237" t="s">
        <v>1437</v>
      </c>
      <c r="E30" s="240" t="s">
        <v>1436</v>
      </c>
      <c r="F30" s="246" t="s">
        <v>1430</v>
      </c>
      <c r="G30" s="240" t="s">
        <v>1435</v>
      </c>
      <c r="H30" s="241" t="s">
        <v>597</v>
      </c>
      <c r="I30" s="257">
        <v>45139</v>
      </c>
      <c r="J30" s="219" t="s">
        <v>409</v>
      </c>
      <c r="K30" s="219" t="s">
        <v>1434</v>
      </c>
    </row>
    <row r="31" spans="1:11" ht="90" thickBot="1" x14ac:dyDescent="0.3">
      <c r="A31" s="218">
        <v>28</v>
      </c>
      <c r="B31" s="217" t="s">
        <v>1433</v>
      </c>
      <c r="C31" s="237" t="s">
        <v>394</v>
      </c>
      <c r="D31" s="237" t="s">
        <v>1432</v>
      </c>
      <c r="E31" s="240" t="s">
        <v>1431</v>
      </c>
      <c r="F31" s="246" t="s">
        <v>1430</v>
      </c>
      <c r="G31" s="240" t="s">
        <v>1429</v>
      </c>
      <c r="H31" s="241" t="s">
        <v>597</v>
      </c>
      <c r="I31" s="260" t="s">
        <v>1428</v>
      </c>
      <c r="J31" s="216" t="s">
        <v>409</v>
      </c>
      <c r="K31" s="216" t="s">
        <v>1427</v>
      </c>
    </row>
  </sheetData>
  <mergeCells count="2">
    <mergeCell ref="B8:K8"/>
    <mergeCell ref="B2:K2"/>
  </mergeCells>
  <conditionalFormatting sqref="C1:C31">
    <cfRule type="cellIs" dxfId="5" priority="1" operator="equal">
      <formula>"In Progress"</formula>
    </cfRule>
    <cfRule type="cellIs" dxfId="4" priority="2" operator="equal">
      <formula>"Completed"</formula>
    </cfRule>
    <cfRule type="cellIs" dxfId="3" priority="3" operator="equal">
      <formula>"Complete"</formula>
    </cfRule>
  </conditionalFormatting>
  <conditionalFormatting sqref="D1:D31">
    <cfRule type="cellIs" dxfId="2" priority="5" operator="equal">
      <formula>"Mentor"</formula>
    </cfRule>
    <cfRule type="cellIs" dxfId="1" priority="6" operator="equal">
      <formula>"Mentee"</formula>
    </cfRule>
  </conditionalFormatting>
  <conditionalFormatting sqref="H1:H31">
    <cfRule type="cellIs" dxfId="0" priority="4" operator="equal">
      <formul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Study Plan</vt:lpstr>
      <vt:lpstr>Reading Plan</vt:lpstr>
      <vt:lpstr>Oper Plan</vt:lpstr>
      <vt:lpstr>Chill 2023-2025</vt:lpstr>
      <vt:lpstr>BST Skill Plan</vt:lpstr>
      <vt:lpstr>B2L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Zehui</dc:creator>
  <cp:lastModifiedBy>Bai, Zehui</cp:lastModifiedBy>
  <dcterms:created xsi:type="dcterms:W3CDTF">2023-12-25T11:00:27Z</dcterms:created>
  <dcterms:modified xsi:type="dcterms:W3CDTF">2025-03-25T19:43:10Z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8e16e8-c07a-4d54-b613-7ba52508ca4b_Enabled">
    <vt:lpwstr>true</vt:lpwstr>
  </property>
  <property fmtid="{D5CDD505-2E9C-101B-9397-08002B2CF9AE}" pid="3" name="MSIP_Label_898e16e8-c07a-4d54-b613-7ba52508ca4b_SetDate">
    <vt:lpwstr>2023-12-25T11:33:28Z</vt:lpwstr>
  </property>
  <property fmtid="{D5CDD505-2E9C-101B-9397-08002B2CF9AE}" pid="4" name="MSIP_Label_898e16e8-c07a-4d54-b613-7ba52508ca4b_Method">
    <vt:lpwstr>Standard</vt:lpwstr>
  </property>
  <property fmtid="{D5CDD505-2E9C-101B-9397-08002B2CF9AE}" pid="5" name="MSIP_Label_898e16e8-c07a-4d54-b613-7ba52508ca4b_Name">
    <vt:lpwstr>Restricted – Any Recipient</vt:lpwstr>
  </property>
  <property fmtid="{D5CDD505-2E9C-101B-9397-08002B2CF9AE}" pid="6" name="MSIP_Label_898e16e8-c07a-4d54-b613-7ba52508ca4b_SiteId">
    <vt:lpwstr>06fe4af5-9412-436c-acdb-444ee0010489</vt:lpwstr>
  </property>
  <property fmtid="{D5CDD505-2E9C-101B-9397-08002B2CF9AE}" pid="7" name="MSIP_Label_898e16e8-c07a-4d54-b613-7ba52508ca4b_ActionId">
    <vt:lpwstr>d7b4e246-8cbf-4555-b3e2-8ed57ba9f05b</vt:lpwstr>
  </property>
  <property fmtid="{D5CDD505-2E9C-101B-9397-08002B2CF9AE}" pid="8" name="MSIP_Label_898e16e8-c07a-4d54-b613-7ba52508ca4b_ContentBits">
    <vt:lpwstr>0</vt:lpwstr>
  </property>
</Properties>
</file>