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\Downloads\"/>
    </mc:Choice>
  </mc:AlternateContent>
  <xr:revisionPtr revIDLastSave="0" documentId="13_ncr:1_{D42BDFF5-CCCB-4E73-863A-79C9DCC197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V" sheetId="1" r:id="rId1"/>
    <sheet name="Control del proyecto" sheetId="2" r:id="rId2"/>
    <sheet name="EV" sheetId="3" r:id="rId3"/>
    <sheet name="Horas" sheetId="6" r:id="rId4"/>
    <sheet name="AC" sheetId="5" r:id="rId5"/>
  </sheets>
  <definedNames>
    <definedName name="holi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10" i="5"/>
  <c r="E11" i="5"/>
  <c r="F11" i="5"/>
  <c r="G11" i="5"/>
  <c r="H11" i="5"/>
  <c r="F12" i="5"/>
  <c r="G12" i="5"/>
  <c r="G13" i="5"/>
  <c r="I13" i="5"/>
  <c r="M16" i="5"/>
  <c r="D10" i="5"/>
  <c r="L24" i="6"/>
  <c r="L24" i="5" s="1"/>
  <c r="G24" i="6"/>
  <c r="G24" i="5" s="1"/>
  <c r="F24" i="6"/>
  <c r="F24" i="5" s="1"/>
  <c r="D24" i="6"/>
  <c r="B24" i="6"/>
  <c r="A24" i="6"/>
  <c r="B23" i="6"/>
  <c r="A23" i="6"/>
  <c r="O22" i="6"/>
  <c r="O22" i="5" s="1"/>
  <c r="N22" i="6"/>
  <c r="N22" i="5" s="1"/>
  <c r="L22" i="6"/>
  <c r="L22" i="5" s="1"/>
  <c r="D22" i="6"/>
  <c r="D22" i="5" s="1"/>
  <c r="B22" i="6"/>
  <c r="A22" i="6"/>
  <c r="B21" i="6"/>
  <c r="A21" i="6"/>
  <c r="K20" i="6"/>
  <c r="K20" i="5" s="1"/>
  <c r="F20" i="6"/>
  <c r="F20" i="5" s="1"/>
  <c r="E20" i="6"/>
  <c r="E20" i="5" s="1"/>
  <c r="D20" i="6"/>
  <c r="D20" i="5" s="1"/>
  <c r="B20" i="6"/>
  <c r="A20" i="6"/>
  <c r="B19" i="6"/>
  <c r="A19" i="6"/>
  <c r="N18" i="6"/>
  <c r="N18" i="5" s="1"/>
  <c r="M18" i="6"/>
  <c r="M18" i="5" s="1"/>
  <c r="L18" i="6"/>
  <c r="L18" i="5" s="1"/>
  <c r="K18" i="6"/>
  <c r="K18" i="5" s="1"/>
  <c r="F18" i="6"/>
  <c r="F18" i="5" s="1"/>
  <c r="B18" i="6"/>
  <c r="A18" i="6"/>
  <c r="B17" i="6"/>
  <c r="A17" i="6"/>
  <c r="M16" i="6"/>
  <c r="L16" i="6"/>
  <c r="L16" i="5" s="1"/>
  <c r="D16" i="6"/>
  <c r="D16" i="5" s="1"/>
  <c r="B16" i="6"/>
  <c r="A16" i="6"/>
  <c r="B15" i="6"/>
  <c r="A15" i="6"/>
  <c r="J14" i="6"/>
  <c r="J14" i="5" s="1"/>
  <c r="E14" i="6"/>
  <c r="E14" i="5" s="1"/>
  <c r="D14" i="6"/>
  <c r="D14" i="5" s="1"/>
  <c r="B14" i="6"/>
  <c r="A14" i="6"/>
  <c r="J13" i="6"/>
  <c r="J13" i="5" s="1"/>
  <c r="H13" i="6"/>
  <c r="H13" i="5" s="1"/>
  <c r="B13" i="6"/>
  <c r="A13" i="6"/>
  <c r="E12" i="6"/>
  <c r="E12" i="5" s="1"/>
  <c r="B12" i="6"/>
  <c r="A12" i="6"/>
  <c r="N11" i="6"/>
  <c r="N11" i="5" s="1"/>
  <c r="M11" i="6"/>
  <c r="M11" i="5" s="1"/>
  <c r="D11" i="6"/>
  <c r="B11" i="6"/>
  <c r="A11" i="6"/>
  <c r="B10" i="6"/>
  <c r="A10" i="6"/>
  <c r="B9" i="6"/>
  <c r="A9" i="6"/>
  <c r="A9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C10" i="2"/>
  <c r="K10" i="6" s="1"/>
  <c r="C11" i="2"/>
  <c r="L11" i="6" s="1"/>
  <c r="L11" i="5" s="1"/>
  <c r="C12" i="2"/>
  <c r="M12" i="6" s="1"/>
  <c r="M12" i="5" s="1"/>
  <c r="C13" i="2"/>
  <c r="I13" i="3" s="1"/>
  <c r="C26" i="1"/>
  <c r="C24" i="1"/>
  <c r="C25" i="1"/>
  <c r="I24" i="3"/>
  <c r="B24" i="3"/>
  <c r="A24" i="3"/>
  <c r="B23" i="3"/>
  <c r="A23" i="3"/>
  <c r="B22" i="3"/>
  <c r="A22" i="3"/>
  <c r="B21" i="3"/>
  <c r="A21" i="3"/>
  <c r="I20" i="3"/>
  <c r="B20" i="3"/>
  <c r="A20" i="3"/>
  <c r="B19" i="3"/>
  <c r="A19" i="3"/>
  <c r="B18" i="3"/>
  <c r="A18" i="3"/>
  <c r="B17" i="3"/>
  <c r="A17" i="3"/>
  <c r="B16" i="3"/>
  <c r="A16" i="3"/>
  <c r="B15" i="3"/>
  <c r="A15" i="3"/>
  <c r="I14" i="3"/>
  <c r="B14" i="3"/>
  <c r="A14" i="3"/>
  <c r="J13" i="3"/>
  <c r="B13" i="3"/>
  <c r="A13" i="3"/>
  <c r="B12" i="3"/>
  <c r="A12" i="3"/>
  <c r="B11" i="3"/>
  <c r="A11" i="3"/>
  <c r="B10" i="3"/>
  <c r="A10" i="3"/>
  <c r="B9" i="3"/>
  <c r="A9" i="3"/>
  <c r="Q24" i="2"/>
  <c r="C24" i="2"/>
  <c r="P24" i="3" s="1"/>
  <c r="B24" i="2"/>
  <c r="A24" i="2"/>
  <c r="Q23" i="2"/>
  <c r="C23" i="2"/>
  <c r="P23" i="3" s="1"/>
  <c r="B23" i="2"/>
  <c r="A23" i="2"/>
  <c r="Q22" i="2"/>
  <c r="C22" i="2"/>
  <c r="P22" i="3" s="1"/>
  <c r="B22" i="2"/>
  <c r="A22" i="2"/>
  <c r="Q21" i="2"/>
  <c r="C21" i="2"/>
  <c r="P21" i="3" s="1"/>
  <c r="B21" i="2"/>
  <c r="A21" i="2"/>
  <c r="Q20" i="2"/>
  <c r="C20" i="2"/>
  <c r="P20" i="3" s="1"/>
  <c r="B20" i="2"/>
  <c r="A20" i="2"/>
  <c r="Q19" i="2"/>
  <c r="C19" i="2"/>
  <c r="P19" i="3" s="1"/>
  <c r="B19" i="2"/>
  <c r="A19" i="2"/>
  <c r="Q18" i="2"/>
  <c r="C18" i="2"/>
  <c r="P18" i="3" s="1"/>
  <c r="B18" i="2"/>
  <c r="A18" i="2"/>
  <c r="Q17" i="2"/>
  <c r="C17" i="2"/>
  <c r="P17" i="3" s="1"/>
  <c r="B17" i="2"/>
  <c r="A17" i="2"/>
  <c r="Q16" i="2"/>
  <c r="C16" i="2"/>
  <c r="P16" i="3" s="1"/>
  <c r="B16" i="2"/>
  <c r="A16" i="2"/>
  <c r="Q15" i="2"/>
  <c r="C15" i="2"/>
  <c r="P15" i="3" s="1"/>
  <c r="B15" i="2"/>
  <c r="A15" i="2"/>
  <c r="Q14" i="2"/>
  <c r="C14" i="2"/>
  <c r="P14" i="3" s="1"/>
  <c r="B14" i="2"/>
  <c r="A14" i="2"/>
  <c r="Q13" i="2"/>
  <c r="B13" i="2"/>
  <c r="A13" i="2"/>
  <c r="Q12" i="2"/>
  <c r="B12" i="2"/>
  <c r="A12" i="2"/>
  <c r="Q11" i="2"/>
  <c r="B11" i="2"/>
  <c r="A11" i="2"/>
  <c r="Q10" i="2"/>
  <c r="B10" i="2"/>
  <c r="A10" i="2"/>
  <c r="Q9" i="2"/>
  <c r="B9" i="2"/>
  <c r="A9" i="2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23" i="1"/>
  <c r="C22" i="1"/>
  <c r="H12" i="6" l="1"/>
  <c r="H12" i="5" s="1"/>
  <c r="I12" i="6"/>
  <c r="I12" i="5" s="1"/>
  <c r="O11" i="6"/>
  <c r="O11" i="5" s="1"/>
  <c r="J12" i="6"/>
  <c r="J12" i="5" s="1"/>
  <c r="K13" i="6"/>
  <c r="K13" i="5" s="1"/>
  <c r="K14" i="6"/>
  <c r="K14" i="5" s="1"/>
  <c r="E16" i="6"/>
  <c r="E16" i="5" s="1"/>
  <c r="L20" i="6"/>
  <c r="L20" i="5" s="1"/>
  <c r="E22" i="6"/>
  <c r="E22" i="5" s="1"/>
  <c r="M24" i="6"/>
  <c r="M24" i="5" s="1"/>
  <c r="I22" i="3"/>
  <c r="P11" i="6"/>
  <c r="P11" i="5" s="1"/>
  <c r="N12" i="6"/>
  <c r="N12" i="5" s="1"/>
  <c r="L13" i="6"/>
  <c r="L13" i="5" s="1"/>
  <c r="L14" i="6"/>
  <c r="L14" i="5" s="1"/>
  <c r="J16" i="6"/>
  <c r="J16" i="5" s="1"/>
  <c r="D18" i="6"/>
  <c r="M20" i="6"/>
  <c r="M20" i="5" s="1"/>
  <c r="F22" i="6"/>
  <c r="F22" i="5" s="1"/>
  <c r="N24" i="6"/>
  <c r="N24" i="5" s="1"/>
  <c r="J10" i="6"/>
  <c r="J10" i="5" s="1"/>
  <c r="O12" i="6"/>
  <c r="O12" i="5" s="1"/>
  <c r="M13" i="6"/>
  <c r="M13" i="5" s="1"/>
  <c r="M14" i="6"/>
  <c r="M14" i="5" s="1"/>
  <c r="K16" i="6"/>
  <c r="K16" i="5" s="1"/>
  <c r="E18" i="6"/>
  <c r="E18" i="5" s="1"/>
  <c r="N20" i="6"/>
  <c r="N20" i="5" s="1"/>
  <c r="G22" i="6"/>
  <c r="G22" i="5" s="1"/>
  <c r="O24" i="6"/>
  <c r="O24" i="5" s="1"/>
  <c r="P12" i="6"/>
  <c r="P12" i="5" s="1"/>
  <c r="D12" i="6"/>
  <c r="D12" i="5" s="1"/>
  <c r="M22" i="6"/>
  <c r="M22" i="5" s="1"/>
  <c r="E24" i="6"/>
  <c r="E24" i="5" s="1"/>
  <c r="K10" i="5"/>
  <c r="L19" i="3"/>
  <c r="J21" i="3"/>
  <c r="I23" i="3"/>
  <c r="M10" i="6"/>
  <c r="M10" i="5" s="1"/>
  <c r="I11" i="6"/>
  <c r="I11" i="5" s="1"/>
  <c r="K12" i="6"/>
  <c r="K12" i="5" s="1"/>
  <c r="D13" i="6"/>
  <c r="D13" i="5" s="1"/>
  <c r="N13" i="6"/>
  <c r="N13" i="5" s="1"/>
  <c r="F14" i="6"/>
  <c r="N14" i="6"/>
  <c r="N14" i="5" s="1"/>
  <c r="F15" i="6"/>
  <c r="F15" i="5" s="1"/>
  <c r="N15" i="6"/>
  <c r="N15" i="5" s="1"/>
  <c r="F16" i="6"/>
  <c r="N16" i="6"/>
  <c r="N16" i="5" s="1"/>
  <c r="G17" i="6"/>
  <c r="G17" i="5" s="1"/>
  <c r="O17" i="6"/>
  <c r="O17" i="5" s="1"/>
  <c r="G18" i="6"/>
  <c r="G18" i="5" s="1"/>
  <c r="O18" i="6"/>
  <c r="O18" i="5" s="1"/>
  <c r="G19" i="6"/>
  <c r="G19" i="5" s="1"/>
  <c r="O19" i="6"/>
  <c r="O19" i="5" s="1"/>
  <c r="G20" i="6"/>
  <c r="G20" i="5" s="1"/>
  <c r="O20" i="6"/>
  <c r="O20" i="5" s="1"/>
  <c r="H21" i="6"/>
  <c r="H21" i="5" s="1"/>
  <c r="P21" i="6"/>
  <c r="P21" i="5" s="1"/>
  <c r="H22" i="6"/>
  <c r="H22" i="5" s="1"/>
  <c r="P22" i="6"/>
  <c r="P22" i="5" s="1"/>
  <c r="H23" i="6"/>
  <c r="H23" i="5" s="1"/>
  <c r="P23" i="6"/>
  <c r="P23" i="5" s="1"/>
  <c r="H24" i="6"/>
  <c r="H24" i="5" s="1"/>
  <c r="P24" i="6"/>
  <c r="P24" i="5" s="1"/>
  <c r="D18" i="5"/>
  <c r="I17" i="3"/>
  <c r="L19" i="6"/>
  <c r="L19" i="5" s="1"/>
  <c r="E23" i="6"/>
  <c r="E23" i="5" s="1"/>
  <c r="J19" i="3"/>
  <c r="D23" i="3"/>
  <c r="M15" i="6"/>
  <c r="M15" i="5" s="1"/>
  <c r="F17" i="6"/>
  <c r="F17" i="5" s="1"/>
  <c r="F19" i="6"/>
  <c r="F19" i="5" s="1"/>
  <c r="G23" i="6"/>
  <c r="G23" i="5" s="1"/>
  <c r="D11" i="5"/>
  <c r="I16" i="3"/>
  <c r="L21" i="3"/>
  <c r="J23" i="3"/>
  <c r="F10" i="6"/>
  <c r="F10" i="5" s="1"/>
  <c r="N10" i="6"/>
  <c r="N10" i="5" s="1"/>
  <c r="J11" i="6"/>
  <c r="J11" i="5" s="1"/>
  <c r="L12" i="6"/>
  <c r="L12" i="5" s="1"/>
  <c r="E13" i="6"/>
  <c r="E13" i="5" s="1"/>
  <c r="O13" i="6"/>
  <c r="O13" i="5" s="1"/>
  <c r="G14" i="6"/>
  <c r="G14" i="5" s="1"/>
  <c r="O14" i="6"/>
  <c r="O14" i="5" s="1"/>
  <c r="G15" i="6"/>
  <c r="G15" i="5" s="1"/>
  <c r="O15" i="6"/>
  <c r="O15" i="5" s="1"/>
  <c r="G16" i="6"/>
  <c r="G16" i="5" s="1"/>
  <c r="O16" i="6"/>
  <c r="O16" i="5" s="1"/>
  <c r="H17" i="6"/>
  <c r="H17" i="5" s="1"/>
  <c r="P17" i="6"/>
  <c r="P17" i="5" s="1"/>
  <c r="H18" i="6"/>
  <c r="H18" i="5" s="1"/>
  <c r="P18" i="6"/>
  <c r="P18" i="5" s="1"/>
  <c r="H19" i="6"/>
  <c r="H19" i="5" s="1"/>
  <c r="P19" i="6"/>
  <c r="P19" i="5" s="1"/>
  <c r="H20" i="6"/>
  <c r="H20" i="5" s="1"/>
  <c r="P20" i="6"/>
  <c r="P20" i="5" s="1"/>
  <c r="I21" i="6"/>
  <c r="I21" i="5" s="1"/>
  <c r="I22" i="6"/>
  <c r="I22" i="5" s="1"/>
  <c r="I23" i="6"/>
  <c r="I23" i="5" s="1"/>
  <c r="I24" i="6"/>
  <c r="I24" i="5" s="1"/>
  <c r="J15" i="3"/>
  <c r="D19" i="3"/>
  <c r="I21" i="3"/>
  <c r="N17" i="6"/>
  <c r="N17" i="5" s="1"/>
  <c r="O21" i="6"/>
  <c r="O21" i="5" s="1"/>
  <c r="P10" i="3"/>
  <c r="I18" i="3"/>
  <c r="L23" i="3"/>
  <c r="G10" i="6"/>
  <c r="G10" i="5" s="1"/>
  <c r="O10" i="6"/>
  <c r="O10" i="5" s="1"/>
  <c r="K11" i="6"/>
  <c r="K11" i="5" s="1"/>
  <c r="F13" i="6"/>
  <c r="F13" i="5" s="1"/>
  <c r="P13" i="6"/>
  <c r="P13" i="5" s="1"/>
  <c r="H14" i="6"/>
  <c r="H14" i="5" s="1"/>
  <c r="P14" i="6"/>
  <c r="P14" i="5" s="1"/>
  <c r="H15" i="6"/>
  <c r="H15" i="5" s="1"/>
  <c r="P15" i="6"/>
  <c r="P15" i="5" s="1"/>
  <c r="H16" i="6"/>
  <c r="H16" i="5" s="1"/>
  <c r="P16" i="6"/>
  <c r="P16" i="5" s="1"/>
  <c r="I17" i="6"/>
  <c r="I17" i="5" s="1"/>
  <c r="I18" i="6"/>
  <c r="I18" i="5" s="1"/>
  <c r="I19" i="6"/>
  <c r="I19" i="5" s="1"/>
  <c r="I20" i="6"/>
  <c r="I20" i="5" s="1"/>
  <c r="J21" i="6"/>
  <c r="J21" i="5" s="1"/>
  <c r="J22" i="6"/>
  <c r="J22" i="5" s="1"/>
  <c r="J23" i="6"/>
  <c r="J23" i="5" s="1"/>
  <c r="J24" i="6"/>
  <c r="J24" i="5" s="1"/>
  <c r="D24" i="5"/>
  <c r="K15" i="6"/>
  <c r="K15" i="5" s="1"/>
  <c r="L17" i="6"/>
  <c r="L17" i="5" s="1"/>
  <c r="D19" i="6"/>
  <c r="E21" i="6"/>
  <c r="E21" i="5" s="1"/>
  <c r="M21" i="6"/>
  <c r="M21" i="5" s="1"/>
  <c r="M23" i="6"/>
  <c r="M23" i="5" s="1"/>
  <c r="L17" i="3"/>
  <c r="L10" i="6"/>
  <c r="L10" i="5" s="1"/>
  <c r="E15" i="6"/>
  <c r="E15" i="5" s="1"/>
  <c r="N19" i="6"/>
  <c r="N19" i="5" s="1"/>
  <c r="G21" i="6"/>
  <c r="G21" i="5" s="1"/>
  <c r="O23" i="6"/>
  <c r="O23" i="5" s="1"/>
  <c r="D15" i="3"/>
  <c r="H10" i="6"/>
  <c r="H10" i="5" s="1"/>
  <c r="P10" i="6"/>
  <c r="P10" i="5" s="1"/>
  <c r="I14" i="6"/>
  <c r="I14" i="5" s="1"/>
  <c r="I15" i="6"/>
  <c r="I15" i="5" s="1"/>
  <c r="I16" i="6"/>
  <c r="I16" i="5" s="1"/>
  <c r="J17" i="6"/>
  <c r="J17" i="5" s="1"/>
  <c r="J18" i="6"/>
  <c r="J18" i="5" s="1"/>
  <c r="J19" i="6"/>
  <c r="J19" i="5" s="1"/>
  <c r="J20" i="6"/>
  <c r="J20" i="5" s="1"/>
  <c r="K21" i="6"/>
  <c r="K22" i="6"/>
  <c r="K22" i="5" s="1"/>
  <c r="K23" i="6"/>
  <c r="K23" i="5" s="1"/>
  <c r="K24" i="6"/>
  <c r="K24" i="5" s="1"/>
  <c r="I15" i="3"/>
  <c r="D17" i="3"/>
  <c r="I10" i="6"/>
  <c r="I10" i="5" s="1"/>
  <c r="J15" i="6"/>
  <c r="J15" i="5" s="1"/>
  <c r="K17" i="6"/>
  <c r="K19" i="6"/>
  <c r="K19" i="5" s="1"/>
  <c r="D21" i="6"/>
  <c r="D21" i="5" s="1"/>
  <c r="L21" i="6"/>
  <c r="L21" i="5" s="1"/>
  <c r="D23" i="6"/>
  <c r="L23" i="6"/>
  <c r="L23" i="5" s="1"/>
  <c r="D17" i="6"/>
  <c r="D17" i="5" s="1"/>
  <c r="L15" i="3"/>
  <c r="J17" i="3"/>
  <c r="I19" i="3"/>
  <c r="D21" i="3"/>
  <c r="D15" i="6"/>
  <c r="L15" i="6"/>
  <c r="L15" i="5" s="1"/>
  <c r="E17" i="6"/>
  <c r="E17" i="5" s="1"/>
  <c r="M17" i="6"/>
  <c r="M17" i="5" s="1"/>
  <c r="E19" i="6"/>
  <c r="E19" i="5" s="1"/>
  <c r="M19" i="6"/>
  <c r="M19" i="5" s="1"/>
  <c r="F21" i="6"/>
  <c r="F21" i="5" s="1"/>
  <c r="N21" i="6"/>
  <c r="N21" i="5" s="1"/>
  <c r="F23" i="6"/>
  <c r="F23" i="5" s="1"/>
  <c r="N23" i="6"/>
  <c r="N23" i="5" s="1"/>
  <c r="P13" i="3"/>
  <c r="L13" i="3"/>
  <c r="D13" i="3"/>
  <c r="P11" i="3"/>
  <c r="L11" i="3"/>
  <c r="D11" i="3"/>
  <c r="J11" i="3"/>
  <c r="I11" i="3"/>
  <c r="P12" i="3"/>
  <c r="I12" i="3"/>
  <c r="N40" i="1"/>
  <c r="C39" i="1"/>
  <c r="I10" i="3"/>
  <c r="P40" i="1"/>
  <c r="J10" i="3"/>
  <c r="J16" i="3"/>
  <c r="J18" i="3"/>
  <c r="H40" i="1"/>
  <c r="J20" i="3"/>
  <c r="J22" i="3"/>
  <c r="J24" i="3"/>
  <c r="I40" i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G40" i="1"/>
  <c r="D10" i="3"/>
  <c r="L10" i="3"/>
  <c r="D12" i="3"/>
  <c r="L12" i="3"/>
  <c r="D14" i="3"/>
  <c r="D16" i="3"/>
  <c r="L16" i="3"/>
  <c r="D18" i="3"/>
  <c r="D20" i="3"/>
  <c r="L20" i="3"/>
  <c r="D22" i="3"/>
  <c r="L22" i="3"/>
  <c r="D24" i="3"/>
  <c r="K40" i="1"/>
  <c r="E10" i="3"/>
  <c r="M10" i="3"/>
  <c r="E11" i="3"/>
  <c r="M11" i="3"/>
  <c r="E12" i="3"/>
  <c r="M12" i="3"/>
  <c r="E13" i="3"/>
  <c r="M13" i="3"/>
  <c r="E14" i="3"/>
  <c r="M14" i="3"/>
  <c r="E15" i="3"/>
  <c r="M15" i="3"/>
  <c r="E16" i="3"/>
  <c r="M16" i="3"/>
  <c r="E17" i="3"/>
  <c r="M17" i="3"/>
  <c r="E18" i="3"/>
  <c r="M18" i="3"/>
  <c r="E19" i="3"/>
  <c r="M19" i="3"/>
  <c r="E20" i="3"/>
  <c r="M20" i="3"/>
  <c r="E21" i="3"/>
  <c r="M21" i="3"/>
  <c r="E22" i="3"/>
  <c r="M22" i="3"/>
  <c r="E23" i="3"/>
  <c r="M23" i="3"/>
  <c r="E24" i="3"/>
  <c r="M24" i="3"/>
  <c r="L24" i="3"/>
  <c r="L40" i="1"/>
  <c r="C9" i="2"/>
  <c r="F10" i="3"/>
  <c r="N10" i="3"/>
  <c r="F11" i="3"/>
  <c r="N11" i="3"/>
  <c r="F12" i="3"/>
  <c r="N12" i="3"/>
  <c r="F13" i="3"/>
  <c r="N13" i="3"/>
  <c r="F14" i="3"/>
  <c r="N14" i="3"/>
  <c r="F15" i="3"/>
  <c r="N15" i="3"/>
  <c r="F16" i="3"/>
  <c r="N16" i="3"/>
  <c r="F17" i="3"/>
  <c r="N17" i="3"/>
  <c r="F18" i="3"/>
  <c r="N18" i="3"/>
  <c r="F19" i="3"/>
  <c r="N19" i="3"/>
  <c r="F20" i="3"/>
  <c r="N20" i="3"/>
  <c r="F21" i="3"/>
  <c r="N21" i="3"/>
  <c r="F22" i="3"/>
  <c r="N22" i="3"/>
  <c r="F23" i="3"/>
  <c r="N23" i="3"/>
  <c r="F24" i="3"/>
  <c r="N24" i="3"/>
  <c r="O40" i="1"/>
  <c r="J14" i="3"/>
  <c r="J40" i="1"/>
  <c r="L14" i="3"/>
  <c r="M40" i="1"/>
  <c r="G10" i="3"/>
  <c r="O10" i="3"/>
  <c r="O11" i="3"/>
  <c r="O12" i="3"/>
  <c r="G13" i="3"/>
  <c r="O13" i="3"/>
  <c r="G14" i="3"/>
  <c r="O14" i="3"/>
  <c r="G15" i="3"/>
  <c r="O15" i="3"/>
  <c r="G16" i="3"/>
  <c r="O16" i="3"/>
  <c r="G17" i="3"/>
  <c r="O17" i="3"/>
  <c r="G18" i="3"/>
  <c r="O18" i="3"/>
  <c r="G19" i="3"/>
  <c r="O19" i="3"/>
  <c r="G20" i="3"/>
  <c r="O20" i="3"/>
  <c r="G21" i="3"/>
  <c r="O21" i="3"/>
  <c r="G22" i="3"/>
  <c r="O22" i="3"/>
  <c r="G23" i="3"/>
  <c r="O23" i="3"/>
  <c r="G24" i="3"/>
  <c r="O24" i="3"/>
  <c r="J12" i="3"/>
  <c r="L18" i="3"/>
  <c r="D40" i="1"/>
  <c r="E40" i="1"/>
  <c r="F40" i="1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C22" i="5" l="1"/>
  <c r="C12" i="5"/>
  <c r="C13" i="5"/>
  <c r="C22" i="6"/>
  <c r="C20" i="5"/>
  <c r="C17" i="6"/>
  <c r="K17" i="5"/>
  <c r="C17" i="5" s="1"/>
  <c r="C11" i="6"/>
  <c r="C13" i="6"/>
  <c r="D23" i="5"/>
  <c r="C23" i="6"/>
  <c r="C10" i="5"/>
  <c r="C10" i="6"/>
  <c r="D15" i="5"/>
  <c r="C15" i="5" s="1"/>
  <c r="C15" i="6"/>
  <c r="D26" i="6"/>
  <c r="D28" i="6" s="1"/>
  <c r="F16" i="5"/>
  <c r="C16" i="5" s="1"/>
  <c r="C16" i="6"/>
  <c r="C18" i="6"/>
  <c r="C19" i="6"/>
  <c r="D19" i="5"/>
  <c r="C24" i="5"/>
  <c r="C20" i="6"/>
  <c r="C12" i="6"/>
  <c r="C21" i="6"/>
  <c r="K21" i="5"/>
  <c r="C21" i="5" s="1"/>
  <c r="C18" i="5"/>
  <c r="C23" i="5"/>
  <c r="C24" i="6"/>
  <c r="C19" i="5"/>
  <c r="C11" i="5"/>
  <c r="C14" i="6"/>
  <c r="F14" i="5"/>
  <c r="C14" i="5" s="1"/>
  <c r="M9" i="6"/>
  <c r="E9" i="6"/>
  <c r="K9" i="6"/>
  <c r="J9" i="6"/>
  <c r="D26" i="2"/>
  <c r="I9" i="6"/>
  <c r="P9" i="6"/>
  <c r="H9" i="6"/>
  <c r="O9" i="6"/>
  <c r="G9" i="6"/>
  <c r="L9" i="6"/>
  <c r="N9" i="6"/>
  <c r="F9" i="6"/>
  <c r="C21" i="3"/>
  <c r="C17" i="3"/>
  <c r="C23" i="3"/>
  <c r="C19" i="3"/>
  <c r="C15" i="3"/>
  <c r="C13" i="3"/>
  <c r="C11" i="3"/>
  <c r="C20" i="3"/>
  <c r="C18" i="3"/>
  <c r="C16" i="3"/>
  <c r="C24" i="3"/>
  <c r="C14" i="3"/>
  <c r="C10" i="3"/>
  <c r="P9" i="3"/>
  <c r="P26" i="3" s="1"/>
  <c r="H9" i="3"/>
  <c r="H26" i="3" s="1"/>
  <c r="O9" i="3"/>
  <c r="O26" i="3" s="1"/>
  <c r="G9" i="3"/>
  <c r="G26" i="3" s="1"/>
  <c r="D9" i="3"/>
  <c r="D26" i="3" s="1"/>
  <c r="N9" i="3"/>
  <c r="N26" i="3" s="1"/>
  <c r="F9" i="3"/>
  <c r="F26" i="3" s="1"/>
  <c r="M9" i="3"/>
  <c r="M26" i="3" s="1"/>
  <c r="E9" i="3"/>
  <c r="E26" i="3" s="1"/>
  <c r="L9" i="3"/>
  <c r="L26" i="3" s="1"/>
  <c r="K9" i="3"/>
  <c r="K26" i="3" s="1"/>
  <c r="J9" i="3"/>
  <c r="J26" i="3" s="1"/>
  <c r="I9" i="3"/>
  <c r="I26" i="3" s="1"/>
  <c r="C22" i="3"/>
  <c r="C12" i="3"/>
  <c r="D26" i="5" l="1"/>
  <c r="D28" i="5" s="1"/>
  <c r="D43" i="1" s="1"/>
  <c r="J9" i="5"/>
  <c r="J26" i="5" s="1"/>
  <c r="J26" i="6"/>
  <c r="K9" i="5"/>
  <c r="K26" i="5" s="1"/>
  <c r="K26" i="6"/>
  <c r="G26" i="6"/>
  <c r="G9" i="5"/>
  <c r="G26" i="5" s="1"/>
  <c r="M9" i="5"/>
  <c r="M26" i="5" s="1"/>
  <c r="M26" i="6"/>
  <c r="H9" i="5"/>
  <c r="H26" i="5" s="1"/>
  <c r="H26" i="6"/>
  <c r="D28" i="3"/>
  <c r="D44" i="1" s="1"/>
  <c r="N28" i="3"/>
  <c r="N44" i="1" s="1"/>
  <c r="E28" i="3"/>
  <c r="E44" i="1" s="1"/>
  <c r="G28" i="3"/>
  <c r="G44" i="1" s="1"/>
  <c r="M28" i="3"/>
  <c r="M44" i="1" s="1"/>
  <c r="J28" i="3"/>
  <c r="J44" i="1" s="1"/>
  <c r="H28" i="3"/>
  <c r="H44" i="1" s="1"/>
  <c r="L28" i="3"/>
  <c r="L44" i="1" s="1"/>
  <c r="O28" i="3"/>
  <c r="O44" i="1" s="1"/>
  <c r="K28" i="3"/>
  <c r="K44" i="1" s="1"/>
  <c r="I28" i="3"/>
  <c r="I44" i="1" s="1"/>
  <c r="F28" i="3"/>
  <c r="F44" i="1" s="1"/>
  <c r="P28" i="3"/>
  <c r="P44" i="1" s="1"/>
  <c r="P26" i="6"/>
  <c r="P9" i="5"/>
  <c r="P26" i="5" s="1"/>
  <c r="L9" i="5"/>
  <c r="L26" i="5" s="1"/>
  <c r="L26" i="6"/>
  <c r="E9" i="5"/>
  <c r="E26" i="5" s="1"/>
  <c r="E26" i="6"/>
  <c r="C9" i="6"/>
  <c r="O26" i="6"/>
  <c r="O9" i="5"/>
  <c r="O26" i="5" s="1"/>
  <c r="I9" i="5"/>
  <c r="I26" i="5" s="1"/>
  <c r="I26" i="6"/>
  <c r="N26" i="6"/>
  <c r="N9" i="5"/>
  <c r="N26" i="5" s="1"/>
  <c r="F9" i="5"/>
  <c r="F26" i="5" s="1"/>
  <c r="F26" i="6"/>
  <c r="C9" i="3"/>
  <c r="E26" i="2"/>
  <c r="H28" i="6" l="1"/>
  <c r="O28" i="6"/>
  <c r="J28" i="6"/>
  <c r="I28" i="6"/>
  <c r="F28" i="6"/>
  <c r="K28" i="6"/>
  <c r="G28" i="6"/>
  <c r="P28" i="6"/>
  <c r="E28" i="6"/>
  <c r="N28" i="6"/>
  <c r="L28" i="6"/>
  <c r="M28" i="6"/>
  <c r="F28" i="5"/>
  <c r="F43" i="1" s="1"/>
  <c r="O28" i="5"/>
  <c r="O43" i="1" s="1"/>
  <c r="E28" i="5"/>
  <c r="E43" i="1" s="1"/>
  <c r="L28" i="5"/>
  <c r="L43" i="1" s="1"/>
  <c r="H28" i="5"/>
  <c r="H43" i="1" s="1"/>
  <c r="P28" i="5"/>
  <c r="P43" i="1" s="1"/>
  <c r="I28" i="5"/>
  <c r="I43" i="1" s="1"/>
  <c r="G28" i="5"/>
  <c r="G43" i="1" s="1"/>
  <c r="N28" i="5"/>
  <c r="N43" i="1" s="1"/>
  <c r="K28" i="5"/>
  <c r="K43" i="1" s="1"/>
  <c r="J28" i="5"/>
  <c r="J43" i="1" s="1"/>
  <c r="M28" i="5"/>
  <c r="M43" i="1" s="1"/>
  <c r="F26" i="2"/>
  <c r="E49" i="1" l="1"/>
  <c r="E51" i="1" s="1"/>
  <c r="E47" i="1"/>
  <c r="E50" i="1"/>
  <c r="E48" i="1"/>
  <c r="D49" i="1"/>
  <c r="D50" i="1"/>
  <c r="D47" i="1"/>
  <c r="D48" i="1"/>
  <c r="F50" i="1"/>
  <c r="G26" i="2"/>
  <c r="D54" i="1" l="1"/>
  <c r="F47" i="1"/>
  <c r="D51" i="1"/>
  <c r="H26" i="2"/>
  <c r="F48" i="1"/>
  <c r="E54" i="1"/>
  <c r="F49" i="1"/>
  <c r="F54" i="1" s="1"/>
  <c r="F51" i="1" l="1"/>
  <c r="G48" i="1"/>
  <c r="G49" i="1"/>
  <c r="G51" i="1" s="1"/>
  <c r="G47" i="1"/>
  <c r="G50" i="1"/>
  <c r="I26" i="2"/>
  <c r="H48" i="1" l="1"/>
  <c r="H47" i="1"/>
  <c r="H49" i="1"/>
  <c r="H51" i="1" s="1"/>
  <c r="H50" i="1"/>
  <c r="J26" i="2"/>
  <c r="G54" i="1"/>
  <c r="K26" i="2" l="1"/>
  <c r="I48" i="1"/>
  <c r="I49" i="1"/>
  <c r="I50" i="1"/>
  <c r="I47" i="1"/>
  <c r="H54" i="1"/>
  <c r="I54" i="1" l="1"/>
  <c r="J47" i="1"/>
  <c r="J48" i="1"/>
  <c r="J50" i="1"/>
  <c r="J49" i="1"/>
  <c r="J51" i="1" s="1"/>
  <c r="I51" i="1"/>
  <c r="L26" i="2"/>
  <c r="J54" i="1" l="1"/>
  <c r="K48" i="1"/>
  <c r="K47" i="1"/>
  <c r="K49" i="1"/>
  <c r="K51" i="1" s="1"/>
  <c r="K50" i="1"/>
  <c r="M26" i="2"/>
  <c r="L47" i="1" l="1"/>
  <c r="L48" i="1"/>
  <c r="L49" i="1"/>
  <c r="L50" i="1"/>
  <c r="N26" i="2"/>
  <c r="K54" i="1"/>
  <c r="L54" i="1" l="1"/>
  <c r="L51" i="1"/>
  <c r="M50" i="1"/>
  <c r="M48" i="1"/>
  <c r="M49" i="1"/>
  <c r="M51" i="1" s="1"/>
  <c r="M47" i="1"/>
  <c r="O26" i="2"/>
  <c r="N47" i="1" l="1"/>
  <c r="N48" i="1"/>
  <c r="N50" i="1"/>
  <c r="N49" i="1"/>
  <c r="P26" i="2"/>
  <c r="M54" i="1"/>
  <c r="N54" i="1" l="1"/>
  <c r="N51" i="1"/>
  <c r="P48" i="1"/>
  <c r="P50" i="1"/>
  <c r="P49" i="1"/>
  <c r="P47" i="1"/>
  <c r="O49" i="1"/>
  <c r="O47" i="1"/>
  <c r="O50" i="1"/>
  <c r="O48" i="1"/>
  <c r="P54" i="1" l="1"/>
  <c r="O54" i="1"/>
  <c r="P51" i="1"/>
  <c r="O51" i="1"/>
  <c r="C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<sst xmlns="http://schemas.openxmlformats.org/spreadsheetml/2006/main" count="141" uniqueCount="85">
  <si>
    <t>Earned Value Analysis Report</t>
  </si>
  <si>
    <t>Prepared By:</t>
  </si>
  <si>
    <t>Date:</t>
  </si>
  <si>
    <t>[42]</t>
  </si>
  <si>
    <t>For Period:</t>
  </si>
  <si>
    <t>Summary:</t>
  </si>
  <si>
    <t>El periodo indica semana terminada</t>
  </si>
  <si>
    <t>Planned Value (PV) or Budgeted Cost of Work Scheduled (BCWS)</t>
  </si>
  <si>
    <t>WBS</t>
  </si>
  <si>
    <t>Task Name</t>
  </si>
  <si>
    <t>TBC</t>
  </si>
  <si>
    <t>← You can change the labels for the periods (e.g. Week 1/2/3, Jan/Feb/Mar, etc.)</t>
  </si>
  <si>
    <t>actividad 1</t>
  </si>
  <si>
    <t>← Enter or edit values in the light-blue cells.</t>
  </si>
  <si>
    <t>2.1</t>
  </si>
  <si>
    <t>actividad 2</t>
  </si>
  <si>
    <t>← To add more tasks, insert rows above this one. You can or delete this row after you are done adding tasks.</t>
  </si>
  <si>
    <t>Total Budgeted Cost</t>
  </si>
  <si>
    <t>Cumulative Planned Value (PV)</t>
  </si>
  <si>
    <t>Línea azul en el gráfico</t>
  </si>
  <si>
    <t>Actual Cost and Earned Value</t>
  </si>
  <si>
    <t>Cumulative Actual Cost (AC)</t>
  </si>
  <si>
    <t>Línea roja en el gráfico</t>
  </si>
  <si>
    <t>Cumulative Earned Value (EV)</t>
  </si>
  <si>
    <t>Línea verde en el gráfico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</si>
  <si>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</si>
  <si>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</si>
  <si>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</si>
  <si>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</si>
  <si>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</si>
  <si>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</si>
  <si>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Semana</t>
  </si>
  <si>
    <t>CSI</t>
  </si>
  <si>
    <t>Fecha oficial inicio de proyectos</t>
  </si>
  <si>
    <t>Fecha presentación de proyectos terminados</t>
  </si>
  <si>
    <t>Total semanas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</si>
  <si>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</si>
  <si>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</si>
  <si>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</si>
  <si>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</si>
  <si>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</si>
  <si>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</si>
  <si>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</si>
  <si>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</si>
  <si>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</si>
  <si>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</si>
  <si>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</si>
  <si>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</si>
  <si>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</si>
  <si>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</si>
  <si>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</si>
  <si>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</si>
  <si>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</si>
  <si>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Insert new rows above this one</t>
  </si>
  <si>
    <t>Cumulative EV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</si>
  <si>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</si>
  <si>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</si>
  <si>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</si>
  <si>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Total</t>
  </si>
  <si>
    <t>Total Actual Cost</t>
  </si>
  <si>
    <t>1.1</t>
  </si>
  <si>
    <t>1.2</t>
  </si>
  <si>
    <t>1.3</t>
  </si>
  <si>
    <t>actividad 3</t>
  </si>
  <si>
    <t>actividad 4</t>
  </si>
  <si>
    <t>actividad 5</t>
  </si>
  <si>
    <t>2.2</t>
  </si>
  <si>
    <t>Control del proyecto</t>
  </si>
  <si>
    <t>Cumulative Earn Value (EV)</t>
  </si>
  <si>
    <t>Total Earn Value</t>
  </si>
  <si>
    <t>Valor UF (Horas hombre)</t>
  </si>
  <si>
    <t>Horas trabajadas</t>
  </si>
  <si>
    <t>Total Horas</t>
  </si>
  <si>
    <t>Cumulative Earned Value (EV) (Curva Verde)</t>
  </si>
  <si>
    <t>Actual Cost (AC) of Work Performed (Curva Roja)</t>
  </si>
  <si>
    <t>Total horas Acumuladas</t>
  </si>
  <si>
    <t>La cantidad de plata gastada según las estimaciones, contra lo que teniamos planificado gastar en un periodo</t>
  </si>
  <si>
    <t>Lo que deberia haber costado el trabajo realizado en el periodo según las estimaciones, contra el gasto de lo que realmente se trabajo</t>
  </si>
  <si>
    <t>Relación proporcional entre el gasto estimado de lo que se trabajo en el periodo y lo que se tenia estimado trabajar</t>
  </si>
  <si>
    <t>Relación proporcional entre el gasto estimado de lo que se trabajo en el periodo y lo que realmente costo en base a lo trabajado</t>
  </si>
  <si>
    <t>(No entra) Estimación del costo total del proyecto al finalizar (El BAC (Budget at Completion, por sus siglas en inglés) se refiere al presupuesto total aprobado para completar un proyecto)</t>
  </si>
  <si>
    <t>Indicador cuantitativo que define que tan probable esta el proyecto para recuperarse, mientras más alejado del 1 es menor probable</t>
  </si>
  <si>
    <t>Proyecto</t>
  </si>
  <si>
    <t>Porcentaje trabajado por período</t>
  </si>
  <si>
    <t>Horas trabajadas por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</si>
</sst>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"/>
    <numFmt numFmtId="165" formatCode="[$-409]mmm\-yy"/>
  </numFmts>
  <fonts count="18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sz val="14"/>
      <name val="Arial"/>
    </font>
    <font>
      <b/>
      <sz val="12"/>
      <name val="Arial"/>
    </font>
    <font>
      <u/>
      <sz val="10"/>
      <color rgb="FF0000FF"/>
      <name val="Arial"/>
    </font>
    <font>
      <sz val="8"/>
      <name val="Arial"/>
    </font>
    <font>
      <sz val="10"/>
      <name val="Arial"/>
    </font>
    <font>
      <sz val="6"/>
      <color rgb="FFFFFFFF"/>
      <name val="Arial"/>
    </font>
    <font>
      <i/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8"/>
      <name val="Arial"/>
    </font>
    <font>
      <b/>
      <sz val="12"/>
      <color rgb="FFFFFFFF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6" fillId="0" borderId="0" xfId="0" applyFont="1"/>
    <xf numFmtId="49" fontId="2" fillId="0" borderId="4" xfId="0" applyNumberFormat="1" applyFont="1" applyBorder="1" applyAlignment="1">
      <alignment horizontal="left"/>
    </xf>
    <xf numFmtId="0" fontId="2" fillId="0" borderId="4" xfId="0" applyFont="1" applyBorder="1"/>
    <xf numFmtId="0" fontId="2" fillId="3" borderId="5" xfId="0" applyFont="1" applyFill="1" applyBorder="1"/>
    <xf numFmtId="0" fontId="11" fillId="0" borderId="4" xfId="0" applyFont="1" applyBorder="1"/>
    <xf numFmtId="0" fontId="12" fillId="0" borderId="6" xfId="0" applyFont="1" applyBorder="1"/>
    <xf numFmtId="49" fontId="2" fillId="0" borderId="6" xfId="0" applyNumberFormat="1" applyFont="1" applyBorder="1" applyAlignment="1">
      <alignment horizontal="left"/>
    </xf>
    <xf numFmtId="0" fontId="2" fillId="0" borderId="6" xfId="0" applyFont="1" applyBorder="1"/>
    <xf numFmtId="0" fontId="11" fillId="0" borderId="6" xfId="0" applyFont="1" applyBorder="1"/>
    <xf numFmtId="0" fontId="12" fillId="0" borderId="4" xfId="0" applyFont="1" applyBorder="1"/>
    <xf numFmtId="0" fontId="13" fillId="0" borderId="4" xfId="0" applyFont="1" applyBorder="1" applyAlignment="1">
      <alignment horizontal="right"/>
    </xf>
    <xf numFmtId="0" fontId="14" fillId="0" borderId="0" xfId="0" applyFont="1"/>
    <xf numFmtId="0" fontId="12" fillId="0" borderId="4" xfId="0" applyFont="1" applyBorder="1" applyAlignment="1">
      <alignment horizontal="right"/>
    </xf>
    <xf numFmtId="0" fontId="13" fillId="0" borderId="4" xfId="0" applyFont="1" applyBorder="1"/>
    <xf numFmtId="0" fontId="15" fillId="3" borderId="5" xfId="0" applyFont="1" applyFill="1" applyBorder="1"/>
    <xf numFmtId="0" fontId="11" fillId="0" borderId="0" xfId="0" applyFont="1" applyAlignment="1">
      <alignment horizontal="right"/>
    </xf>
    <xf numFmtId="0" fontId="11" fillId="0" borderId="7" xfId="0" applyFont="1" applyBorder="1"/>
    <xf numFmtId="0" fontId="2" fillId="0" borderId="7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6" fillId="2" borderId="3" xfId="0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/>
    </xf>
    <xf numFmtId="14" fontId="2" fillId="0" borderId="0" xfId="0" applyNumberFormat="1" applyFont="1"/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  <xf numFmtId="165" fontId="10" fillId="2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9" fontId="11" fillId="0" borderId="6" xfId="0" applyNumberFormat="1" applyFont="1" applyBorder="1"/>
    <xf numFmtId="9" fontId="2" fillId="0" borderId="6" xfId="0" applyNumberFormat="1" applyFont="1" applyBorder="1"/>
    <xf numFmtId="9" fontId="7" fillId="0" borderId="0" xfId="0" applyNumberFormat="1" applyFont="1"/>
    <xf numFmtId="0" fontId="2" fillId="0" borderId="0" xfId="0" applyFont="1" applyAlignment="1">
      <alignment horizontal="left"/>
    </xf>
    <xf numFmtId="0" fontId="2" fillId="4" borderId="5" xfId="0" applyFont="1" applyFill="1" applyBorder="1"/>
    <xf numFmtId="14" fontId="2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9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s-CL" b="0">
                <a:solidFill>
                  <a:srgbClr val="000000"/>
                </a:solidFill>
                <a:latin typeface="Roboto"/>
              </a:rPr>
              <a:t>Presupuesto P&amp;BI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370986920332943E-2"/>
          <c:y val="0.2096081499630178"/>
          <c:w val="0.82548066941646026"/>
          <c:h val="0.64928359105641109"/>
        </c:manualLayout>
      </c:layout>
      <c:lineChart>
        <c:grouping val="standard"/>
        <c:varyColors val="1"/>
        <c:ser>
          <c:idx val="0"/>
          <c:order val="0"/>
          <c:tx>
            <c:strRef>
              <c:f>PV!$C$40</c:f>
              <c:strCache>
                <c:ptCount val="1"/>
                <c:pt idx="0">
                  <c:v>Cumulative Planned Value (PV)</c:v>
                </c:pt>
              </c:strCache>
            </c:strRef>
          </c:tx>
          <c:spPr>
            <a:ln w="19050" cmpd="sng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>
                  <a:alpha val="100000"/>
                </a:srgbClr>
              </a:solidFill>
              <a:ln cmpd="sng">
                <a:solidFill>
                  <a:srgbClr val="000080">
                    <a:alpha val="100000"/>
                  </a:srgbClr>
                </a:solidFill>
              </a:ln>
            </c:spPr>
          </c:marker>
          <c:cat>
            <c:numRef>
              <c:f>PV!$D$21:$P$21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PV!$D$40:$P$40</c:f>
              <c:numCache>
                <c:formatCode>General</c:formatCode>
                <c:ptCount val="13"/>
                <c:pt idx="0">
                  <c:v>1020000</c:v>
                </c:pt>
                <c:pt idx="1">
                  <c:v>1150000</c:v>
                </c:pt>
                <c:pt idx="2">
                  <c:v>1190000</c:v>
                </c:pt>
                <c:pt idx="3">
                  <c:v>1260000</c:v>
                </c:pt>
                <c:pt idx="4">
                  <c:v>1290000</c:v>
                </c:pt>
                <c:pt idx="5">
                  <c:v>1310000</c:v>
                </c:pt>
                <c:pt idx="6">
                  <c:v>1310000</c:v>
                </c:pt>
                <c:pt idx="7">
                  <c:v>1310000</c:v>
                </c:pt>
                <c:pt idx="8">
                  <c:v>1310000</c:v>
                </c:pt>
                <c:pt idx="9">
                  <c:v>1310000</c:v>
                </c:pt>
                <c:pt idx="10">
                  <c:v>1310000</c:v>
                </c:pt>
                <c:pt idx="11">
                  <c:v>1310000</c:v>
                </c:pt>
                <c:pt idx="12">
                  <c:v>1310000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0-4CBB-ABE9-A07EAC7036D0}"/>
            </c:ext>
          </c:extLst>
        </c:ser>
        <c:ser>
          <c:idx val="1"/>
          <c:order val="1"/>
          <c:tx>
            <c:strRef>
              <c:f>PV!$C$44</c:f>
              <c:strCache>
                <c:ptCount val="1"/>
                <c:pt idx="0">
                  <c:v>Cumulative Earned Value (EV)</c:v>
                </c:pt>
              </c:strCache>
            </c:strRef>
          </c:tx>
          <c:spPr>
            <a:ln w="19050" cmpd="sng">
              <a:solidFill>
                <a:srgbClr val="006500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6500">
                  <a:alpha val="100000"/>
                </a:srgbClr>
              </a:solidFill>
              <a:ln cmpd="sng">
                <a:solidFill>
                  <a:srgbClr val="006500">
                    <a:alpha val="100000"/>
                  </a:srgbClr>
                </a:solidFill>
              </a:ln>
            </c:spPr>
          </c:marker>
          <c:cat>
            <c:numRef>
              <c:f>PV!$D$21:$P$21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PV!$D$44:$P$44</c:f>
              <c:numCache>
                <c:formatCode>General</c:formatCode>
                <c:ptCount val="13"/>
                <c:pt idx="0">
                  <c:v>1017500</c:v>
                </c:pt>
                <c:pt idx="1">
                  <c:v>1078000</c:v>
                </c:pt>
                <c:pt idx="2">
                  <c:v>1144000</c:v>
                </c:pt>
                <c:pt idx="3">
                  <c:v>1192000</c:v>
                </c:pt>
                <c:pt idx="4">
                  <c:v>1192000</c:v>
                </c:pt>
                <c:pt idx="5">
                  <c:v>1204000</c:v>
                </c:pt>
                <c:pt idx="6">
                  <c:v>1204000</c:v>
                </c:pt>
                <c:pt idx="7">
                  <c:v>1204000</c:v>
                </c:pt>
                <c:pt idx="8">
                  <c:v>1204000</c:v>
                </c:pt>
                <c:pt idx="9">
                  <c:v>1204000</c:v>
                </c:pt>
                <c:pt idx="10">
                  <c:v>1204000</c:v>
                </c:pt>
                <c:pt idx="11">
                  <c:v>1204000</c:v>
                </c:pt>
                <c:pt idx="12">
                  <c:v>1204000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0-4CBB-ABE9-A07EAC7036D0}"/>
            </c:ext>
          </c:extLst>
        </c:ser>
        <c:ser>
          <c:idx val="2"/>
          <c:order val="2"/>
          <c:tx>
            <c:strRef>
              <c:f>PV!$C$43</c:f>
              <c:strCache>
                <c:ptCount val="1"/>
                <c:pt idx="0">
                  <c:v>Cumulative Actual Cost (AC)</c:v>
                </c:pt>
              </c:strCache>
            </c:strRef>
          </c:tx>
          <c:spPr>
            <a:ln w="19050"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PV!$D$21:$P$21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PV!$D$43:$P$43</c:f>
              <c:numCache>
                <c:formatCode>General</c:formatCode>
                <c:ptCount val="13"/>
                <c:pt idx="0">
                  <c:v>302500</c:v>
                </c:pt>
                <c:pt idx="1">
                  <c:v>440000</c:v>
                </c:pt>
                <c:pt idx="2">
                  <c:v>687500</c:v>
                </c:pt>
                <c:pt idx="3">
                  <c:v>1072500</c:v>
                </c:pt>
                <c:pt idx="4">
                  <c:v>1127500</c:v>
                </c:pt>
                <c:pt idx="5">
                  <c:v>1265000</c:v>
                </c:pt>
                <c:pt idx="6">
                  <c:v>1265000</c:v>
                </c:pt>
                <c:pt idx="7">
                  <c:v>1265000</c:v>
                </c:pt>
                <c:pt idx="8">
                  <c:v>1265000</c:v>
                </c:pt>
                <c:pt idx="9">
                  <c:v>1265000</c:v>
                </c:pt>
                <c:pt idx="10">
                  <c:v>1265000</c:v>
                </c:pt>
                <c:pt idx="11">
                  <c:v>1265000</c:v>
                </c:pt>
                <c:pt idx="12">
                  <c:v>1265000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0-4CBB-ABE9-A07EAC70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13887"/>
        <c:axId val="350590757"/>
      </c:lineChart>
      <c:catAx>
        <c:axId val="60261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s-CL" sz="1000" b="1" i="0">
                    <a:solidFill>
                      <a:srgbClr val="000000"/>
                    </a:solidFill>
                    <a:latin typeface="Arial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L"/>
          </a:p>
        </c:txPr>
        <c:crossAx val="350590757"/>
        <c:crosses val="autoZero"/>
        <c:auto val="1"/>
        <c:lblAlgn val="ctr"/>
        <c:lblOffset val="100"/>
        <c:noMultiLvlLbl val="1"/>
      </c:catAx>
      <c:valAx>
        <c:axId val="3505907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L"/>
          </a:p>
        </c:txPr>
        <c:crossAx val="60261388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Arial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1</xdr:row>
      <xdr:rowOff>161925</xdr:rowOff>
    </xdr:from>
    <xdr:ext cx="7905750" cy="24669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996"/>
  <sheetViews>
    <sheetView showGridLines="0" tabSelected="1" workbookViewId="0">
      <selection activeCell="F54" sqref="F54"/>
    </sheetView>
  </sheetViews>
  <sheetFormatPr baseColWidth="10" defaultColWidth="14.42578125" defaultRowHeight="15" customHeight="1" x14ac:dyDescent="0.2"/>
  <cols>
    <col min="1" max="1" width="6.5703125" customWidth="1"/>
    <col min="2" max="2" width="30.85546875" customWidth="1"/>
    <col min="3" max="3" width="12.5703125" customWidth="1"/>
    <col min="4" max="4" width="10.140625" customWidth="1"/>
    <col min="5" max="16" width="8.7109375" customWidth="1"/>
    <col min="17" max="17" width="9.140625" customWidth="1"/>
    <col min="18" max="18" width="15.85546875" customWidth="1"/>
    <col min="19" max="25" width="9.140625" customWidth="1"/>
  </cols>
  <sheetData>
    <row r="1" spans="1:18" ht="21.75" customHeight="1" x14ac:dyDescent="0.3">
      <c r="A1" s="1" t="s">
        <v>82</v>
      </c>
      <c r="B1" s="2"/>
      <c r="C1" s="2"/>
      <c r="D1" s="2"/>
      <c r="E1" s="2"/>
      <c r="G1" s="2"/>
      <c r="O1" s="3"/>
      <c r="P1" s="3"/>
    </row>
    <row r="2" spans="1:18" ht="12" customHeight="1" x14ac:dyDescent="0.25">
      <c r="A2" s="4" t="s">
        <v>0</v>
      </c>
      <c r="B2" s="2"/>
      <c r="C2" s="2"/>
      <c r="D2" s="2"/>
      <c r="E2" s="2"/>
      <c r="F2" s="2"/>
      <c r="G2" s="2"/>
    </row>
    <row r="3" spans="1:18" ht="12" customHeight="1" x14ac:dyDescent="0.2">
      <c r="A3" s="2"/>
      <c r="B3" s="2"/>
      <c r="C3" s="2"/>
      <c r="D3" s="2"/>
      <c r="E3" s="2"/>
      <c r="F3" s="2"/>
      <c r="G3" s="2"/>
      <c r="R3" s="5"/>
    </row>
    <row r="4" spans="1:18" ht="12" customHeight="1" x14ac:dyDescent="0.2">
      <c r="A4" s="2"/>
      <c r="B4" s="6" t="s">
        <v>1</v>
      </c>
      <c r="C4" s="7"/>
      <c r="D4" s="7"/>
      <c r="E4" s="7"/>
      <c r="F4" s="2"/>
      <c r="G4" s="2"/>
      <c r="R4" s="8"/>
    </row>
    <row r="5" spans="1:18" ht="12" customHeight="1" x14ac:dyDescent="0.2">
      <c r="A5" s="2"/>
      <c r="B5" s="6" t="s">
        <v>2</v>
      </c>
      <c r="C5" s="48"/>
      <c r="D5" s="49"/>
      <c r="E5" s="2"/>
      <c r="F5" s="2"/>
      <c r="G5" s="2"/>
    </row>
    <row r="6" spans="1:18" ht="12" customHeight="1" x14ac:dyDescent="0.2">
      <c r="A6" s="2"/>
      <c r="B6" s="2"/>
      <c r="C6" s="9" t="s">
        <v>3</v>
      </c>
      <c r="D6" s="2"/>
      <c r="E6" s="2"/>
      <c r="F6" s="2"/>
      <c r="G6" s="2"/>
    </row>
    <row r="7" spans="1:18" ht="12" customHeight="1" x14ac:dyDescent="0.2">
      <c r="A7" s="2"/>
      <c r="B7" s="6" t="s">
        <v>4</v>
      </c>
      <c r="C7" s="50"/>
      <c r="D7" s="51"/>
      <c r="E7" s="2"/>
      <c r="F7" s="2"/>
      <c r="G7" s="2"/>
    </row>
    <row r="8" spans="1:18" ht="12" customHeight="1" x14ac:dyDescent="0.2">
      <c r="A8" s="2"/>
      <c r="B8" s="2"/>
      <c r="C8" s="9"/>
      <c r="D8" s="2"/>
      <c r="E8" s="2"/>
      <c r="F8" s="2"/>
      <c r="G8" s="2"/>
    </row>
    <row r="9" spans="1:18" ht="12" customHeight="1" x14ac:dyDescent="0.2">
      <c r="A9" s="2" t="s">
        <v>5</v>
      </c>
      <c r="B9" s="6"/>
      <c r="C9" s="9"/>
      <c r="D9" s="2"/>
      <c r="E9" s="2"/>
      <c r="F9" s="2"/>
      <c r="G9" s="2"/>
    </row>
    <row r="10" spans="1:18" ht="12" customHeight="1" x14ac:dyDescent="0.2">
      <c r="A10" s="2"/>
      <c r="B10" s="52" t="s">
        <v>6</v>
      </c>
      <c r="C10" s="53"/>
      <c r="D10" s="53"/>
      <c r="E10" s="53"/>
      <c r="F10" s="2"/>
      <c r="G10" s="2"/>
    </row>
    <row r="11" spans="1:18" ht="12" customHeight="1" x14ac:dyDescent="0.2">
      <c r="A11" s="2"/>
      <c r="B11" s="53"/>
      <c r="C11" s="53"/>
      <c r="D11" s="53"/>
      <c r="E11" s="53"/>
      <c r="F11" s="2"/>
      <c r="G11" s="2"/>
    </row>
    <row r="12" spans="1:18" ht="12" customHeight="1" x14ac:dyDescent="0.2">
      <c r="A12" s="2"/>
      <c r="B12" s="53"/>
      <c r="C12" s="53"/>
      <c r="D12" s="53"/>
      <c r="E12" s="53"/>
      <c r="F12" s="2"/>
      <c r="G12" s="2"/>
    </row>
    <row r="13" spans="1:18" ht="12" customHeight="1" x14ac:dyDescent="0.2">
      <c r="A13" s="2"/>
      <c r="B13" s="53"/>
      <c r="C13" s="53"/>
      <c r="D13" s="53"/>
      <c r="E13" s="53"/>
      <c r="F13" s="2"/>
      <c r="G13" s="2"/>
    </row>
    <row r="14" spans="1:18" ht="12" customHeight="1" x14ac:dyDescent="0.2">
      <c r="A14" s="2"/>
      <c r="B14" s="53"/>
      <c r="C14" s="53"/>
      <c r="D14" s="53"/>
      <c r="E14" s="53"/>
      <c r="F14" s="2"/>
      <c r="G14" s="2"/>
    </row>
    <row r="15" spans="1:18" ht="12" customHeight="1" x14ac:dyDescent="0.2">
      <c r="A15" s="2"/>
      <c r="B15" s="53"/>
      <c r="C15" s="53"/>
      <c r="D15" s="53"/>
      <c r="E15" s="53"/>
      <c r="F15" s="2"/>
      <c r="G15" s="2"/>
    </row>
    <row r="16" spans="1:18" ht="12" customHeight="1" x14ac:dyDescent="0.2">
      <c r="A16" s="2"/>
      <c r="B16" s="53"/>
      <c r="C16" s="53"/>
      <c r="D16" s="53"/>
      <c r="E16" s="53"/>
      <c r="F16" s="2"/>
      <c r="G16" s="2"/>
    </row>
    <row r="17" spans="1:18" ht="12" customHeight="1" x14ac:dyDescent="0.2">
      <c r="A17" s="2"/>
      <c r="B17" s="53"/>
      <c r="C17" s="53"/>
      <c r="D17" s="53"/>
      <c r="E17" s="53"/>
      <c r="F17" s="2"/>
      <c r="G17" s="2"/>
    </row>
    <row r="18" spans="1:18" ht="12" customHeight="1" x14ac:dyDescent="0.2">
      <c r="A18" s="2"/>
      <c r="B18" s="53"/>
      <c r="C18" s="53"/>
      <c r="D18" s="53"/>
      <c r="E18" s="53"/>
      <c r="F18" s="2"/>
      <c r="G18" s="2"/>
    </row>
    <row r="19" spans="1:18" ht="12" customHeight="1" x14ac:dyDescent="0.2">
      <c r="A19" s="2"/>
      <c r="B19" s="2"/>
      <c r="C19" s="9"/>
      <c r="D19" s="2"/>
      <c r="E19" s="2"/>
      <c r="F19" s="2"/>
      <c r="G19" s="2"/>
    </row>
    <row r="20" spans="1:18" ht="12" customHeight="1" x14ac:dyDescent="0.25">
      <c r="A20" s="4" t="s">
        <v>7</v>
      </c>
      <c r="B20" s="2"/>
      <c r="C20" s="2"/>
      <c r="D20" s="10"/>
      <c r="E20" s="2"/>
      <c r="F20" s="2"/>
    </row>
    <row r="21" spans="1:18" ht="12" customHeight="1" x14ac:dyDescent="0.2">
      <c r="A21" s="11" t="s">
        <v>8</v>
      </c>
      <c r="B21" s="12" t="s">
        <v>9</v>
      </c>
      <c r="C21" s="13" t="s">
        <v>10</v>
      </c>
      <c r="D21" s="14">
        <v>1</v>
      </c>
      <c r="E21" s="14">
        <v>2</v>
      </c>
      <c r="F21" s="14">
        <v>3</v>
      </c>
      <c r="G21" s="14">
        <v>4</v>
      </c>
      <c r="H21" s="14">
        <v>5</v>
      </c>
      <c r="I21" s="14">
        <v>6</v>
      </c>
      <c r="J21" s="14">
        <v>7</v>
      </c>
      <c r="K21" s="14">
        <v>8</v>
      </c>
      <c r="L21" s="14">
        <v>9</v>
      </c>
      <c r="M21" s="14">
        <v>10</v>
      </c>
      <c r="N21" s="14">
        <v>11</v>
      </c>
      <c r="O21" s="14">
        <v>12</v>
      </c>
      <c r="P21" s="14">
        <v>13</v>
      </c>
      <c r="R21" s="15" t="s">
        <v>11</v>
      </c>
    </row>
    <row r="22" spans="1:18" ht="12" customHeight="1" x14ac:dyDescent="0.2">
      <c r="A22" s="16" t="s">
        <v>60</v>
      </c>
      <c r="B22" s="17" t="s">
        <v>12</v>
      </c>
      <c r="C22" s="18">
        <f t="shared" ref="C22:C26" si="0">SUM(D22:P22)</f>
        <v>1000000</v>
      </c>
      <c r="D22" s="19">
        <v>1000000</v>
      </c>
      <c r="E22" s="17"/>
      <c r="F22" s="1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"/>
      <c r="R22" s="15" t="s">
        <v>13</v>
      </c>
    </row>
    <row r="23" spans="1:18" ht="12" customHeight="1" x14ac:dyDescent="0.2">
      <c r="A23" s="21" t="s">
        <v>61</v>
      </c>
      <c r="B23" s="17" t="s">
        <v>15</v>
      </c>
      <c r="C23" s="18">
        <f t="shared" si="0"/>
        <v>70000</v>
      </c>
      <c r="D23" s="22">
        <v>20000</v>
      </c>
      <c r="E23" s="23">
        <v>50000</v>
      </c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"/>
    </row>
    <row r="24" spans="1:18" ht="12" customHeight="1" x14ac:dyDescent="0.2">
      <c r="A24" s="21" t="s">
        <v>62</v>
      </c>
      <c r="B24" s="17" t="s">
        <v>63</v>
      </c>
      <c r="C24" s="18">
        <f t="shared" si="0"/>
        <v>80000</v>
      </c>
      <c r="D24" s="22"/>
      <c r="E24" s="22">
        <v>30000</v>
      </c>
      <c r="F24" s="22">
        <v>10000</v>
      </c>
      <c r="G24" s="25">
        <v>40000</v>
      </c>
      <c r="H24" s="24"/>
      <c r="I24" s="24"/>
      <c r="J24" s="24"/>
      <c r="K24" s="24"/>
      <c r="L24" s="24"/>
      <c r="M24" s="24"/>
      <c r="N24" s="24"/>
      <c r="O24" s="24"/>
      <c r="P24" s="24"/>
      <c r="Q24" s="2"/>
    </row>
    <row r="25" spans="1:18" ht="12" customHeight="1" x14ac:dyDescent="0.2">
      <c r="A25" s="21" t="s">
        <v>14</v>
      </c>
      <c r="B25" s="17" t="s">
        <v>64</v>
      </c>
      <c r="C25" s="18">
        <f t="shared" si="0"/>
        <v>100000</v>
      </c>
      <c r="D25" s="22"/>
      <c r="E25" s="22">
        <v>50000</v>
      </c>
      <c r="F25" s="26">
        <v>30000</v>
      </c>
      <c r="G25" s="24">
        <v>10000</v>
      </c>
      <c r="H25" s="24">
        <v>10000</v>
      </c>
      <c r="I25" s="24"/>
      <c r="J25" s="24"/>
      <c r="K25" s="24"/>
      <c r="L25" s="24"/>
      <c r="M25" s="24"/>
      <c r="N25" s="24"/>
      <c r="O25" s="24"/>
      <c r="P25" s="24"/>
      <c r="Q25" s="2"/>
    </row>
    <row r="26" spans="1:18" ht="12" customHeight="1" x14ac:dyDescent="0.2">
      <c r="A26" s="21" t="s">
        <v>66</v>
      </c>
      <c r="B26" s="17" t="s">
        <v>65</v>
      </c>
      <c r="C26" s="18">
        <f t="shared" si="0"/>
        <v>60000</v>
      </c>
      <c r="D26" s="22"/>
      <c r="E26" s="22"/>
      <c r="F26" s="22"/>
      <c r="G26" s="27">
        <v>20000</v>
      </c>
      <c r="H26" s="25">
        <v>20000</v>
      </c>
      <c r="I26" s="24">
        <v>20000</v>
      </c>
      <c r="J26" s="24"/>
      <c r="K26" s="24"/>
      <c r="L26" s="24"/>
      <c r="M26" s="24"/>
      <c r="N26" s="24"/>
      <c r="O26" s="24"/>
      <c r="P26" s="24"/>
      <c r="Q26" s="2"/>
    </row>
    <row r="27" spans="1:18" ht="12" customHeight="1" x14ac:dyDescent="0.2">
      <c r="A27" s="16"/>
      <c r="B27" s="17"/>
      <c r="C27" s="18"/>
      <c r="D27" s="22"/>
      <c r="E27" s="22"/>
      <c r="F27" s="22"/>
      <c r="G27" s="24"/>
      <c r="H27" s="24"/>
      <c r="I27" s="24"/>
      <c r="J27" s="25"/>
      <c r="K27" s="24"/>
      <c r="L27" s="24"/>
      <c r="M27" s="24"/>
      <c r="N27" s="24"/>
      <c r="O27" s="24"/>
      <c r="P27" s="24"/>
      <c r="Q27" s="2"/>
    </row>
    <row r="28" spans="1:18" ht="12" customHeight="1" x14ac:dyDescent="0.2">
      <c r="A28" s="16"/>
      <c r="B28" s="17"/>
      <c r="C28" s="18"/>
      <c r="D28" s="22"/>
      <c r="E28" s="22"/>
      <c r="F28" s="22"/>
      <c r="G28" s="24"/>
      <c r="H28" s="24"/>
      <c r="I28" s="24"/>
      <c r="J28" s="27"/>
      <c r="K28" s="25"/>
      <c r="L28" s="24"/>
      <c r="M28" s="24"/>
      <c r="N28" s="24"/>
      <c r="O28" s="24"/>
      <c r="P28" s="24"/>
      <c r="Q28" s="2"/>
    </row>
    <row r="29" spans="1:18" ht="12" customHeight="1" x14ac:dyDescent="0.2">
      <c r="A29" s="16"/>
      <c r="B29" s="17"/>
      <c r="C29" s="18"/>
      <c r="D29" s="22"/>
      <c r="E29" s="22"/>
      <c r="F29" s="22"/>
      <c r="G29" s="27"/>
      <c r="H29" s="27"/>
      <c r="I29" s="25"/>
      <c r="J29" s="24"/>
      <c r="K29" s="24"/>
      <c r="L29" s="24"/>
      <c r="M29" s="24"/>
      <c r="N29" s="24"/>
      <c r="O29" s="24"/>
      <c r="P29" s="24"/>
      <c r="Q29" s="2"/>
    </row>
    <row r="30" spans="1:18" ht="12" customHeight="1" x14ac:dyDescent="0.2">
      <c r="A30" s="16"/>
      <c r="B30" s="17"/>
      <c r="C30" s="18"/>
      <c r="D30" s="22"/>
      <c r="E30" s="22"/>
      <c r="F30" s="22"/>
      <c r="G30" s="24"/>
      <c r="H30" s="24"/>
      <c r="I30" s="24"/>
      <c r="J30" s="27"/>
      <c r="K30" s="25"/>
      <c r="L30" s="24"/>
      <c r="M30" s="24"/>
      <c r="N30" s="24"/>
      <c r="O30" s="24"/>
      <c r="P30" s="24"/>
      <c r="Q30" s="2"/>
    </row>
    <row r="31" spans="1:18" ht="12" customHeight="1" x14ac:dyDescent="0.2">
      <c r="A31" s="21"/>
      <c r="B31" s="17"/>
      <c r="C31" s="18"/>
      <c r="D31" s="22"/>
      <c r="E31" s="22"/>
      <c r="F31" s="22"/>
      <c r="G31" s="27"/>
      <c r="H31" s="25"/>
      <c r="I31" s="24"/>
      <c r="J31" s="24"/>
      <c r="K31" s="24"/>
      <c r="L31" s="24"/>
      <c r="M31" s="24"/>
      <c r="N31" s="24"/>
      <c r="O31" s="24"/>
      <c r="P31" s="24"/>
      <c r="Q31" s="2"/>
    </row>
    <row r="32" spans="1:18" ht="12" customHeight="1" x14ac:dyDescent="0.2">
      <c r="A32" s="21"/>
      <c r="B32" s="17"/>
      <c r="C32" s="18"/>
      <c r="D32" s="22"/>
      <c r="E32" s="22"/>
      <c r="F32" s="22"/>
      <c r="G32" s="24"/>
      <c r="H32" s="27"/>
      <c r="I32" s="25"/>
      <c r="J32" s="24"/>
      <c r="K32" s="24"/>
      <c r="L32" s="24"/>
      <c r="M32" s="24"/>
      <c r="N32" s="24"/>
      <c r="O32" s="24"/>
      <c r="P32" s="24"/>
      <c r="Q32" s="2"/>
    </row>
    <row r="33" spans="1:18" ht="12" customHeight="1" x14ac:dyDescent="0.2">
      <c r="A33" s="21"/>
      <c r="B33" s="17"/>
      <c r="C33" s="18"/>
      <c r="D33" s="22"/>
      <c r="E33" s="22"/>
      <c r="F33" s="22"/>
      <c r="G33" s="24"/>
      <c r="H33" s="24"/>
      <c r="I33" s="24"/>
      <c r="J33" s="27"/>
      <c r="K33" s="27"/>
      <c r="L33" s="25"/>
      <c r="M33" s="24"/>
      <c r="N33" s="24"/>
      <c r="O33" s="24"/>
      <c r="P33" s="24"/>
      <c r="Q33" s="2"/>
    </row>
    <row r="34" spans="1:18" ht="12" customHeight="1" x14ac:dyDescent="0.2">
      <c r="A34" s="21"/>
      <c r="B34" s="17"/>
      <c r="C34" s="18"/>
      <c r="D34" s="22"/>
      <c r="E34" s="22"/>
      <c r="F34" s="22"/>
      <c r="G34" s="24"/>
      <c r="H34" s="24"/>
      <c r="I34" s="24"/>
      <c r="J34" s="24"/>
      <c r="K34" s="24"/>
      <c r="L34" s="27"/>
      <c r="M34" s="27"/>
      <c r="N34" s="25"/>
      <c r="O34" s="24"/>
      <c r="P34" s="24"/>
      <c r="Q34" s="2"/>
    </row>
    <row r="35" spans="1:18" ht="12" customHeight="1" x14ac:dyDescent="0.2">
      <c r="A35" s="21"/>
      <c r="B35" s="17"/>
      <c r="C35" s="18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7"/>
      <c r="O35" s="27"/>
      <c r="P35" s="25"/>
      <c r="Q35" s="2"/>
    </row>
    <row r="36" spans="1:18" ht="12" customHeight="1" x14ac:dyDescent="0.2">
      <c r="A36" s="21"/>
      <c r="B36" s="17"/>
      <c r="C36" s="18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"/>
    </row>
    <row r="37" spans="1:18" ht="12" customHeight="1" x14ac:dyDescent="0.2">
      <c r="A37" s="21"/>
      <c r="B37" s="17"/>
      <c r="C37" s="18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8"/>
      <c r="Q37" s="2"/>
    </row>
    <row r="38" spans="1:18" ht="12" customHeight="1" x14ac:dyDescent="0.2">
      <c r="A38" s="2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"/>
      <c r="R38" s="15" t="s">
        <v>16</v>
      </c>
    </row>
    <row r="39" spans="1:18" ht="12" customHeight="1" x14ac:dyDescent="0.2">
      <c r="A39" s="2"/>
      <c r="B39" s="30" t="s">
        <v>17</v>
      </c>
      <c r="C39" s="31">
        <f t="shared" ref="C39:P39" si="1">SUM(C22:C38)</f>
        <v>1310000</v>
      </c>
      <c r="D39" s="32">
        <f t="shared" si="1"/>
        <v>1020000</v>
      </c>
      <c r="E39" s="32">
        <f t="shared" si="1"/>
        <v>130000</v>
      </c>
      <c r="F39" s="32">
        <f t="shared" si="1"/>
        <v>40000</v>
      </c>
      <c r="G39" s="32">
        <f t="shared" si="1"/>
        <v>70000</v>
      </c>
      <c r="H39" s="32">
        <f t="shared" si="1"/>
        <v>30000</v>
      </c>
      <c r="I39" s="32">
        <f t="shared" si="1"/>
        <v>20000</v>
      </c>
      <c r="J39" s="32">
        <f t="shared" si="1"/>
        <v>0</v>
      </c>
      <c r="K39" s="32">
        <f t="shared" si="1"/>
        <v>0</v>
      </c>
      <c r="L39" s="32">
        <f t="shared" si="1"/>
        <v>0</v>
      </c>
      <c r="M39" s="32">
        <f t="shared" si="1"/>
        <v>0</v>
      </c>
      <c r="N39" s="32">
        <f t="shared" si="1"/>
        <v>0</v>
      </c>
      <c r="O39" s="32">
        <f t="shared" si="1"/>
        <v>0</v>
      </c>
      <c r="P39" s="32">
        <f t="shared" si="1"/>
        <v>0</v>
      </c>
      <c r="Q39" s="2"/>
    </row>
    <row r="40" spans="1:18" ht="12" customHeight="1" x14ac:dyDescent="0.2">
      <c r="A40" s="2"/>
      <c r="B40" s="30"/>
      <c r="C40" s="6" t="s">
        <v>18</v>
      </c>
      <c r="D40" s="2">
        <f t="shared" ref="D40:P40" si="2">IF(ISBLANK(D21),NA(),SUM($D39:D39))</f>
        <v>1020000</v>
      </c>
      <c r="E40" s="2">
        <f t="shared" si="2"/>
        <v>1150000</v>
      </c>
      <c r="F40" s="2">
        <f t="shared" si="2"/>
        <v>1190000</v>
      </c>
      <c r="G40" s="2">
        <f t="shared" si="2"/>
        <v>1260000</v>
      </c>
      <c r="H40" s="2">
        <f t="shared" si="2"/>
        <v>1290000</v>
      </c>
      <c r="I40" s="2">
        <f t="shared" si="2"/>
        <v>1310000</v>
      </c>
      <c r="J40" s="2">
        <f t="shared" si="2"/>
        <v>1310000</v>
      </c>
      <c r="K40" s="2">
        <f t="shared" si="2"/>
        <v>1310000</v>
      </c>
      <c r="L40" s="2">
        <f t="shared" si="2"/>
        <v>1310000</v>
      </c>
      <c r="M40" s="2">
        <f t="shared" si="2"/>
        <v>1310000</v>
      </c>
      <c r="N40" s="2">
        <f t="shared" si="2"/>
        <v>1310000</v>
      </c>
      <c r="O40" s="2">
        <f t="shared" si="2"/>
        <v>1310000</v>
      </c>
      <c r="P40" s="2">
        <f t="shared" si="2"/>
        <v>1310000</v>
      </c>
      <c r="Q40" s="2" t="s">
        <v>19</v>
      </c>
    </row>
    <row r="41" spans="1:18" ht="12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8" ht="12" customHeight="1" x14ac:dyDescent="0.25">
      <c r="A42" s="4" t="s">
        <v>20</v>
      </c>
    </row>
    <row r="43" spans="1:18" ht="12" customHeight="1" x14ac:dyDescent="0.2">
      <c r="A43" s="2"/>
      <c r="B43" s="2"/>
      <c r="C43" s="6" t="s">
        <v>21</v>
      </c>
      <c r="D43" s="22">
        <f>AC!D28</f>
        <v>302500</v>
      </c>
      <c r="E43" s="22">
        <f>AC!E28</f>
        <v>440000</v>
      </c>
      <c r="F43" s="22">
        <f>AC!F28</f>
        <v>687500</v>
      </c>
      <c r="G43" s="22">
        <f>AC!G28</f>
        <v>1072500</v>
      </c>
      <c r="H43" s="22">
        <f>AC!H28</f>
        <v>1127500</v>
      </c>
      <c r="I43" s="22">
        <f>AC!I28</f>
        <v>1265000</v>
      </c>
      <c r="J43" s="22">
        <f>AC!J28</f>
        <v>1265000</v>
      </c>
      <c r="K43" s="22">
        <f>AC!K28</f>
        <v>1265000</v>
      </c>
      <c r="L43" s="22">
        <f>AC!L28</f>
        <v>1265000</v>
      </c>
      <c r="M43" s="22">
        <f>AC!M28</f>
        <v>1265000</v>
      </c>
      <c r="N43" s="22">
        <f>AC!N28</f>
        <v>1265000</v>
      </c>
      <c r="O43" s="22">
        <f>AC!O28</f>
        <v>1265000</v>
      </c>
      <c r="P43" s="22">
        <f>AC!P28</f>
        <v>1265000</v>
      </c>
      <c r="Q43" s="2" t="s">
        <v>22</v>
      </c>
      <c r="R43" s="15"/>
    </row>
    <row r="44" spans="1:18" ht="12" customHeight="1" x14ac:dyDescent="0.2">
      <c r="A44" s="2"/>
      <c r="B44" s="2"/>
      <c r="C44" s="6" t="s">
        <v>23</v>
      </c>
      <c r="D44" s="22">
        <f>EV!D28</f>
        <v>1017500</v>
      </c>
      <c r="E44" s="22">
        <f>EV!E28</f>
        <v>1078000</v>
      </c>
      <c r="F44" s="22">
        <f>EV!F28</f>
        <v>1144000</v>
      </c>
      <c r="G44" s="22">
        <f>EV!G28</f>
        <v>1192000</v>
      </c>
      <c r="H44" s="22">
        <f>EV!H28</f>
        <v>1192000</v>
      </c>
      <c r="I44" s="22">
        <f>EV!I28</f>
        <v>1204000</v>
      </c>
      <c r="J44" s="22">
        <f>EV!J28</f>
        <v>1204000</v>
      </c>
      <c r="K44" s="22">
        <f>EV!K28</f>
        <v>1204000</v>
      </c>
      <c r="L44" s="22">
        <f>EV!L28</f>
        <v>1204000</v>
      </c>
      <c r="M44" s="22">
        <f>EV!M28</f>
        <v>1204000</v>
      </c>
      <c r="N44" s="22">
        <f>EV!N28</f>
        <v>1204000</v>
      </c>
      <c r="O44" s="22">
        <f>EV!O28</f>
        <v>1204000</v>
      </c>
      <c r="P44" s="22">
        <f>EV!P28</f>
        <v>1204000</v>
      </c>
      <c r="Q44" s="2" t="s">
        <v>24</v>
      </c>
      <c r="R44" s="15"/>
    </row>
    <row r="45" spans="1:18" ht="12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8" ht="12" customHeight="1" x14ac:dyDescent="0.25">
      <c r="A46" s="4" t="s">
        <v>25</v>
      </c>
    </row>
    <row r="47" spans="1:18" ht="12" customHeight="1" x14ac:dyDescent="0.2">
      <c r="C47" s="6" t="s">
        <v>26</v>
      </c>
      <c r="D47" s="6">
        <f t="shared" ref="D47:P47" si="3">IF(AND(ISBLANK(D43),ISBLANK(D44))," - ",D44-D43)</f>
        <v>715000</v>
      </c>
      <c r="E47" s="6">
        <f t="shared" si="3"/>
        <v>638000</v>
      </c>
      <c r="F47" s="6">
        <f t="shared" si="3"/>
        <v>456500</v>
      </c>
      <c r="G47" s="6">
        <f t="shared" si="3"/>
        <v>119500</v>
      </c>
      <c r="H47" s="6">
        <f t="shared" si="3"/>
        <v>64500</v>
      </c>
      <c r="I47" s="6">
        <f t="shared" si="3"/>
        <v>-61000</v>
      </c>
      <c r="J47" s="6">
        <f t="shared" si="3"/>
        <v>-61000</v>
      </c>
      <c r="K47" s="6">
        <f t="shared" si="3"/>
        <v>-61000</v>
      </c>
      <c r="L47" s="6">
        <f t="shared" si="3"/>
        <v>-61000</v>
      </c>
      <c r="M47" s="6">
        <f t="shared" si="3"/>
        <v>-61000</v>
      </c>
      <c r="N47" s="6">
        <f t="shared" si="3"/>
        <v>-61000</v>
      </c>
      <c r="O47" s="6">
        <f t="shared" si="3"/>
        <v>-61000</v>
      </c>
      <c r="P47" s="6">
        <f t="shared" si="3"/>
        <v>-61000</v>
      </c>
      <c r="Q47" t="s">
        <v>77</v>
      </c>
    </row>
    <row r="48" spans="1:18" ht="12" customHeight="1" x14ac:dyDescent="0.2">
      <c r="C48" s="6" t="s">
        <v>27</v>
      </c>
      <c r="D48" s="6">
        <f t="shared" ref="D48:P48" si="4">IF(AND(ISBLANK(D43),ISBLANK(D44))," - ",D44-D40)</f>
        <v>-2500</v>
      </c>
      <c r="E48" s="6">
        <f t="shared" si="4"/>
        <v>-72000</v>
      </c>
      <c r="F48" s="6">
        <f t="shared" si="4"/>
        <v>-46000</v>
      </c>
      <c r="G48" s="6">
        <f t="shared" si="4"/>
        <v>-68000</v>
      </c>
      <c r="H48" s="6">
        <f t="shared" si="4"/>
        <v>-98000</v>
      </c>
      <c r="I48" s="6">
        <f t="shared" si="4"/>
        <v>-106000</v>
      </c>
      <c r="J48" s="6">
        <f t="shared" si="4"/>
        <v>-106000</v>
      </c>
      <c r="K48" s="6">
        <f t="shared" si="4"/>
        <v>-106000</v>
      </c>
      <c r="L48" s="6">
        <f t="shared" si="4"/>
        <v>-106000</v>
      </c>
      <c r="M48" s="6">
        <f t="shared" si="4"/>
        <v>-106000</v>
      </c>
      <c r="N48" s="6">
        <f t="shared" si="4"/>
        <v>-106000</v>
      </c>
      <c r="O48" s="6">
        <f t="shared" si="4"/>
        <v>-106000</v>
      </c>
      <c r="P48" s="6">
        <f t="shared" si="4"/>
        <v>-106000</v>
      </c>
      <c r="Q48" t="s">
        <v>76</v>
      </c>
    </row>
    <row r="49" spans="1:20" ht="12" customHeight="1" x14ac:dyDescent="0.2">
      <c r="C49" s="6" t="s">
        <v>28</v>
      </c>
      <c r="D49" s="33">
        <f t="shared" ref="D49:P49" si="5">IF(AND(ISBLANK(D43),ISBLANK(D44))," - ",D44/D43)</f>
        <v>3.3636363636363638</v>
      </c>
      <c r="E49" s="33">
        <f t="shared" si="5"/>
        <v>2.4500000000000002</v>
      </c>
      <c r="F49" s="33">
        <f t="shared" si="5"/>
        <v>1.6639999999999999</v>
      </c>
      <c r="G49" s="33">
        <f t="shared" si="5"/>
        <v>1.1114219114219115</v>
      </c>
      <c r="H49" s="33">
        <f t="shared" si="5"/>
        <v>1.0572062084257206</v>
      </c>
      <c r="I49" s="33">
        <f t="shared" si="5"/>
        <v>0.95177865612648216</v>
      </c>
      <c r="J49" s="33">
        <f t="shared" si="5"/>
        <v>0.95177865612648216</v>
      </c>
      <c r="K49" s="33">
        <f t="shared" si="5"/>
        <v>0.95177865612648216</v>
      </c>
      <c r="L49" s="33">
        <f t="shared" si="5"/>
        <v>0.95177865612648216</v>
      </c>
      <c r="M49" s="33">
        <f t="shared" si="5"/>
        <v>0.95177865612648216</v>
      </c>
      <c r="N49" s="33">
        <f t="shared" si="5"/>
        <v>0.95177865612648216</v>
      </c>
      <c r="O49" s="33">
        <f t="shared" si="5"/>
        <v>0.95177865612648216</v>
      </c>
      <c r="P49" s="33">
        <f t="shared" si="5"/>
        <v>0.95177865612648216</v>
      </c>
      <c r="Q49" t="s">
        <v>79</v>
      </c>
    </row>
    <row r="50" spans="1:20" ht="12" customHeight="1" x14ac:dyDescent="0.2">
      <c r="C50" s="6" t="s">
        <v>29</v>
      </c>
      <c r="D50" s="33">
        <f t="shared" ref="D50:P50" si="6">IF(AND(ISBLANK(D43),ISBLANK(D44))," - ",D44/D40)</f>
        <v>0.99754901960784315</v>
      </c>
      <c r="E50" s="33">
        <f t="shared" si="6"/>
        <v>0.93739130434782614</v>
      </c>
      <c r="F50" s="33">
        <f t="shared" si="6"/>
        <v>0.96134453781512608</v>
      </c>
      <c r="G50" s="33">
        <f t="shared" si="6"/>
        <v>0.946031746031746</v>
      </c>
      <c r="H50" s="33">
        <f t="shared" si="6"/>
        <v>0.92403100775193803</v>
      </c>
      <c r="I50" s="33">
        <f t="shared" si="6"/>
        <v>0.91908396946564885</v>
      </c>
      <c r="J50" s="33">
        <f t="shared" si="6"/>
        <v>0.91908396946564885</v>
      </c>
      <c r="K50" s="33">
        <f t="shared" si="6"/>
        <v>0.91908396946564885</v>
      </c>
      <c r="L50" s="33">
        <f t="shared" si="6"/>
        <v>0.91908396946564885</v>
      </c>
      <c r="M50" s="33">
        <f t="shared" si="6"/>
        <v>0.91908396946564885</v>
      </c>
      <c r="N50" s="33">
        <f t="shared" si="6"/>
        <v>0.91908396946564885</v>
      </c>
      <c r="O50" s="33">
        <f t="shared" si="6"/>
        <v>0.91908396946564885</v>
      </c>
      <c r="P50" s="33">
        <f t="shared" si="6"/>
        <v>0.91908396946564885</v>
      </c>
      <c r="Q50" t="s">
        <v>78</v>
      </c>
    </row>
    <row r="51" spans="1:20" ht="12" customHeight="1" x14ac:dyDescent="0.2">
      <c r="C51" s="6" t="s">
        <v>30</v>
      </c>
      <c r="D51" s="34">
        <f t="shared" ref="D51:P51" si="7">IF(AND(ISBLANK(D43),ISBLANK(D44))," - ",$C$39/D49)</f>
        <v>389459.45945945947</v>
      </c>
      <c r="E51" s="34">
        <f t="shared" si="7"/>
        <v>534693.87755102036</v>
      </c>
      <c r="F51" s="34">
        <f t="shared" si="7"/>
        <v>787259.61538461538</v>
      </c>
      <c r="G51" s="34">
        <f t="shared" si="7"/>
        <v>1178670.3020134228</v>
      </c>
      <c r="H51" s="34">
        <f t="shared" si="7"/>
        <v>1239114.9328859062</v>
      </c>
      <c r="I51" s="34">
        <f t="shared" si="7"/>
        <v>1376370.4318936877</v>
      </c>
      <c r="J51" s="34">
        <f t="shared" si="7"/>
        <v>1376370.4318936877</v>
      </c>
      <c r="K51" s="34">
        <f t="shared" si="7"/>
        <v>1376370.4318936877</v>
      </c>
      <c r="L51" s="34">
        <f t="shared" si="7"/>
        <v>1376370.4318936877</v>
      </c>
      <c r="M51" s="34">
        <f t="shared" si="7"/>
        <v>1376370.4318936877</v>
      </c>
      <c r="N51" s="34">
        <f t="shared" si="7"/>
        <v>1376370.4318936877</v>
      </c>
      <c r="O51" s="34">
        <f t="shared" si="7"/>
        <v>1376370.4318936877</v>
      </c>
      <c r="P51" s="34">
        <f t="shared" si="7"/>
        <v>1376370.4318936877</v>
      </c>
      <c r="Q51" t="s">
        <v>80</v>
      </c>
    </row>
    <row r="52" spans="1:20" ht="12" customHeight="1" x14ac:dyDescent="0.2"/>
    <row r="53" spans="1:20" ht="12" customHeight="1" x14ac:dyDescent="0.2">
      <c r="C53" s="35" t="s">
        <v>31</v>
      </c>
      <c r="D53" s="35">
        <v>1</v>
      </c>
      <c r="E53" s="35">
        <v>2</v>
      </c>
      <c r="F53" s="35">
        <v>3</v>
      </c>
      <c r="G53" s="35">
        <v>4</v>
      </c>
      <c r="H53" s="35">
        <v>5</v>
      </c>
      <c r="I53" s="35">
        <v>6</v>
      </c>
      <c r="J53" s="35">
        <v>7</v>
      </c>
      <c r="K53" s="35">
        <v>8</v>
      </c>
      <c r="L53" s="35">
        <v>9</v>
      </c>
      <c r="M53" s="35">
        <v>10</v>
      </c>
      <c r="N53" s="35">
        <v>11</v>
      </c>
      <c r="O53" s="35">
        <v>12</v>
      </c>
      <c r="P53" s="35">
        <v>13</v>
      </c>
    </row>
    <row r="54" spans="1:20" ht="12" customHeight="1" x14ac:dyDescent="0.2">
      <c r="C54" s="35" t="s">
        <v>32</v>
      </c>
      <c r="D54" s="36">
        <f>(D49*D50)</f>
        <v>3.3553921568627452</v>
      </c>
      <c r="E54" s="36">
        <f t="shared" ref="E54:P54" si="8">(E49*E50)</f>
        <v>2.2966086956521741</v>
      </c>
      <c r="F54" s="36">
        <f t="shared" si="8"/>
        <v>1.5996773109243698</v>
      </c>
      <c r="G54" s="36">
        <f t="shared" si="8"/>
        <v>1.0514404114404114</v>
      </c>
      <c r="H54" s="36">
        <f t="shared" si="8"/>
        <v>0.97689131817322394</v>
      </c>
      <c r="I54" s="36">
        <f t="shared" si="8"/>
        <v>0.87476450532540806</v>
      </c>
      <c r="J54" s="36">
        <f t="shared" si="8"/>
        <v>0.87476450532540806</v>
      </c>
      <c r="K54" s="36">
        <f t="shared" si="8"/>
        <v>0.87476450532540806</v>
      </c>
      <c r="L54" s="36">
        <f t="shared" si="8"/>
        <v>0.87476450532540806</v>
      </c>
      <c r="M54" s="36">
        <f t="shared" si="8"/>
        <v>0.87476450532540806</v>
      </c>
      <c r="N54" s="36">
        <f t="shared" si="8"/>
        <v>0.87476450532540806</v>
      </c>
      <c r="O54" s="36">
        <f t="shared" si="8"/>
        <v>0.87476450532540806</v>
      </c>
      <c r="P54" s="36">
        <f t="shared" si="8"/>
        <v>0.87476450532540806</v>
      </c>
      <c r="Q54" t="s">
        <v>81</v>
      </c>
    </row>
    <row r="55" spans="1:20" ht="12" customHeight="1" x14ac:dyDescent="0.2"/>
    <row r="56" spans="1:20" ht="12" customHeight="1" x14ac:dyDescent="0.2"/>
    <row r="57" spans="1:20" ht="12" customHeight="1" x14ac:dyDescent="0.2">
      <c r="A57" t="s">
        <v>33</v>
      </c>
      <c r="E57" s="37"/>
    </row>
    <row r="58" spans="1:20" ht="12" customHeight="1" x14ac:dyDescent="0.2">
      <c r="A58" t="s">
        <v>34</v>
      </c>
      <c r="D58" s="37"/>
    </row>
    <row r="59" spans="1:20" ht="12" customHeight="1" x14ac:dyDescent="0.2">
      <c r="A59" t="s">
        <v>35</v>
      </c>
      <c r="D59" s="38">
        <v>13</v>
      </c>
    </row>
    <row r="60" spans="1:20" ht="12" customHeight="1" x14ac:dyDescent="0.2">
      <c r="A60" s="2" t="s">
        <v>70</v>
      </c>
      <c r="D60" s="39">
        <v>27500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ht="12" customHeight="1" x14ac:dyDescent="0.2">
      <c r="G61" s="38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2" spans="1:20" ht="12" customHeight="1" x14ac:dyDescent="0.2"/>
    <row r="63" spans="1:20" ht="12" customHeight="1" x14ac:dyDescent="0.2"/>
    <row r="64" spans="1:20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</sheetData>
  <mergeCells count="3">
    <mergeCell ref="C5:D5"/>
    <mergeCell ref="C7:D7"/>
    <mergeCell ref="B10:E18"/>
  </mergeCells>
  <conditionalFormatting sqref="D47:P48">
    <cfRule type="cellIs" dxfId="8" priority="3" stopIfTrue="1" operator="greaterThanOrEqual">
      <formula>0</formula>
    </cfRule>
    <cfRule type="cellIs" dxfId="7" priority="4" stopIfTrue="1" operator="lessThan">
      <formula>0</formula>
    </cfRule>
  </conditionalFormatting>
  <conditionalFormatting sqref="D49:P50">
    <cfRule type="cellIs" dxfId="6" priority="1" stopIfTrue="1" operator="lessThan">
      <formula>1</formula>
    </cfRule>
    <cfRule type="cellIs" dxfId="5" priority="2" stopIfTrue="1" operator="greaterThanOrEqual">
      <formula>1</formula>
    </cfRule>
  </conditionalFormatting>
  <conditionalFormatting sqref="D54:P54">
    <cfRule type="cellIs" dxfId="4" priority="5" operator="between">
      <formula>0.9</formula>
      <formula>1.2</formula>
    </cfRule>
    <cfRule type="cellIs" dxfId="3" priority="6" operator="between">
      <formula>0.8</formula>
      <formula>0.9</formula>
    </cfRule>
    <cfRule type="cellIs" dxfId="2" priority="7" operator="between">
      <formula>1.2</formula>
      <formula>1.3</formula>
    </cfRule>
    <cfRule type="cellIs" dxfId="1" priority="8" operator="lessThan">
      <formula>0.8</formula>
    </cfRule>
    <cfRule type="cellIs" dxfId="0" priority="9" operator="greaterThan">
      <formula>1.3</formula>
    </cfRule>
  </conditionalFormatting>
  <pageMargins left="0.5" right="0.5" top="0.25" bottom="0.2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04"/>
  <sheetViews>
    <sheetView showGridLines="0" workbookViewId="0">
      <selection activeCell="A4" sqref="A4"/>
    </sheetView>
  </sheetViews>
  <sheetFormatPr baseColWidth="10" defaultColWidth="14.42578125" defaultRowHeight="15" customHeight="1" x14ac:dyDescent="0.2"/>
  <cols>
    <col min="1" max="1" width="6.5703125" customWidth="1"/>
    <col min="2" max="2" width="26.85546875" customWidth="1"/>
    <col min="3" max="3" width="8.28515625" customWidth="1"/>
    <col min="4" max="15" width="8.7109375" customWidth="1"/>
    <col min="16" max="25" width="9.140625" customWidth="1"/>
  </cols>
  <sheetData>
    <row r="1" spans="1:17" ht="19.5" customHeight="1" x14ac:dyDescent="0.3">
      <c r="A1" s="1" t="s">
        <v>67</v>
      </c>
    </row>
    <row r="2" spans="1:17" ht="13.5" customHeight="1" x14ac:dyDescent="0.25">
      <c r="A2" s="4"/>
      <c r="B2" s="2"/>
      <c r="C2" s="2"/>
      <c r="D2" s="2"/>
      <c r="E2" s="2"/>
      <c r="F2" s="2"/>
      <c r="G2" s="2"/>
    </row>
    <row r="3" spans="1:17" ht="18" customHeight="1" x14ac:dyDescent="0.2">
      <c r="A3" t="s">
        <v>83</v>
      </c>
      <c r="B3" s="2"/>
      <c r="C3" s="2"/>
      <c r="D3" s="2"/>
      <c r="E3" s="2"/>
      <c r="F3" s="2"/>
      <c r="G3" s="2"/>
    </row>
    <row r="4" spans="1:17" ht="12" customHeight="1" x14ac:dyDescent="0.2">
      <c r="A4" s="10"/>
    </row>
    <row r="5" spans="1:17" ht="12" customHeight="1" x14ac:dyDescent="0.2">
      <c r="A5" s="10"/>
      <c r="B5" s="2"/>
      <c r="C5" s="2"/>
      <c r="D5" s="10"/>
      <c r="E5" s="2"/>
      <c r="F5" s="2"/>
    </row>
    <row r="6" spans="1:17" ht="12" customHeight="1" x14ac:dyDescent="0.2"/>
    <row r="7" spans="1:17" ht="12" customHeight="1" x14ac:dyDescent="0.25">
      <c r="A7" s="4"/>
      <c r="B7" s="2"/>
      <c r="C7" s="2"/>
      <c r="D7" s="10"/>
      <c r="E7" s="2"/>
      <c r="F7" s="2"/>
      <c r="G7" s="2"/>
      <c r="O7" s="3"/>
    </row>
    <row r="8" spans="1:17" ht="12" customHeight="1" x14ac:dyDescent="0.2">
      <c r="A8" s="11" t="s">
        <v>8</v>
      </c>
      <c r="B8" s="12" t="s">
        <v>9</v>
      </c>
      <c r="C8" s="13" t="s">
        <v>10</v>
      </c>
      <c r="D8" s="41" t="s">
        <v>40</v>
      </c>
      <c r="E8" s="41" t="s">
        <v>41</v>
      </c>
      <c r="F8" s="41" t="s">
        <v>42</v>
      </c>
      <c r="G8" s="41" t="s">
        <v>43</v>
      </c>
      <c r="H8" s="41" t="s">
        <v>44</v>
      </c>
      <c r="I8" s="41" t="s">
        <v>45</v>
      </c>
      <c r="J8" s="41" t="s">
        <v>46</v>
      </c>
      <c r="K8" s="41" t="s">
        <v>47</v>
      </c>
      <c r="L8" s="41" t="s">
        <v>48</v>
      </c>
      <c r="M8" s="41" t="s">
        <v>49</v>
      </c>
      <c r="N8" s="41" t="s">
        <v>50</v>
      </c>
      <c r="O8" s="41" t="s">
        <v>51</v>
      </c>
      <c r="P8" s="41" t="s">
        <v>52</v>
      </c>
    </row>
    <row r="9" spans="1:17" ht="12" customHeight="1" x14ac:dyDescent="0.2">
      <c r="A9" s="42" t="str">
        <f>IF(ISBLANK(PV!A22)," - ",PV!A22)</f>
        <v>1.1</v>
      </c>
      <c r="B9" t="str">
        <f>IF(ISBLANK(PV!B22)," - ",PV!B22)</f>
        <v>actividad 1</v>
      </c>
      <c r="C9">
        <f>PV!C22</f>
        <v>1000000</v>
      </c>
      <c r="D9" s="43">
        <v>1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>
        <f t="shared" ref="Q9:Q24" si="0">SUM(D9:P9)</f>
        <v>1</v>
      </c>
    </row>
    <row r="10" spans="1:17" ht="12" customHeight="1" x14ac:dyDescent="0.2">
      <c r="A10" s="42" t="str">
        <f>IF(ISBLANK(PV!A23)," - ",PV!A23)</f>
        <v>1.2</v>
      </c>
      <c r="B10" t="str">
        <f>IF(ISBLANK(PV!B23)," - ",PV!B23)</f>
        <v>actividad 2</v>
      </c>
      <c r="C10">
        <f>PV!C23</f>
        <v>70000</v>
      </c>
      <c r="D10" s="44">
        <v>0.25</v>
      </c>
      <c r="E10" s="43">
        <v>0.75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5">
        <f t="shared" si="0"/>
        <v>1</v>
      </c>
    </row>
    <row r="11" spans="1:17" ht="12" customHeight="1" x14ac:dyDescent="0.2">
      <c r="A11" s="46" t="str">
        <f>IF(ISBLANK(PV!A24)," - ",PV!A24)</f>
        <v>1.3</v>
      </c>
      <c r="B11" t="str">
        <f>IF(ISBLANK(PV!B24)," - ",PV!B24)</f>
        <v>actividad 3</v>
      </c>
      <c r="C11">
        <f>PV!C24</f>
        <v>80000</v>
      </c>
      <c r="D11" s="44"/>
      <c r="E11" s="44">
        <v>0.1</v>
      </c>
      <c r="F11" s="44">
        <v>0.2</v>
      </c>
      <c r="G11" s="43">
        <v>0.1</v>
      </c>
      <c r="H11" s="44">
        <v>0.6</v>
      </c>
      <c r="I11" s="44"/>
      <c r="J11" s="44"/>
      <c r="K11" s="44"/>
      <c r="L11" s="44"/>
      <c r="M11" s="44"/>
      <c r="N11" s="44"/>
      <c r="O11" s="44"/>
      <c r="P11" s="44"/>
      <c r="Q11" s="45">
        <f t="shared" si="0"/>
        <v>1</v>
      </c>
    </row>
    <row r="12" spans="1:17" ht="12" customHeight="1" x14ac:dyDescent="0.2">
      <c r="A12" s="46" t="str">
        <f>IF(ISBLANK(PV!A25)," - ",PV!A25)</f>
        <v>2.1</v>
      </c>
      <c r="B12" t="str">
        <f>IF(ISBLANK(PV!B25)," - ",PV!B25)</f>
        <v>actividad 4</v>
      </c>
      <c r="C12">
        <f>PV!C25</f>
        <v>100000</v>
      </c>
      <c r="D12" s="44"/>
      <c r="E12" s="44"/>
      <c r="F12" s="44">
        <v>0.5</v>
      </c>
      <c r="G12" s="43">
        <v>0.5</v>
      </c>
      <c r="H12" s="44"/>
      <c r="I12" s="44"/>
      <c r="J12" s="44"/>
      <c r="K12" s="44"/>
      <c r="L12" s="44"/>
      <c r="M12" s="44"/>
      <c r="N12" s="44"/>
      <c r="O12" s="44"/>
      <c r="P12" s="44"/>
      <c r="Q12" s="45">
        <f t="shared" si="0"/>
        <v>1</v>
      </c>
    </row>
    <row r="13" spans="1:17" ht="12" customHeight="1" x14ac:dyDescent="0.2">
      <c r="A13" s="46" t="str">
        <f>IF(ISBLANK(PV!A26)," - ",PV!A26)</f>
        <v>2.2</v>
      </c>
      <c r="B13" t="str">
        <f>IF(ISBLANK(PV!B26)," - ",PV!B26)</f>
        <v>actividad 5</v>
      </c>
      <c r="C13">
        <f>PV!C26</f>
        <v>60000</v>
      </c>
      <c r="D13" s="44"/>
      <c r="E13" s="44"/>
      <c r="F13" s="44"/>
      <c r="G13" s="44">
        <v>0.8</v>
      </c>
      <c r="H13" s="44">
        <v>0</v>
      </c>
      <c r="I13" s="44">
        <v>0.2</v>
      </c>
      <c r="J13" s="43"/>
      <c r="K13" s="44"/>
      <c r="L13" s="44"/>
      <c r="M13" s="44"/>
      <c r="N13" s="44"/>
      <c r="O13" s="44"/>
      <c r="P13" s="44"/>
      <c r="Q13" s="45">
        <f t="shared" si="0"/>
        <v>1</v>
      </c>
    </row>
    <row r="14" spans="1:17" ht="12" customHeight="1" x14ac:dyDescent="0.2">
      <c r="A14" s="46" t="str">
        <f>IF(ISBLANK(PV!A27)," - ",PV!A27)</f>
        <v xml:space="preserve"> - </v>
      </c>
      <c r="B14" t="str">
        <f>IF(ISBLANK(PV!B27)," - ",PV!B27)</f>
        <v xml:space="preserve"> - </v>
      </c>
      <c r="C14">
        <f>PV!C27</f>
        <v>0</v>
      </c>
      <c r="D14" s="44"/>
      <c r="E14" s="44"/>
      <c r="F14" s="44"/>
      <c r="G14" s="44"/>
      <c r="H14" s="44"/>
      <c r="I14" s="44"/>
      <c r="J14" s="44"/>
      <c r="K14" s="44"/>
      <c r="L14" s="43"/>
      <c r="M14" s="44"/>
      <c r="N14" s="44"/>
      <c r="O14" s="44"/>
      <c r="P14" s="44"/>
      <c r="Q14" s="45">
        <f t="shared" si="0"/>
        <v>0</v>
      </c>
    </row>
    <row r="15" spans="1:17" ht="12" customHeight="1" x14ac:dyDescent="0.2">
      <c r="A15" s="46" t="str">
        <f>IF(ISBLANK(PV!A28)," - ",PV!A28)</f>
        <v xml:space="preserve"> - </v>
      </c>
      <c r="B15" t="str">
        <f>IF(ISBLANK(PV!B28)," - ",PV!B28)</f>
        <v xml:space="preserve"> - </v>
      </c>
      <c r="C15">
        <f>PV!C28</f>
        <v>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3"/>
      <c r="P15" s="44"/>
      <c r="Q15" s="45">
        <f t="shared" si="0"/>
        <v>0</v>
      </c>
    </row>
    <row r="16" spans="1:17" ht="12" customHeight="1" x14ac:dyDescent="0.2">
      <c r="A16" s="46" t="str">
        <f>IF(ISBLANK(PV!A29)," - ",PV!A29)</f>
        <v xml:space="preserve"> - </v>
      </c>
      <c r="B16" t="str">
        <f>IF(ISBLANK(PV!B29)," - ",PV!B29)</f>
        <v xml:space="preserve"> - </v>
      </c>
      <c r="C16">
        <f>PV!C29</f>
        <v>0</v>
      </c>
      <c r="D16" s="44"/>
      <c r="E16" s="44"/>
      <c r="F16" s="44"/>
      <c r="G16" s="44"/>
      <c r="H16" s="44"/>
      <c r="I16" s="44"/>
      <c r="J16" s="43"/>
      <c r="K16" s="44"/>
      <c r="L16" s="44"/>
      <c r="M16" s="44"/>
      <c r="N16" s="44"/>
      <c r="O16" s="44"/>
      <c r="P16" s="44"/>
      <c r="Q16" s="45">
        <f t="shared" si="0"/>
        <v>0</v>
      </c>
    </row>
    <row r="17" spans="1:17" ht="12" customHeight="1" x14ac:dyDescent="0.2">
      <c r="A17" s="46" t="str">
        <f>IF(ISBLANK(PV!A30)," - ",PV!A30)</f>
        <v xml:space="preserve"> - </v>
      </c>
      <c r="B17" t="str">
        <f>IF(ISBLANK(PV!B30)," - ",PV!B30)</f>
        <v xml:space="preserve"> - </v>
      </c>
      <c r="C17">
        <f>PV!C30</f>
        <v>0</v>
      </c>
      <c r="D17" s="44"/>
      <c r="E17" s="44"/>
      <c r="F17" s="44"/>
      <c r="G17" s="44"/>
      <c r="H17" s="44"/>
      <c r="I17" s="44"/>
      <c r="J17" s="44"/>
      <c r="K17" s="43"/>
      <c r="L17" s="44"/>
      <c r="M17" s="44"/>
      <c r="N17" s="44"/>
      <c r="O17" s="44"/>
      <c r="P17" s="44"/>
      <c r="Q17" s="45">
        <f t="shared" si="0"/>
        <v>0</v>
      </c>
    </row>
    <row r="18" spans="1:17" ht="12" customHeight="1" x14ac:dyDescent="0.2">
      <c r="A18" s="46" t="str">
        <f>IF(ISBLANK(PV!A31)," - ",PV!A31)</f>
        <v xml:space="preserve"> - </v>
      </c>
      <c r="B18" t="str">
        <f>IF(ISBLANK(PV!B31)," - ",PV!B31)</f>
        <v xml:space="preserve"> - </v>
      </c>
      <c r="C18">
        <f>PV!C31</f>
        <v>0</v>
      </c>
      <c r="D18" s="44"/>
      <c r="E18" s="44"/>
      <c r="F18" s="44"/>
      <c r="G18" s="44"/>
      <c r="H18" s="44"/>
      <c r="I18" s="44"/>
      <c r="J18" s="44"/>
      <c r="K18" s="43"/>
      <c r="L18" s="44"/>
      <c r="M18" s="44"/>
      <c r="N18" s="44"/>
      <c r="O18" s="44"/>
      <c r="P18" s="44"/>
      <c r="Q18" s="45">
        <f t="shared" si="0"/>
        <v>0</v>
      </c>
    </row>
    <row r="19" spans="1:17" ht="12" customHeight="1" x14ac:dyDescent="0.2">
      <c r="A19" s="46" t="str">
        <f>IF(ISBLANK(PV!A32)," - ",PV!A32)</f>
        <v xml:space="preserve"> - </v>
      </c>
      <c r="B19" t="str">
        <f>IF(ISBLANK(PV!B32)," - ",PV!B32)</f>
        <v xml:space="preserve"> - </v>
      </c>
      <c r="C19">
        <f>PV!C32</f>
        <v>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3"/>
      <c r="O19" s="44"/>
      <c r="P19" s="44"/>
      <c r="Q19" s="45">
        <f t="shared" si="0"/>
        <v>0</v>
      </c>
    </row>
    <row r="20" spans="1:17" ht="12" customHeight="1" x14ac:dyDescent="0.2">
      <c r="A20" s="46" t="str">
        <f>IF(ISBLANK(PV!A33)," - ",PV!A33)</f>
        <v xml:space="preserve"> - </v>
      </c>
      <c r="B20" t="str">
        <f>IF(ISBLANK(PV!B33)," - ",PV!B33)</f>
        <v xml:space="preserve"> - </v>
      </c>
      <c r="C20">
        <f>PV!C33</f>
        <v>0</v>
      </c>
      <c r="D20" s="44"/>
      <c r="E20" s="44"/>
      <c r="F20" s="44"/>
      <c r="G20" s="44"/>
      <c r="H20" s="44"/>
      <c r="J20" s="44"/>
      <c r="K20" s="44"/>
      <c r="L20" s="44"/>
      <c r="M20" s="44"/>
      <c r="N20" s="44"/>
      <c r="O20" s="43"/>
      <c r="P20" s="44"/>
      <c r="Q20" s="45">
        <f t="shared" si="0"/>
        <v>0</v>
      </c>
    </row>
    <row r="21" spans="1:17" ht="12" customHeight="1" x14ac:dyDescent="0.2">
      <c r="A21" s="46" t="str">
        <f>IF(ISBLANK(PV!A34)," - ",PV!A34)</f>
        <v xml:space="preserve"> - </v>
      </c>
      <c r="B21" t="str">
        <f>IF(ISBLANK(PV!B34)," - ",PV!B34)</f>
        <v xml:space="preserve"> - </v>
      </c>
      <c r="C21">
        <f>PV!C34</f>
        <v>0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3"/>
      <c r="O21" s="44"/>
      <c r="P21" s="44"/>
      <c r="Q21" s="45">
        <f t="shared" si="0"/>
        <v>0</v>
      </c>
    </row>
    <row r="22" spans="1:17" ht="12" customHeight="1" x14ac:dyDescent="0.2">
      <c r="A22" s="46" t="str">
        <f>IF(ISBLANK(PV!A35)," - ",PV!A35)</f>
        <v xml:space="preserve"> - </v>
      </c>
      <c r="B22" t="str">
        <f>IF(ISBLANK(PV!B35)," - ",PV!B35)</f>
        <v xml:space="preserve"> - </v>
      </c>
      <c r="C22">
        <f>PV!C35</f>
        <v>0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3"/>
      <c r="Q22" s="45">
        <f t="shared" si="0"/>
        <v>0</v>
      </c>
    </row>
    <row r="23" spans="1:17" ht="12" customHeight="1" x14ac:dyDescent="0.2">
      <c r="A23" s="46" t="str">
        <f>IF(ISBLANK(PV!A36)," - ",PV!A36)</f>
        <v xml:space="preserve"> - </v>
      </c>
      <c r="B23" t="str">
        <f>IF(ISBLANK(PV!B36)," - ",PV!B36)</f>
        <v xml:space="preserve"> - </v>
      </c>
      <c r="C23">
        <f>PV!C36</f>
        <v>0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3"/>
      <c r="P23" s="44"/>
      <c r="Q23" s="45">
        <f t="shared" si="0"/>
        <v>0</v>
      </c>
    </row>
    <row r="24" spans="1:17" ht="12" customHeight="1" x14ac:dyDescent="0.2">
      <c r="A24" s="46" t="str">
        <f>IF(ISBLANK(PV!A37)," - ",PV!A37)</f>
        <v xml:space="preserve"> - </v>
      </c>
      <c r="B24" t="str">
        <f>IF(ISBLANK(PV!B37)," - ",PV!B37)</f>
        <v xml:space="preserve"> - </v>
      </c>
      <c r="C24">
        <f>PV!C37</f>
        <v>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3"/>
      <c r="Q24" s="45">
        <f t="shared" si="0"/>
        <v>0</v>
      </c>
    </row>
    <row r="25" spans="1:17" ht="12" customHeight="1" x14ac:dyDescent="0.2">
      <c r="A25" s="29" t="s">
        <v>53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7" ht="12" customHeight="1" x14ac:dyDescent="0.2">
      <c r="C26" s="30" t="s">
        <v>54</v>
      </c>
      <c r="D26" s="32">
        <f>SUMPRODUCT(D9:D25,$C$9:$C$25)</f>
        <v>1017500</v>
      </c>
      <c r="E26" s="32">
        <f t="shared" ref="E26:P26" si="1">SUMPRODUCT(E9:E25,$C$9:$C$25)+D26</f>
        <v>1078000</v>
      </c>
      <c r="F26" s="32">
        <f t="shared" si="1"/>
        <v>1144000</v>
      </c>
      <c r="G26" s="32">
        <f t="shared" si="1"/>
        <v>1250000</v>
      </c>
      <c r="H26" s="32">
        <f t="shared" si="1"/>
        <v>1298000</v>
      </c>
      <c r="I26" s="32">
        <f t="shared" si="1"/>
        <v>1310000</v>
      </c>
      <c r="J26" s="32">
        <f t="shared" si="1"/>
        <v>1310000</v>
      </c>
      <c r="K26" s="32">
        <f t="shared" si="1"/>
        <v>1310000</v>
      </c>
      <c r="L26" s="32">
        <f t="shared" si="1"/>
        <v>1310000</v>
      </c>
      <c r="M26" s="32">
        <f t="shared" si="1"/>
        <v>1310000</v>
      </c>
      <c r="N26" s="32">
        <f t="shared" si="1"/>
        <v>1310000</v>
      </c>
      <c r="O26" s="32">
        <f t="shared" si="1"/>
        <v>1310000</v>
      </c>
      <c r="P26" s="32">
        <f t="shared" si="1"/>
        <v>1310000</v>
      </c>
    </row>
    <row r="27" spans="1:17" ht="12" customHeight="1" x14ac:dyDescent="0.2"/>
    <row r="28" spans="1:17" ht="12" customHeight="1" x14ac:dyDescent="0.2"/>
    <row r="29" spans="1:17" ht="12" customHeight="1" x14ac:dyDescent="0.2"/>
    <row r="30" spans="1:17" ht="12" customHeight="1" x14ac:dyDescent="0.2">
      <c r="M30" s="43"/>
    </row>
    <row r="31" spans="1:17" ht="12" customHeight="1" x14ac:dyDescent="0.2"/>
    <row r="32" spans="1:17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</sheetData>
  <pageMargins left="0.5" right="0.5" top="0.25" bottom="0.2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004"/>
  <sheetViews>
    <sheetView showGridLines="0" workbookViewId="0">
      <selection activeCell="B46" sqref="B46"/>
    </sheetView>
  </sheetViews>
  <sheetFormatPr baseColWidth="10" defaultColWidth="14.42578125" defaultRowHeight="15" customHeight="1" x14ac:dyDescent="0.2"/>
  <cols>
    <col min="1" max="1" width="6.5703125" customWidth="1"/>
    <col min="2" max="2" width="26.42578125" customWidth="1"/>
    <col min="3" max="3" width="11.5703125" customWidth="1"/>
    <col min="4" max="15" width="8.7109375" customWidth="1"/>
    <col min="16" max="25" width="9.140625" customWidth="1"/>
  </cols>
  <sheetData>
    <row r="1" spans="1:16" ht="21" customHeight="1" x14ac:dyDescent="0.3">
      <c r="A1" s="1" t="s">
        <v>36</v>
      </c>
    </row>
    <row r="2" spans="1:16" ht="12" customHeight="1" x14ac:dyDescent="0.25">
      <c r="A2" s="4"/>
      <c r="B2" s="2"/>
      <c r="C2" s="2"/>
      <c r="D2" s="2"/>
      <c r="E2" s="2"/>
      <c r="F2" s="2"/>
      <c r="G2" s="2"/>
    </row>
    <row r="3" spans="1:16" ht="12" customHeight="1" x14ac:dyDescent="0.2">
      <c r="A3" s="10" t="s">
        <v>37</v>
      </c>
      <c r="B3" s="2"/>
      <c r="C3" s="2"/>
      <c r="D3" s="2"/>
      <c r="E3" s="2"/>
      <c r="F3" s="2"/>
      <c r="G3" s="2"/>
    </row>
    <row r="4" spans="1:16" ht="12" customHeight="1" x14ac:dyDescent="0.2">
      <c r="A4" s="10" t="s">
        <v>38</v>
      </c>
    </row>
    <row r="5" spans="1:16" ht="12" customHeight="1" x14ac:dyDescent="0.2">
      <c r="A5" s="10" t="s">
        <v>39</v>
      </c>
      <c r="B5" s="2"/>
      <c r="C5" s="2"/>
      <c r="D5" s="10"/>
      <c r="E5" s="2"/>
      <c r="F5" s="2"/>
    </row>
    <row r="6" spans="1:16" ht="12" customHeight="1" x14ac:dyDescent="0.2"/>
    <row r="7" spans="1:16" ht="15.75" customHeight="1" x14ac:dyDescent="0.25">
      <c r="A7" s="4" t="s">
        <v>73</v>
      </c>
      <c r="B7" s="2"/>
      <c r="C7" s="2"/>
      <c r="D7" s="10"/>
      <c r="E7" s="2"/>
      <c r="F7" s="2"/>
      <c r="G7" s="2"/>
      <c r="O7" s="3"/>
    </row>
    <row r="8" spans="1:16" ht="12" customHeight="1" x14ac:dyDescent="0.2">
      <c r="A8" s="11" t="s">
        <v>8</v>
      </c>
      <c r="B8" s="12" t="s">
        <v>9</v>
      </c>
      <c r="C8" s="13" t="s">
        <v>58</v>
      </c>
      <c r="D8" s="41" t="s">
        <v>40</v>
      </c>
      <c r="E8" s="41" t="s">
        <v>41</v>
      </c>
      <c r="F8" s="41" t="s">
        <v>42</v>
      </c>
      <c r="G8" s="41" t="s">
        <v>43</v>
      </c>
      <c r="H8" s="41" t="s">
        <v>44</v>
      </c>
      <c r="I8" s="41" t="s">
        <v>45</v>
      </c>
      <c r="J8" s="41" t="s">
        <v>46</v>
      </c>
      <c r="K8" s="41" t="s">
        <v>47</v>
      </c>
      <c r="L8" s="41" t="s">
        <v>48</v>
      </c>
      <c r="M8" s="41" t="s">
        <v>49</v>
      </c>
      <c r="N8" s="41" t="s">
        <v>50</v>
      </c>
      <c r="O8" s="41" t="s">
        <v>51</v>
      </c>
      <c r="P8" s="41" t="s">
        <v>52</v>
      </c>
    </row>
    <row r="9" spans="1:16" ht="12" customHeight="1" x14ac:dyDescent="0.2">
      <c r="A9" s="42" t="str">
        <f>IF(ISBLANK(PV!A22)," - ",PV!A22)</f>
        <v>1.1</v>
      </c>
      <c r="B9" t="str">
        <f>IF(ISBLANK(PV!B22)," - ",PV!B22)</f>
        <v>actividad 1</v>
      </c>
      <c r="C9" s="18">
        <f t="shared" ref="C9:C24" si="0">SUM(D9:P9)</f>
        <v>1000000</v>
      </c>
      <c r="D9" s="17">
        <f>('Control del proyecto'!D9*'Control del proyecto'!$C$9)</f>
        <v>1000000</v>
      </c>
      <c r="E9" s="17">
        <f>('Control del proyecto'!E9*'Control del proyecto'!$C$9)</f>
        <v>0</v>
      </c>
      <c r="F9" s="17">
        <f>('Control del proyecto'!F9*'Control del proyecto'!$C$9)</f>
        <v>0</v>
      </c>
      <c r="G9" s="17">
        <f>('Control del proyecto'!G9*'Control del proyecto'!$C$9)</f>
        <v>0</v>
      </c>
      <c r="H9" s="17">
        <f>('Control del proyecto'!H9*'Control del proyecto'!$C$9)</f>
        <v>0</v>
      </c>
      <c r="I9" s="17">
        <f>('Control del proyecto'!I9*'Control del proyecto'!$C$9)</f>
        <v>0</v>
      </c>
      <c r="J9" s="17">
        <f>('Control del proyecto'!J9*'Control del proyecto'!$C$9)</f>
        <v>0</v>
      </c>
      <c r="K9" s="17">
        <f>('Control del proyecto'!K9*'Control del proyecto'!$C$9)</f>
        <v>0</v>
      </c>
      <c r="L9" s="17">
        <f>('Control del proyecto'!L9*'Control del proyecto'!$C$9)</f>
        <v>0</v>
      </c>
      <c r="M9" s="17">
        <f>('Control del proyecto'!M9*'Control del proyecto'!$C$9)</f>
        <v>0</v>
      </c>
      <c r="N9" s="17">
        <f>('Control del proyecto'!N9*'Control del proyecto'!$C$9)</f>
        <v>0</v>
      </c>
      <c r="O9" s="17">
        <f>('Control del proyecto'!O9*'Control del proyecto'!$C$9)</f>
        <v>0</v>
      </c>
      <c r="P9" s="17">
        <f>('Control del proyecto'!P9*'Control del proyecto'!$C$9)</f>
        <v>0</v>
      </c>
    </row>
    <row r="10" spans="1:16" ht="12" customHeight="1" x14ac:dyDescent="0.2">
      <c r="A10" s="42" t="str">
        <f>IF(ISBLANK(PV!A23)," - ",PV!A23)</f>
        <v>1.2</v>
      </c>
      <c r="B10" t="str">
        <f>IF(ISBLANK(PV!B23)," - ",PV!B23)</f>
        <v>actividad 2</v>
      </c>
      <c r="C10" s="18">
        <f t="shared" si="0"/>
        <v>70000</v>
      </c>
      <c r="D10" s="17">
        <f>('Control del proyecto'!D10*'Control del proyecto'!$C$10)</f>
        <v>17500</v>
      </c>
      <c r="E10" s="17">
        <f>('Control del proyecto'!E10*'Control del proyecto'!$C$10)</f>
        <v>52500</v>
      </c>
      <c r="F10" s="17">
        <f>('Control del proyecto'!F10*'Control del proyecto'!$C$10)</f>
        <v>0</v>
      </c>
      <c r="G10" s="17">
        <f>('Control del proyecto'!G10*'Control del proyecto'!$C$10)</f>
        <v>0</v>
      </c>
      <c r="H10" s="17">
        <f>('Control del proyecto'!H10*'Control del proyecto'!$C$10)</f>
        <v>0</v>
      </c>
      <c r="I10" s="17">
        <f>('Control del proyecto'!I10*'Control del proyecto'!$C$10)</f>
        <v>0</v>
      </c>
      <c r="J10" s="17">
        <f>('Control del proyecto'!J10*'Control del proyecto'!$C$10)</f>
        <v>0</v>
      </c>
      <c r="K10" s="17">
        <f>('Control del proyecto'!K10*'Control del proyecto'!$C$10)</f>
        <v>0</v>
      </c>
      <c r="L10" s="17">
        <f>('Control del proyecto'!L10*'Control del proyecto'!$C$10)</f>
        <v>0</v>
      </c>
      <c r="M10" s="17">
        <f>('Control del proyecto'!M10*'Control del proyecto'!$C$10)</f>
        <v>0</v>
      </c>
      <c r="N10" s="17">
        <f>('Control del proyecto'!N10*'Control del proyecto'!$C$10)</f>
        <v>0</v>
      </c>
      <c r="O10" s="17">
        <f>('Control del proyecto'!O10*'Control del proyecto'!$C$10)</f>
        <v>0</v>
      </c>
      <c r="P10" s="17">
        <f>('Control del proyecto'!P10*'Control del proyecto'!$C$10)</f>
        <v>0</v>
      </c>
    </row>
    <row r="11" spans="1:16" ht="12" customHeight="1" x14ac:dyDescent="0.2">
      <c r="A11" s="46" t="str">
        <f>IF(ISBLANK(PV!A24)," - ",PV!A24)</f>
        <v>1.3</v>
      </c>
      <c r="B11" t="str">
        <f>IF(ISBLANK(PV!B24)," - ",PV!B24)</f>
        <v>actividad 3</v>
      </c>
      <c r="C11" s="18">
        <f t="shared" si="0"/>
        <v>24000</v>
      </c>
      <c r="D11" s="17">
        <f>('Control del proyecto'!D11*'Control del proyecto'!$C$11)</f>
        <v>0</v>
      </c>
      <c r="E11" s="17">
        <f>('Control del proyecto'!E11*'Control del proyecto'!$C$11)</f>
        <v>8000</v>
      </c>
      <c r="F11" s="17">
        <f>('Control del proyecto'!F11*'Control del proyecto'!$C$11)</f>
        <v>16000</v>
      </c>
      <c r="G11" s="17">
        <v>0</v>
      </c>
      <c r="H11" s="17">
        <v>0</v>
      </c>
      <c r="I11" s="17">
        <f>('Control del proyecto'!I11*'Control del proyecto'!$C$11)</f>
        <v>0</v>
      </c>
      <c r="J11" s="17">
        <f>('Control del proyecto'!J11*'Control del proyecto'!$C$11)</f>
        <v>0</v>
      </c>
      <c r="K11" s="17">
        <f>('Control del proyecto'!K11*'Control del proyecto'!$C$11)</f>
        <v>0</v>
      </c>
      <c r="L11" s="17">
        <f>('Control del proyecto'!L11*'Control del proyecto'!$C$11)</f>
        <v>0</v>
      </c>
      <c r="M11" s="17">
        <f>('Control del proyecto'!M11*'Control del proyecto'!$C$11)</f>
        <v>0</v>
      </c>
      <c r="N11" s="17">
        <f>('Control del proyecto'!N11*'Control del proyecto'!$C$11)</f>
        <v>0</v>
      </c>
      <c r="O11" s="17">
        <f>('Control del proyecto'!O11*'Control del proyecto'!$C$11)</f>
        <v>0</v>
      </c>
      <c r="P11" s="17">
        <f>('Control del proyecto'!P11*'Control del proyecto'!$C$11)</f>
        <v>0</v>
      </c>
    </row>
    <row r="12" spans="1:16" ht="12" customHeight="1" x14ac:dyDescent="0.2">
      <c r="A12" s="46" t="str">
        <f>IF(ISBLANK(PV!A25)," - ",PV!A25)</f>
        <v>2.1</v>
      </c>
      <c r="B12" t="str">
        <f>IF(ISBLANK(PV!B25)," - ",PV!B25)</f>
        <v>actividad 4</v>
      </c>
      <c r="C12" s="18">
        <f t="shared" si="0"/>
        <v>50000</v>
      </c>
      <c r="D12" s="17">
        <f>('Control del proyecto'!D12*'Control del proyecto'!$C$12)</f>
        <v>0</v>
      </c>
      <c r="E12" s="17">
        <f>('Control del proyecto'!E12*'Control del proyecto'!$C$12)</f>
        <v>0</v>
      </c>
      <c r="F12" s="17">
        <f>('Control del proyecto'!F12*'Control del proyecto'!$C$12)</f>
        <v>50000</v>
      </c>
      <c r="G12" s="17">
        <v>0</v>
      </c>
      <c r="H12" s="17">
        <f>('Control del proyecto'!H12*'Control del proyecto'!$C$12)</f>
        <v>0</v>
      </c>
      <c r="I12" s="17">
        <f>('Control del proyecto'!I12*'Control del proyecto'!$C$12)</f>
        <v>0</v>
      </c>
      <c r="J12" s="17">
        <f>('Control del proyecto'!J12*'Control del proyecto'!$C$12)</f>
        <v>0</v>
      </c>
      <c r="K12" s="17">
        <f>('Control del proyecto'!K12*'Control del proyecto'!$C$12)</f>
        <v>0</v>
      </c>
      <c r="L12" s="17">
        <f>('Control del proyecto'!L12*'Control del proyecto'!$C$12)</f>
        <v>0</v>
      </c>
      <c r="M12" s="17">
        <f>('Control del proyecto'!M12*'Control del proyecto'!$C$12)</f>
        <v>0</v>
      </c>
      <c r="N12" s="17">
        <f>('Control del proyecto'!N12*'Control del proyecto'!$C$12)</f>
        <v>0</v>
      </c>
      <c r="O12" s="17">
        <f>('Control del proyecto'!O12*'Control del proyecto'!$C$12)</f>
        <v>0</v>
      </c>
      <c r="P12" s="17">
        <f>('Control del proyecto'!P12*'Control del proyecto'!$C$12)</f>
        <v>0</v>
      </c>
    </row>
    <row r="13" spans="1:16" ht="12" customHeight="1" x14ac:dyDescent="0.2">
      <c r="A13" s="46" t="str">
        <f>IF(ISBLANK(PV!A26)," - ",PV!A26)</f>
        <v>2.2</v>
      </c>
      <c r="B13" t="str">
        <f>IF(ISBLANK(PV!B26)," - ",PV!B26)</f>
        <v>actividad 5</v>
      </c>
      <c r="C13" s="18">
        <f t="shared" si="0"/>
        <v>60000</v>
      </c>
      <c r="D13" s="17">
        <f>('Control del proyecto'!D13*'Control del proyecto'!$C$13)</f>
        <v>0</v>
      </c>
      <c r="E13" s="17">
        <f>('Control del proyecto'!E13*'Control del proyecto'!$C$13)</f>
        <v>0</v>
      </c>
      <c r="F13" s="17">
        <f>('Control del proyecto'!F13*'Control del proyecto'!$C$13)</f>
        <v>0</v>
      </c>
      <c r="G13" s="17">
        <f>('Control del proyecto'!G13*'Control del proyecto'!$C$13)</f>
        <v>48000</v>
      </c>
      <c r="H13" s="17">
        <f>('Control del proyecto'!H13*'Control del proyecto'!$C$13)</f>
        <v>0</v>
      </c>
      <c r="I13" s="17">
        <f>('Control del proyecto'!I13*'Control del proyecto'!$C$13)</f>
        <v>12000</v>
      </c>
      <c r="J13" s="17">
        <f>('Control del proyecto'!J13*'Control del proyecto'!$C$13)</f>
        <v>0</v>
      </c>
      <c r="K13" s="17">
        <f>('Control del proyecto'!K13*'Control del proyecto'!$C$13)</f>
        <v>0</v>
      </c>
      <c r="L13" s="17">
        <f>('Control del proyecto'!L13*'Control del proyecto'!$C$13)</f>
        <v>0</v>
      </c>
      <c r="M13" s="17">
        <f>('Control del proyecto'!M13*'Control del proyecto'!$C$13)</f>
        <v>0</v>
      </c>
      <c r="N13" s="17">
        <f>('Control del proyecto'!N13*'Control del proyecto'!$C$13)</f>
        <v>0</v>
      </c>
      <c r="O13" s="17">
        <f>('Control del proyecto'!O13*'Control del proyecto'!$C$13)</f>
        <v>0</v>
      </c>
      <c r="P13" s="17">
        <f>('Control del proyecto'!P13*'Control del proyecto'!$C$13)</f>
        <v>0</v>
      </c>
    </row>
    <row r="14" spans="1:16" ht="12" customHeight="1" x14ac:dyDescent="0.2">
      <c r="A14" s="46" t="str">
        <f>IF(ISBLANK(PV!A27)," - ",PV!A27)</f>
        <v xml:space="preserve"> - </v>
      </c>
      <c r="B14" t="str">
        <f>IF(ISBLANK(PV!B27)," - ",PV!B27)</f>
        <v xml:space="preserve"> - </v>
      </c>
      <c r="C14" s="18">
        <f t="shared" si="0"/>
        <v>0</v>
      </c>
      <c r="D14" s="17">
        <f>('Control del proyecto'!D14*'Control del proyecto'!$C$14)</f>
        <v>0</v>
      </c>
      <c r="E14" s="17">
        <f>('Control del proyecto'!E14*'Control del proyecto'!$C$14)</f>
        <v>0</v>
      </c>
      <c r="F14" s="17">
        <f>('Control del proyecto'!F14*'Control del proyecto'!$C$14)</f>
        <v>0</v>
      </c>
      <c r="G14" s="17">
        <f>('Control del proyecto'!G14*'Control del proyecto'!$C$14)</f>
        <v>0</v>
      </c>
      <c r="H14" s="17">
        <f>('Control del proyecto'!H14*'Control del proyecto'!$C$14)</f>
        <v>0</v>
      </c>
      <c r="I14" s="17">
        <f>('Control del proyecto'!I14*'Control del proyecto'!$C$14)</f>
        <v>0</v>
      </c>
      <c r="J14" s="17">
        <f>('Control del proyecto'!J14*'Control del proyecto'!$C$14)</f>
        <v>0</v>
      </c>
      <c r="K14" s="17">
        <f>('Control del proyecto'!K14*'Control del proyecto'!$C$14)</f>
        <v>0</v>
      </c>
      <c r="L14" s="17">
        <f>('Control del proyecto'!L14*'Control del proyecto'!$C$14)</f>
        <v>0</v>
      </c>
      <c r="M14" s="17">
        <f>('Control del proyecto'!M14*'Control del proyecto'!$C$14)</f>
        <v>0</v>
      </c>
      <c r="N14" s="17">
        <f>('Control del proyecto'!N14*'Control del proyecto'!$C$14)</f>
        <v>0</v>
      </c>
      <c r="O14" s="17">
        <f>('Control del proyecto'!O14*'Control del proyecto'!$C$14)</f>
        <v>0</v>
      </c>
      <c r="P14" s="17">
        <f>('Control del proyecto'!P14*'Control del proyecto'!$C$14)</f>
        <v>0</v>
      </c>
    </row>
    <row r="15" spans="1:16" ht="12" customHeight="1" x14ac:dyDescent="0.2">
      <c r="A15" s="46" t="str">
        <f>IF(ISBLANK(PV!A28)," - ",PV!A28)</f>
        <v xml:space="preserve"> - </v>
      </c>
      <c r="B15" t="str">
        <f>IF(ISBLANK(PV!B28)," - ",PV!B28)</f>
        <v xml:space="preserve"> - </v>
      </c>
      <c r="C15" s="18">
        <f t="shared" si="0"/>
        <v>0</v>
      </c>
      <c r="D15" s="17">
        <f>('Control del proyecto'!D15*'Control del proyecto'!$C$15)</f>
        <v>0</v>
      </c>
      <c r="E15" s="17">
        <f>('Control del proyecto'!E15*'Control del proyecto'!$C$15)</f>
        <v>0</v>
      </c>
      <c r="F15" s="17">
        <f>('Control del proyecto'!F15*'Control del proyecto'!$C$15)</f>
        <v>0</v>
      </c>
      <c r="G15" s="17">
        <f>('Control del proyecto'!G15*'Control del proyecto'!$C$15)</f>
        <v>0</v>
      </c>
      <c r="H15" s="17">
        <f>('Control del proyecto'!H15*'Control del proyecto'!$C$15)</f>
        <v>0</v>
      </c>
      <c r="I15" s="17">
        <f>('Control del proyecto'!I15*'Control del proyecto'!$C$15)</f>
        <v>0</v>
      </c>
      <c r="J15" s="17">
        <f>('Control del proyecto'!J15*'Control del proyecto'!$C$15)</f>
        <v>0</v>
      </c>
      <c r="K15" s="17">
        <f>('Control del proyecto'!K15*'Control del proyecto'!$C$15)</f>
        <v>0</v>
      </c>
      <c r="L15" s="17">
        <f>('Control del proyecto'!L15*'Control del proyecto'!$C$15)</f>
        <v>0</v>
      </c>
      <c r="M15" s="17">
        <f>('Control del proyecto'!M15*'Control del proyecto'!$C$15)</f>
        <v>0</v>
      </c>
      <c r="N15" s="17">
        <f>('Control del proyecto'!N15*'Control del proyecto'!$C$15)</f>
        <v>0</v>
      </c>
      <c r="O15" s="17">
        <f>('Control del proyecto'!O15*'Control del proyecto'!$C$15)</f>
        <v>0</v>
      </c>
      <c r="P15" s="17">
        <f>('Control del proyecto'!P15*'Control del proyecto'!$C$15)</f>
        <v>0</v>
      </c>
    </row>
    <row r="16" spans="1:16" ht="12" customHeight="1" x14ac:dyDescent="0.2">
      <c r="A16" s="46" t="str">
        <f>IF(ISBLANK(PV!A29)," - ",PV!A29)</f>
        <v xml:space="preserve"> - </v>
      </c>
      <c r="B16" t="str">
        <f>IF(ISBLANK(PV!B29)," - ",PV!B29)</f>
        <v xml:space="preserve"> - </v>
      </c>
      <c r="C16" s="18">
        <f t="shared" si="0"/>
        <v>0</v>
      </c>
      <c r="D16" s="17">
        <f>('Control del proyecto'!D16*'Control del proyecto'!$C$16)</f>
        <v>0</v>
      </c>
      <c r="E16" s="17">
        <f>('Control del proyecto'!E16*'Control del proyecto'!$C$16)</f>
        <v>0</v>
      </c>
      <c r="F16" s="17">
        <f>('Control del proyecto'!F16*'Control del proyecto'!$C$16)</f>
        <v>0</v>
      </c>
      <c r="G16" s="17">
        <f>('Control del proyecto'!G16*'Control del proyecto'!$C$16)</f>
        <v>0</v>
      </c>
      <c r="H16" s="17">
        <f>('Control del proyecto'!H16*'Control del proyecto'!$C$16)</f>
        <v>0</v>
      </c>
      <c r="I16" s="17">
        <f>('Control del proyecto'!I16*'Control del proyecto'!$C$16)</f>
        <v>0</v>
      </c>
      <c r="J16" s="17">
        <f>('Control del proyecto'!J16*'Control del proyecto'!$C$16)</f>
        <v>0</v>
      </c>
      <c r="K16" s="17">
        <f>('Control del proyecto'!K16*'Control del proyecto'!$C$16)</f>
        <v>0</v>
      </c>
      <c r="L16" s="17">
        <f>('Control del proyecto'!L16*'Control del proyecto'!$C$16)</f>
        <v>0</v>
      </c>
      <c r="M16" s="17">
        <f>('Control del proyecto'!M16*'Control del proyecto'!$C$16)</f>
        <v>0</v>
      </c>
      <c r="N16" s="17">
        <f>('Control del proyecto'!N16*'Control del proyecto'!$C$16)</f>
        <v>0</v>
      </c>
      <c r="O16" s="17">
        <f>('Control del proyecto'!O16*'Control del proyecto'!$C$16)</f>
        <v>0</v>
      </c>
      <c r="P16" s="17">
        <f>('Control del proyecto'!P16*'Control del proyecto'!$C$16)</f>
        <v>0</v>
      </c>
    </row>
    <row r="17" spans="1:16" ht="12" customHeight="1" x14ac:dyDescent="0.2">
      <c r="A17" s="46" t="str">
        <f>IF(ISBLANK(PV!A30)," - ",PV!A30)</f>
        <v xml:space="preserve"> - </v>
      </c>
      <c r="B17" t="str">
        <f>IF(ISBLANK(PV!B30)," - ",PV!B30)</f>
        <v xml:space="preserve"> - </v>
      </c>
      <c r="C17" s="18">
        <f t="shared" si="0"/>
        <v>0</v>
      </c>
      <c r="D17" s="17">
        <f>('Control del proyecto'!D17*'Control del proyecto'!$C$17)</f>
        <v>0</v>
      </c>
      <c r="E17" s="17">
        <f>('Control del proyecto'!E17*'Control del proyecto'!$C$17)</f>
        <v>0</v>
      </c>
      <c r="F17" s="17">
        <f>('Control del proyecto'!F17*'Control del proyecto'!$C$17)</f>
        <v>0</v>
      </c>
      <c r="G17" s="17">
        <f>('Control del proyecto'!G17*'Control del proyecto'!$C$17)</f>
        <v>0</v>
      </c>
      <c r="H17" s="17">
        <f>('Control del proyecto'!H17*'Control del proyecto'!$C$17)</f>
        <v>0</v>
      </c>
      <c r="I17" s="17">
        <f>('Control del proyecto'!I17*'Control del proyecto'!$C$17)</f>
        <v>0</v>
      </c>
      <c r="J17" s="17">
        <f>('Control del proyecto'!J17*'Control del proyecto'!$C$17)</f>
        <v>0</v>
      </c>
      <c r="K17" s="17">
        <f>('Control del proyecto'!K17*'Control del proyecto'!$C$17)</f>
        <v>0</v>
      </c>
      <c r="L17" s="17">
        <f>('Control del proyecto'!L17*'Control del proyecto'!$C$17)</f>
        <v>0</v>
      </c>
      <c r="M17" s="17">
        <f>('Control del proyecto'!M17*'Control del proyecto'!$C$17)</f>
        <v>0</v>
      </c>
      <c r="N17" s="17">
        <f>('Control del proyecto'!N17*'Control del proyecto'!$C$17)</f>
        <v>0</v>
      </c>
      <c r="O17" s="17">
        <f>('Control del proyecto'!O17*'Control del proyecto'!$C$17)</f>
        <v>0</v>
      </c>
      <c r="P17" s="17">
        <f>('Control del proyecto'!P17*'Control del proyecto'!$C$17)</f>
        <v>0</v>
      </c>
    </row>
    <row r="18" spans="1:16" ht="12" customHeight="1" x14ac:dyDescent="0.2">
      <c r="A18" s="46" t="str">
        <f>IF(ISBLANK(PV!A31)," - ",PV!A31)</f>
        <v xml:space="preserve"> - </v>
      </c>
      <c r="B18" t="str">
        <f>IF(ISBLANK(PV!B31)," - ",PV!B31)</f>
        <v xml:space="preserve"> - </v>
      </c>
      <c r="C18" s="18">
        <f t="shared" si="0"/>
        <v>0</v>
      </c>
      <c r="D18" s="17">
        <f>('Control del proyecto'!D18*'Control del proyecto'!$C$18)</f>
        <v>0</v>
      </c>
      <c r="E18" s="17">
        <f>('Control del proyecto'!E18*'Control del proyecto'!$C$18)</f>
        <v>0</v>
      </c>
      <c r="F18" s="17">
        <f>('Control del proyecto'!F18*'Control del proyecto'!$C$18)</f>
        <v>0</v>
      </c>
      <c r="G18" s="17">
        <f>('Control del proyecto'!G18*'Control del proyecto'!$C$18)</f>
        <v>0</v>
      </c>
      <c r="H18" s="17">
        <f>('Control del proyecto'!H18*'Control del proyecto'!$C$18)</f>
        <v>0</v>
      </c>
      <c r="I18" s="17">
        <f>('Control del proyecto'!I18*'Control del proyecto'!$C$18)</f>
        <v>0</v>
      </c>
      <c r="J18" s="17">
        <f>('Control del proyecto'!J18*'Control del proyecto'!$C$18)</f>
        <v>0</v>
      </c>
      <c r="K18" s="17">
        <f>('Control del proyecto'!K18*'Control del proyecto'!$C$18)</f>
        <v>0</v>
      </c>
      <c r="L18" s="17">
        <f>('Control del proyecto'!L18*'Control del proyecto'!$C$18)</f>
        <v>0</v>
      </c>
      <c r="M18" s="17">
        <f>('Control del proyecto'!M18*'Control del proyecto'!$C$18)</f>
        <v>0</v>
      </c>
      <c r="N18" s="17">
        <f>('Control del proyecto'!N18*'Control del proyecto'!$C$18)</f>
        <v>0</v>
      </c>
      <c r="O18" s="17">
        <f>('Control del proyecto'!O18*'Control del proyecto'!$C$18)</f>
        <v>0</v>
      </c>
      <c r="P18" s="17">
        <f>('Control del proyecto'!P18*'Control del proyecto'!$C$18)</f>
        <v>0</v>
      </c>
    </row>
    <row r="19" spans="1:16" ht="12" customHeight="1" x14ac:dyDescent="0.2">
      <c r="A19" s="46" t="str">
        <f>IF(ISBLANK(PV!A32)," - ",PV!A32)</f>
        <v xml:space="preserve"> - </v>
      </c>
      <c r="B19" t="str">
        <f>IF(ISBLANK(PV!B32)," - ",PV!B32)</f>
        <v xml:space="preserve"> - </v>
      </c>
      <c r="C19" s="18">
        <f t="shared" si="0"/>
        <v>0</v>
      </c>
      <c r="D19" s="17">
        <f>('Control del proyecto'!D19*'Control del proyecto'!$C$19)</f>
        <v>0</v>
      </c>
      <c r="E19" s="17">
        <f>('Control del proyecto'!E19*'Control del proyecto'!$C$19)</f>
        <v>0</v>
      </c>
      <c r="F19" s="17">
        <f>('Control del proyecto'!F19*'Control del proyecto'!$C$19)</f>
        <v>0</v>
      </c>
      <c r="G19" s="17">
        <f>('Control del proyecto'!G19*'Control del proyecto'!$C$19)</f>
        <v>0</v>
      </c>
      <c r="H19" s="17">
        <f>('Control del proyecto'!H19*'Control del proyecto'!$C$19)</f>
        <v>0</v>
      </c>
      <c r="I19" s="17">
        <f>('Control del proyecto'!I19*'Control del proyecto'!$C$19)</f>
        <v>0</v>
      </c>
      <c r="J19" s="17">
        <f>('Control del proyecto'!J19*'Control del proyecto'!$C$19)</f>
        <v>0</v>
      </c>
      <c r="K19" s="17">
        <f>('Control del proyecto'!K19*'Control del proyecto'!$C$19)</f>
        <v>0</v>
      </c>
      <c r="L19" s="17">
        <f>('Control del proyecto'!L19*'Control del proyecto'!$C$19)</f>
        <v>0</v>
      </c>
      <c r="M19" s="17">
        <f>('Control del proyecto'!M19*'Control del proyecto'!$C$19)</f>
        <v>0</v>
      </c>
      <c r="N19" s="17">
        <f>('Control del proyecto'!N19*'Control del proyecto'!$C$19)</f>
        <v>0</v>
      </c>
      <c r="O19" s="17">
        <f>('Control del proyecto'!O19*'Control del proyecto'!$C$19)</f>
        <v>0</v>
      </c>
      <c r="P19" s="17">
        <f>('Control del proyecto'!P19*'Control del proyecto'!$C$19)</f>
        <v>0</v>
      </c>
    </row>
    <row r="20" spans="1:16" ht="12" customHeight="1" x14ac:dyDescent="0.2">
      <c r="A20" s="46" t="str">
        <f>IF(ISBLANK(PV!A33)," - ",PV!A33)</f>
        <v xml:space="preserve"> - </v>
      </c>
      <c r="B20" t="str">
        <f>IF(ISBLANK(PV!B33)," - ",PV!B33)</f>
        <v xml:space="preserve"> - </v>
      </c>
      <c r="C20" s="18">
        <f t="shared" si="0"/>
        <v>0</v>
      </c>
      <c r="D20" s="17">
        <f>('Control del proyecto'!D20*'Control del proyecto'!$C$20)</f>
        <v>0</v>
      </c>
      <c r="E20" s="17">
        <f>('Control del proyecto'!E20*'Control del proyecto'!$C$20)</f>
        <v>0</v>
      </c>
      <c r="F20" s="17">
        <f>('Control del proyecto'!F20*'Control del proyecto'!$C$20)</f>
        <v>0</v>
      </c>
      <c r="G20" s="17">
        <f>('Control del proyecto'!G20*'Control del proyecto'!$C$20)</f>
        <v>0</v>
      </c>
      <c r="H20" s="17">
        <f>('Control del proyecto'!H20*'Control del proyecto'!$C$20)</f>
        <v>0</v>
      </c>
      <c r="I20" s="17">
        <f>('Control del proyecto'!I20*'Control del proyecto'!$C$20)</f>
        <v>0</v>
      </c>
      <c r="J20" s="17">
        <f>('Control del proyecto'!J20*'Control del proyecto'!$C$20)</f>
        <v>0</v>
      </c>
      <c r="K20" s="17">
        <f>('Control del proyecto'!K20*'Control del proyecto'!$C$20)</f>
        <v>0</v>
      </c>
      <c r="L20" s="17">
        <f>('Control del proyecto'!L20*'Control del proyecto'!$C$20)</f>
        <v>0</v>
      </c>
      <c r="M20" s="17">
        <f>('Control del proyecto'!M20*'Control del proyecto'!$C$20)</f>
        <v>0</v>
      </c>
      <c r="N20" s="17">
        <f>('Control del proyecto'!N20*'Control del proyecto'!$C$20)</f>
        <v>0</v>
      </c>
      <c r="O20" s="17">
        <f>('Control del proyecto'!O20*'Control del proyecto'!$C$20)</f>
        <v>0</v>
      </c>
      <c r="P20" s="17">
        <f>('Control del proyecto'!P20*'Control del proyecto'!$C$20)</f>
        <v>0</v>
      </c>
    </row>
    <row r="21" spans="1:16" ht="12" customHeight="1" x14ac:dyDescent="0.2">
      <c r="A21" s="46" t="str">
        <f>IF(ISBLANK(PV!A34)," - ",PV!A34)</f>
        <v xml:space="preserve"> - </v>
      </c>
      <c r="B21" t="str">
        <f>IF(ISBLANK(PV!B34)," - ",PV!B34)</f>
        <v xml:space="preserve"> - </v>
      </c>
      <c r="C21" s="18">
        <f t="shared" si="0"/>
        <v>0</v>
      </c>
      <c r="D21" s="17">
        <f>('Control del proyecto'!D21*'Control del proyecto'!$C$21)</f>
        <v>0</v>
      </c>
      <c r="E21" s="17">
        <f>('Control del proyecto'!E21*'Control del proyecto'!$C$21)</f>
        <v>0</v>
      </c>
      <c r="F21" s="17">
        <f>('Control del proyecto'!F21*'Control del proyecto'!$C$21)</f>
        <v>0</v>
      </c>
      <c r="G21" s="17">
        <f>('Control del proyecto'!G21*'Control del proyecto'!$C$21)</f>
        <v>0</v>
      </c>
      <c r="H21" s="17">
        <f>('Control del proyecto'!H21*'Control del proyecto'!$C$21)</f>
        <v>0</v>
      </c>
      <c r="I21" s="17">
        <f>('Control del proyecto'!I21*'Control del proyecto'!$C$21)</f>
        <v>0</v>
      </c>
      <c r="J21" s="17">
        <f>('Control del proyecto'!J21*'Control del proyecto'!$C$21)</f>
        <v>0</v>
      </c>
      <c r="K21" s="17">
        <f>('Control del proyecto'!K21*'Control del proyecto'!$C$21)</f>
        <v>0</v>
      </c>
      <c r="L21" s="17">
        <f>('Control del proyecto'!L21*'Control del proyecto'!$C$21)</f>
        <v>0</v>
      </c>
      <c r="M21" s="17">
        <f>('Control del proyecto'!M21*'Control del proyecto'!$C$21)</f>
        <v>0</v>
      </c>
      <c r="N21" s="17">
        <f>('Control del proyecto'!N21*'Control del proyecto'!$C$21)</f>
        <v>0</v>
      </c>
      <c r="O21" s="17">
        <f>('Control del proyecto'!O21*'Control del proyecto'!$C$21)</f>
        <v>0</v>
      </c>
      <c r="P21" s="17">
        <f>('Control del proyecto'!P21*'Control del proyecto'!$C$21)</f>
        <v>0</v>
      </c>
    </row>
    <row r="22" spans="1:16" ht="12" customHeight="1" x14ac:dyDescent="0.2">
      <c r="A22" s="46" t="str">
        <f>IF(ISBLANK(PV!A35)," - ",PV!A35)</f>
        <v xml:space="preserve"> - </v>
      </c>
      <c r="B22" t="str">
        <f>IF(ISBLANK(PV!B35)," - ",PV!B35)</f>
        <v xml:space="preserve"> - </v>
      </c>
      <c r="C22" s="18">
        <f t="shared" si="0"/>
        <v>0</v>
      </c>
      <c r="D22" s="17">
        <f>('Control del proyecto'!D22*'Control del proyecto'!$C$22)</f>
        <v>0</v>
      </c>
      <c r="E22" s="17">
        <f>('Control del proyecto'!E22*'Control del proyecto'!$C$22)</f>
        <v>0</v>
      </c>
      <c r="F22" s="17">
        <f>('Control del proyecto'!F22*'Control del proyecto'!$C$22)</f>
        <v>0</v>
      </c>
      <c r="G22" s="17">
        <f>('Control del proyecto'!G22*'Control del proyecto'!$C$22)</f>
        <v>0</v>
      </c>
      <c r="H22" s="17">
        <f>('Control del proyecto'!H22*'Control del proyecto'!$C$22)</f>
        <v>0</v>
      </c>
      <c r="I22" s="17">
        <f>('Control del proyecto'!I22*'Control del proyecto'!$C$22)</f>
        <v>0</v>
      </c>
      <c r="J22" s="17">
        <f>('Control del proyecto'!J22*'Control del proyecto'!$C$22)</f>
        <v>0</v>
      </c>
      <c r="K22" s="17">
        <f>('Control del proyecto'!K22*'Control del proyecto'!$C$22)</f>
        <v>0</v>
      </c>
      <c r="L22" s="17">
        <f>('Control del proyecto'!L22*'Control del proyecto'!$C$22)</f>
        <v>0</v>
      </c>
      <c r="M22" s="17">
        <f>('Control del proyecto'!M22*'Control del proyecto'!$C$22)</f>
        <v>0</v>
      </c>
      <c r="N22" s="17">
        <f>('Control del proyecto'!N22*'Control del proyecto'!$C$22)</f>
        <v>0</v>
      </c>
      <c r="O22" s="17">
        <f>('Control del proyecto'!O22*'Control del proyecto'!$C$22)</f>
        <v>0</v>
      </c>
      <c r="P22" s="17">
        <f>('Control del proyecto'!P22*'Control del proyecto'!$C$22)</f>
        <v>0</v>
      </c>
    </row>
    <row r="23" spans="1:16" ht="12" customHeight="1" x14ac:dyDescent="0.2">
      <c r="A23" s="46" t="str">
        <f>IF(ISBLANK(PV!A36)," - ",PV!A36)</f>
        <v xml:space="preserve"> - </v>
      </c>
      <c r="B23" t="str">
        <f>IF(ISBLANK(PV!B36)," - ",PV!B36)</f>
        <v xml:space="preserve"> - </v>
      </c>
      <c r="C23" s="18">
        <f t="shared" si="0"/>
        <v>0</v>
      </c>
      <c r="D23" s="17">
        <f>('Control del proyecto'!D23*'Control del proyecto'!$C$23)</f>
        <v>0</v>
      </c>
      <c r="E23" s="17">
        <f>('Control del proyecto'!E23*'Control del proyecto'!$C$23)</f>
        <v>0</v>
      </c>
      <c r="F23" s="17">
        <f>('Control del proyecto'!F23*'Control del proyecto'!$C$23)</f>
        <v>0</v>
      </c>
      <c r="G23" s="17">
        <f>('Control del proyecto'!G23*'Control del proyecto'!$C$23)</f>
        <v>0</v>
      </c>
      <c r="H23" s="17">
        <f>('Control del proyecto'!H23*'Control del proyecto'!$C$23)</f>
        <v>0</v>
      </c>
      <c r="I23" s="17">
        <f>('Control del proyecto'!I23*'Control del proyecto'!$C$23)</f>
        <v>0</v>
      </c>
      <c r="J23" s="17">
        <f>('Control del proyecto'!J23*'Control del proyecto'!$C$23)</f>
        <v>0</v>
      </c>
      <c r="K23" s="17">
        <f>('Control del proyecto'!K23*'Control del proyecto'!$C$23)</f>
        <v>0</v>
      </c>
      <c r="L23" s="17">
        <f>('Control del proyecto'!L23*'Control del proyecto'!$C$23)</f>
        <v>0</v>
      </c>
      <c r="M23" s="17">
        <f>('Control del proyecto'!M23*'Control del proyecto'!$C$23)</f>
        <v>0</v>
      </c>
      <c r="N23" s="17">
        <f>('Control del proyecto'!N23*'Control del proyecto'!$C$23)</f>
        <v>0</v>
      </c>
      <c r="O23" s="17">
        <f>('Control del proyecto'!O23*'Control del proyecto'!$C$23)</f>
        <v>0</v>
      </c>
      <c r="P23" s="17">
        <f>('Control del proyecto'!P23*'Control del proyecto'!$C$23)</f>
        <v>0</v>
      </c>
    </row>
    <row r="24" spans="1:16" ht="12" customHeight="1" x14ac:dyDescent="0.2">
      <c r="A24" s="46" t="str">
        <f>IF(ISBLANK(PV!A37)," - ",PV!A37)</f>
        <v xml:space="preserve"> - </v>
      </c>
      <c r="B24" t="str">
        <f>IF(ISBLANK(PV!B37)," - ",PV!B37)</f>
        <v xml:space="preserve"> - </v>
      </c>
      <c r="C24" s="18">
        <f t="shared" si="0"/>
        <v>0</v>
      </c>
      <c r="D24" s="17">
        <f>('Control del proyecto'!D24*'Control del proyecto'!$C$24)</f>
        <v>0</v>
      </c>
      <c r="E24" s="17">
        <f>('Control del proyecto'!E24*'Control del proyecto'!$C$24)</f>
        <v>0</v>
      </c>
      <c r="F24" s="17">
        <f>('Control del proyecto'!F24*'Control del proyecto'!$C$24)</f>
        <v>0</v>
      </c>
      <c r="G24" s="17">
        <f>('Control del proyecto'!G24*'Control del proyecto'!$C$24)</f>
        <v>0</v>
      </c>
      <c r="H24" s="17">
        <f>('Control del proyecto'!H24*'Control del proyecto'!$C$24)</f>
        <v>0</v>
      </c>
      <c r="I24" s="17">
        <f>('Control del proyecto'!I24*'Control del proyecto'!$C$24)</f>
        <v>0</v>
      </c>
      <c r="J24" s="17">
        <f>('Control del proyecto'!J24*'Control del proyecto'!$C$24)</f>
        <v>0</v>
      </c>
      <c r="K24" s="17">
        <f>('Control del proyecto'!K24*'Control del proyecto'!$C$24)</f>
        <v>0</v>
      </c>
      <c r="L24" s="17">
        <f>('Control del proyecto'!L24*'Control del proyecto'!$C$24)</f>
        <v>0</v>
      </c>
      <c r="M24" s="17">
        <f>('Control del proyecto'!M24*'Control del proyecto'!$C$24)</f>
        <v>0</v>
      </c>
      <c r="N24" s="17">
        <f>('Control del proyecto'!N24*'Control del proyecto'!$C$24)</f>
        <v>0</v>
      </c>
      <c r="O24" s="17">
        <f>('Control del proyecto'!O24*'Control del proyecto'!$C$24)</f>
        <v>0</v>
      </c>
      <c r="P24" s="17">
        <f>('Control del proyecto'!P24*'Control del proyecto'!$C$24)</f>
        <v>0</v>
      </c>
    </row>
    <row r="25" spans="1:16" ht="12" customHeight="1" x14ac:dyDescent="0.2">
      <c r="A25" s="29" t="s">
        <v>53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2" customHeight="1" x14ac:dyDescent="0.2">
      <c r="C26" s="6" t="s">
        <v>69</v>
      </c>
      <c r="D26" s="32">
        <f t="shared" ref="D26:P26" si="1">SUM(D9:D25)</f>
        <v>1017500</v>
      </c>
      <c r="E26" s="32">
        <f t="shared" si="1"/>
        <v>60500</v>
      </c>
      <c r="F26" s="32">
        <f t="shared" si="1"/>
        <v>66000</v>
      </c>
      <c r="G26" s="32">
        <f t="shared" si="1"/>
        <v>48000</v>
      </c>
      <c r="H26" s="32">
        <f t="shared" si="1"/>
        <v>0</v>
      </c>
      <c r="I26" s="32">
        <f t="shared" si="1"/>
        <v>12000</v>
      </c>
      <c r="J26" s="32">
        <f t="shared" si="1"/>
        <v>0</v>
      </c>
      <c r="K26" s="32">
        <f t="shared" si="1"/>
        <v>0</v>
      </c>
      <c r="L26" s="32">
        <f t="shared" si="1"/>
        <v>0</v>
      </c>
      <c r="M26" s="32">
        <f t="shared" si="1"/>
        <v>0</v>
      </c>
      <c r="N26" s="32">
        <f t="shared" si="1"/>
        <v>0</v>
      </c>
      <c r="O26" s="32">
        <f t="shared" si="1"/>
        <v>0</v>
      </c>
      <c r="P26" s="32">
        <f t="shared" si="1"/>
        <v>0</v>
      </c>
    </row>
    <row r="27" spans="1:16" ht="12" customHeight="1" x14ac:dyDescent="0.2"/>
    <row r="28" spans="1:16" ht="12" customHeight="1" x14ac:dyDescent="0.2">
      <c r="C28" s="30" t="s">
        <v>68</v>
      </c>
      <c r="D28" s="47">
        <f t="shared" ref="D28:P28" si="2">SUM($D26:D26)</f>
        <v>1017500</v>
      </c>
      <c r="E28" s="47">
        <f t="shared" si="2"/>
        <v>1078000</v>
      </c>
      <c r="F28" s="47">
        <f t="shared" si="2"/>
        <v>1144000</v>
      </c>
      <c r="G28" s="47">
        <f t="shared" si="2"/>
        <v>1192000</v>
      </c>
      <c r="H28" s="47">
        <f t="shared" si="2"/>
        <v>1192000</v>
      </c>
      <c r="I28" s="47">
        <f t="shared" si="2"/>
        <v>1204000</v>
      </c>
      <c r="J28" s="47">
        <f t="shared" si="2"/>
        <v>1204000</v>
      </c>
      <c r="K28" s="47">
        <f t="shared" si="2"/>
        <v>1204000</v>
      </c>
      <c r="L28" s="47">
        <f t="shared" si="2"/>
        <v>1204000</v>
      </c>
      <c r="M28" s="47">
        <f t="shared" si="2"/>
        <v>1204000</v>
      </c>
      <c r="N28" s="47">
        <f t="shared" si="2"/>
        <v>1204000</v>
      </c>
      <c r="O28" s="47">
        <f t="shared" si="2"/>
        <v>1204000</v>
      </c>
      <c r="P28" s="47">
        <f t="shared" si="2"/>
        <v>1204000</v>
      </c>
    </row>
    <row r="29" spans="1:16" ht="12" customHeight="1" x14ac:dyDescent="0.2"/>
    <row r="30" spans="1:16" ht="12" customHeight="1" x14ac:dyDescent="0.2"/>
    <row r="31" spans="1:16" ht="12" customHeight="1" x14ac:dyDescent="0.2"/>
    <row r="32" spans="1:1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</sheetData>
  <pageMargins left="0.5" right="0.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B15C-282C-4CF3-8642-EB5540FE49D1}">
  <dimension ref="A1:P28"/>
  <sheetViews>
    <sheetView workbookViewId="0">
      <selection activeCell="F31" sqref="F31:G31"/>
    </sheetView>
  </sheetViews>
  <sheetFormatPr baseColWidth="10" defaultRowHeight="12.75" x14ac:dyDescent="0.2"/>
  <sheetData>
    <row r="1" spans="1:16" ht="20.25" x14ac:dyDescent="0.3">
      <c r="A1" s="1" t="s">
        <v>71</v>
      </c>
    </row>
    <row r="2" spans="1:16" ht="15.75" x14ac:dyDescent="0.25">
      <c r="A2" s="4"/>
      <c r="B2" s="2"/>
      <c r="C2" s="2"/>
      <c r="D2" s="2"/>
      <c r="E2" s="2"/>
      <c r="F2" s="2"/>
      <c r="G2" s="2"/>
    </row>
    <row r="3" spans="1:16" x14ac:dyDescent="0.2">
      <c r="A3" s="10"/>
      <c r="B3" s="2"/>
      <c r="C3" s="2"/>
      <c r="D3" s="2"/>
      <c r="E3" s="2"/>
      <c r="F3" s="2"/>
      <c r="G3" s="2"/>
    </row>
    <row r="4" spans="1:16" x14ac:dyDescent="0.2">
      <c r="A4" s="10" t="s">
        <v>84</v>
      </c>
    </row>
    <row r="5" spans="1:16" x14ac:dyDescent="0.2">
      <c r="A5" s="10"/>
      <c r="B5" s="2"/>
      <c r="C5" s="2"/>
      <c r="D5" s="10"/>
      <c r="E5" s="2"/>
      <c r="F5" s="2"/>
    </row>
    <row r="7" spans="1:16" ht="18" x14ac:dyDescent="0.25">
      <c r="A7" s="4" t="s">
        <v>58</v>
      </c>
      <c r="B7" s="2"/>
      <c r="C7" s="2"/>
      <c r="D7" s="10"/>
      <c r="E7" s="2"/>
      <c r="F7" s="2"/>
      <c r="G7" s="2"/>
      <c r="O7" s="3"/>
    </row>
    <row r="8" spans="1:16" x14ac:dyDescent="0.2">
      <c r="A8" s="11" t="s">
        <v>8</v>
      </c>
      <c r="B8" s="12" t="s">
        <v>9</v>
      </c>
      <c r="C8" s="13" t="s">
        <v>58</v>
      </c>
      <c r="D8" s="41" t="s">
        <v>40</v>
      </c>
      <c r="E8" s="41" t="s">
        <v>41</v>
      </c>
      <c r="F8" s="41" t="s">
        <v>42</v>
      </c>
      <c r="G8" s="41" t="s">
        <v>43</v>
      </c>
      <c r="H8" s="41" t="s">
        <v>44</v>
      </c>
      <c r="I8" s="41" t="s">
        <v>45</v>
      </c>
      <c r="J8" s="41" t="s">
        <v>46</v>
      </c>
      <c r="K8" s="41" t="s">
        <v>47</v>
      </c>
      <c r="L8" s="41" t="s">
        <v>48</v>
      </c>
      <c r="M8" s="41" t="s">
        <v>49</v>
      </c>
      <c r="N8" s="41" t="s">
        <v>50</v>
      </c>
      <c r="O8" s="41" t="s">
        <v>51</v>
      </c>
      <c r="P8" s="41" t="s">
        <v>52</v>
      </c>
    </row>
    <row r="9" spans="1:16" x14ac:dyDescent="0.2">
      <c r="A9" s="42" t="str">
        <f>IF(ISBLANK(PV!A22)," - ",PV!A22)</f>
        <v>1.1</v>
      </c>
      <c r="B9" t="str">
        <f>IF(ISBLANK(PV!B22)," - ",PV!B22)</f>
        <v>actividad 1</v>
      </c>
      <c r="C9" s="18">
        <f t="shared" ref="C9:C24" si="0">SUM(D9:P9)</f>
        <v>9</v>
      </c>
      <c r="D9" s="17">
        <v>9</v>
      </c>
      <c r="E9" s="17">
        <f>('Control del proyecto'!E9*'Control del proyecto'!$C$9)</f>
        <v>0</v>
      </c>
      <c r="F9" s="17">
        <f>('Control del proyecto'!F9*'Control del proyecto'!$C$9)</f>
        <v>0</v>
      </c>
      <c r="G9" s="17">
        <f>('Control del proyecto'!G9*'Control del proyecto'!$C$9)</f>
        <v>0</v>
      </c>
      <c r="H9" s="17">
        <f>('Control del proyecto'!H9*'Control del proyecto'!$C$9)</f>
        <v>0</v>
      </c>
      <c r="I9" s="17">
        <f>('Control del proyecto'!I9*'Control del proyecto'!$C$9)</f>
        <v>0</v>
      </c>
      <c r="J9" s="17">
        <f>('Control del proyecto'!J9*'Control del proyecto'!$C$9)</f>
        <v>0</v>
      </c>
      <c r="K9" s="17">
        <f>('Control del proyecto'!K9*'Control del proyecto'!$C$9)</f>
        <v>0</v>
      </c>
      <c r="L9" s="17">
        <f>('Control del proyecto'!L9*'Control del proyecto'!$C$9)</f>
        <v>0</v>
      </c>
      <c r="M9" s="17">
        <f>('Control del proyecto'!M9*'Control del proyecto'!$C$9)</f>
        <v>0</v>
      </c>
      <c r="N9" s="17">
        <f>('Control del proyecto'!N9*'Control del proyecto'!$C$9)</f>
        <v>0</v>
      </c>
      <c r="O9" s="17">
        <f>('Control del proyecto'!O9*'Control del proyecto'!$C$9)</f>
        <v>0</v>
      </c>
      <c r="P9" s="17">
        <f>('Control del proyecto'!P9*'Control del proyecto'!$C$9)</f>
        <v>0</v>
      </c>
    </row>
    <row r="10" spans="1:16" x14ac:dyDescent="0.2">
      <c r="A10" s="42" t="str">
        <f>IF(ISBLANK(PV!A23)," - ",PV!A23)</f>
        <v>1.2</v>
      </c>
      <c r="B10" t="str">
        <f>IF(ISBLANK(PV!B23)," - ",PV!B23)</f>
        <v>actividad 2</v>
      </c>
      <c r="C10" s="18">
        <f t="shared" si="0"/>
        <v>4</v>
      </c>
      <c r="D10" s="17">
        <v>2</v>
      </c>
      <c r="E10" s="17">
        <v>2</v>
      </c>
      <c r="F10" s="17">
        <f>('Control del proyecto'!F10*'Control del proyecto'!$C$10)</f>
        <v>0</v>
      </c>
      <c r="G10" s="17">
        <f>('Control del proyecto'!G10*'Control del proyecto'!$C$10)</f>
        <v>0</v>
      </c>
      <c r="H10" s="17">
        <f>('Control del proyecto'!H10*'Control del proyecto'!$C$10)</f>
        <v>0</v>
      </c>
      <c r="I10" s="17">
        <f>('Control del proyecto'!I10*'Control del proyecto'!$C$10)</f>
        <v>0</v>
      </c>
      <c r="J10" s="17">
        <f>('Control del proyecto'!J10*'Control del proyecto'!$C$10)</f>
        <v>0</v>
      </c>
      <c r="K10" s="17">
        <f>('Control del proyecto'!K10*'Control del proyecto'!$C$10)</f>
        <v>0</v>
      </c>
      <c r="L10" s="17">
        <f>('Control del proyecto'!L10*'Control del proyecto'!$C$10)</f>
        <v>0</v>
      </c>
      <c r="M10" s="17">
        <f>('Control del proyecto'!M10*'Control del proyecto'!$C$10)</f>
        <v>0</v>
      </c>
      <c r="N10" s="17">
        <f>('Control del proyecto'!N10*'Control del proyecto'!$C$10)</f>
        <v>0</v>
      </c>
      <c r="O10" s="17">
        <f>('Control del proyecto'!O10*'Control del proyecto'!$C$10)</f>
        <v>0</v>
      </c>
      <c r="P10" s="17">
        <f>('Control del proyecto'!P10*'Control del proyecto'!$C$10)</f>
        <v>0</v>
      </c>
    </row>
    <row r="11" spans="1:16" x14ac:dyDescent="0.2">
      <c r="A11" s="46" t="str">
        <f>IF(ISBLANK(PV!A24)," - ",PV!A24)</f>
        <v>1.3</v>
      </c>
      <c r="B11" t="str">
        <f>IF(ISBLANK(PV!B24)," - ",PV!B24)</f>
        <v>actividad 3</v>
      </c>
      <c r="C11" s="18">
        <f t="shared" si="0"/>
        <v>13</v>
      </c>
      <c r="D11" s="17">
        <f>('Control del proyecto'!D11*'Control del proyecto'!$C$11)</f>
        <v>0</v>
      </c>
      <c r="E11" s="17">
        <v>3</v>
      </c>
      <c r="F11" s="17">
        <v>4</v>
      </c>
      <c r="G11" s="17">
        <v>4</v>
      </c>
      <c r="H11" s="17">
        <v>2</v>
      </c>
      <c r="I11" s="17">
        <f>('Control del proyecto'!I11*'Control del proyecto'!$C$11)</f>
        <v>0</v>
      </c>
      <c r="J11" s="17">
        <f>('Control del proyecto'!J11*'Control del proyecto'!$C$11)</f>
        <v>0</v>
      </c>
      <c r="K11" s="17">
        <f>('Control del proyecto'!K11*'Control del proyecto'!$C$11)</f>
        <v>0</v>
      </c>
      <c r="L11" s="17">
        <f>('Control del proyecto'!L11*'Control del proyecto'!$C$11)</f>
        <v>0</v>
      </c>
      <c r="M11" s="17">
        <f>('Control del proyecto'!M11*'Control del proyecto'!$C$11)</f>
        <v>0</v>
      </c>
      <c r="N11" s="17">
        <f>('Control del proyecto'!N11*'Control del proyecto'!$C$11)</f>
        <v>0</v>
      </c>
      <c r="O11" s="17">
        <f>('Control del proyecto'!O11*'Control del proyecto'!$C$11)</f>
        <v>0</v>
      </c>
      <c r="P11" s="17">
        <f>('Control del proyecto'!P11*'Control del proyecto'!$C$11)</f>
        <v>0</v>
      </c>
    </row>
    <row r="12" spans="1:16" x14ac:dyDescent="0.2">
      <c r="A12" s="46" t="str">
        <f>IF(ISBLANK(PV!A25)," - ",PV!A25)</f>
        <v>2.1</v>
      </c>
      <c r="B12" t="str">
        <f>IF(ISBLANK(PV!B25)," - ",PV!B25)</f>
        <v>actividad 4</v>
      </c>
      <c r="C12" s="18">
        <f t="shared" si="0"/>
        <v>11</v>
      </c>
      <c r="D12" s="17">
        <f>('Control del proyecto'!D12*'Control del proyecto'!$C$12)</f>
        <v>0</v>
      </c>
      <c r="E12" s="17">
        <f>('Control del proyecto'!E12*'Control del proyecto'!$C$12)</f>
        <v>0</v>
      </c>
      <c r="F12" s="17">
        <v>5</v>
      </c>
      <c r="G12" s="17">
        <v>6</v>
      </c>
      <c r="H12" s="17">
        <f>('Control del proyecto'!H12*'Control del proyecto'!$C$12)</f>
        <v>0</v>
      </c>
      <c r="I12" s="17">
        <f>('Control del proyecto'!I12*'Control del proyecto'!$C$12)</f>
        <v>0</v>
      </c>
      <c r="J12" s="17">
        <f>('Control del proyecto'!J12*'Control del proyecto'!$C$12)</f>
        <v>0</v>
      </c>
      <c r="K12" s="17">
        <f>('Control del proyecto'!K12*'Control del proyecto'!$C$12)</f>
        <v>0</v>
      </c>
      <c r="L12" s="17">
        <f>('Control del proyecto'!L12*'Control del proyecto'!$C$12)</f>
        <v>0</v>
      </c>
      <c r="M12" s="17">
        <f>('Control del proyecto'!M12*'Control del proyecto'!$C$12)</f>
        <v>0</v>
      </c>
      <c r="N12" s="17">
        <f>('Control del proyecto'!N12*'Control del proyecto'!$C$12)</f>
        <v>0</v>
      </c>
      <c r="O12" s="17">
        <f>('Control del proyecto'!O12*'Control del proyecto'!$C$12)</f>
        <v>0</v>
      </c>
      <c r="P12" s="17">
        <f>('Control del proyecto'!P12*'Control del proyecto'!$C$12)</f>
        <v>0</v>
      </c>
    </row>
    <row r="13" spans="1:16" x14ac:dyDescent="0.2">
      <c r="A13" s="46" t="str">
        <f>IF(ISBLANK(PV!A26)," - ",PV!A26)</f>
        <v>2.2</v>
      </c>
      <c r="B13" t="str">
        <f>IF(ISBLANK(PV!B26)," - ",PV!B26)</f>
        <v>actividad 5</v>
      </c>
      <c r="C13" s="18">
        <f t="shared" si="0"/>
        <v>9</v>
      </c>
      <c r="D13" s="17">
        <f>('Control del proyecto'!D13*'Control del proyecto'!$C$13)</f>
        <v>0</v>
      </c>
      <c r="E13" s="17">
        <f>('Control del proyecto'!E13*'Control del proyecto'!$C$13)</f>
        <v>0</v>
      </c>
      <c r="F13" s="17">
        <f>('Control del proyecto'!F13*'Control del proyecto'!$C$13)</f>
        <v>0</v>
      </c>
      <c r="G13" s="17">
        <v>4</v>
      </c>
      <c r="H13" s="17">
        <f>('Control del proyecto'!H13*'Control del proyecto'!$C$13)</f>
        <v>0</v>
      </c>
      <c r="I13" s="17">
        <v>5</v>
      </c>
      <c r="J13" s="17">
        <f>('Control del proyecto'!J13*'Control del proyecto'!$C$13)</f>
        <v>0</v>
      </c>
      <c r="K13" s="17">
        <f>('Control del proyecto'!K13*'Control del proyecto'!$C$13)</f>
        <v>0</v>
      </c>
      <c r="L13" s="17">
        <f>('Control del proyecto'!L13*'Control del proyecto'!$C$13)</f>
        <v>0</v>
      </c>
      <c r="M13" s="17">
        <f>('Control del proyecto'!M13*'Control del proyecto'!$C$13)</f>
        <v>0</v>
      </c>
      <c r="N13" s="17">
        <f>('Control del proyecto'!N13*'Control del proyecto'!$C$13)</f>
        <v>0</v>
      </c>
      <c r="O13" s="17">
        <f>('Control del proyecto'!O13*'Control del proyecto'!$C$13)</f>
        <v>0</v>
      </c>
      <c r="P13" s="17">
        <f>('Control del proyecto'!P13*'Control del proyecto'!$C$13)</f>
        <v>0</v>
      </c>
    </row>
    <row r="14" spans="1:16" x14ac:dyDescent="0.2">
      <c r="A14" s="46" t="str">
        <f>IF(ISBLANK(PV!A27)," - ",PV!A27)</f>
        <v xml:space="preserve"> - </v>
      </c>
      <c r="B14" t="str">
        <f>IF(ISBLANK(PV!B27)," - ",PV!B27)</f>
        <v xml:space="preserve"> - </v>
      </c>
      <c r="C14" s="18">
        <f t="shared" si="0"/>
        <v>0</v>
      </c>
      <c r="D14" s="17">
        <f>('Control del proyecto'!D14*'Control del proyecto'!$C$14)</f>
        <v>0</v>
      </c>
      <c r="E14" s="17">
        <f>('Control del proyecto'!E14*'Control del proyecto'!$C$14)</f>
        <v>0</v>
      </c>
      <c r="F14" s="17">
        <f>('Control del proyecto'!F14*'Control del proyecto'!$C$14)</f>
        <v>0</v>
      </c>
      <c r="G14" s="17">
        <f>('Control del proyecto'!G14*'Control del proyecto'!$C$14)</f>
        <v>0</v>
      </c>
      <c r="H14" s="17">
        <f>('Control del proyecto'!H14*'Control del proyecto'!$C$14)</f>
        <v>0</v>
      </c>
      <c r="I14" s="17">
        <f>('Control del proyecto'!I14*'Control del proyecto'!$C$14)</f>
        <v>0</v>
      </c>
      <c r="J14" s="17">
        <f>('Control del proyecto'!J14*'Control del proyecto'!$C$14)</f>
        <v>0</v>
      </c>
      <c r="K14" s="17">
        <f>('Control del proyecto'!K14*'Control del proyecto'!$C$14)</f>
        <v>0</v>
      </c>
      <c r="L14" s="17">
        <f>('Control del proyecto'!L14*'Control del proyecto'!$C$14)</f>
        <v>0</v>
      </c>
      <c r="M14" s="17">
        <f>('Control del proyecto'!M14*'Control del proyecto'!$C$14)</f>
        <v>0</v>
      </c>
      <c r="N14" s="17">
        <f>('Control del proyecto'!N14*'Control del proyecto'!$C$14)</f>
        <v>0</v>
      </c>
      <c r="O14" s="17">
        <f>('Control del proyecto'!O14*'Control del proyecto'!$C$14)</f>
        <v>0</v>
      </c>
      <c r="P14" s="17">
        <f>('Control del proyecto'!P14*'Control del proyecto'!$C$14)</f>
        <v>0</v>
      </c>
    </row>
    <row r="15" spans="1:16" x14ac:dyDescent="0.2">
      <c r="A15" s="46" t="str">
        <f>IF(ISBLANK(PV!A28)," - ",PV!A28)</f>
        <v xml:space="preserve"> - </v>
      </c>
      <c r="B15" t="str">
        <f>IF(ISBLANK(PV!B28)," - ",PV!B28)</f>
        <v xml:space="preserve"> - </v>
      </c>
      <c r="C15" s="18">
        <f t="shared" si="0"/>
        <v>0</v>
      </c>
      <c r="D15" s="17">
        <f>('Control del proyecto'!D15*'Control del proyecto'!$C$15)</f>
        <v>0</v>
      </c>
      <c r="E15" s="17">
        <f>('Control del proyecto'!E15*'Control del proyecto'!$C$15)</f>
        <v>0</v>
      </c>
      <c r="F15" s="17">
        <f>('Control del proyecto'!F15*'Control del proyecto'!$C$15)</f>
        <v>0</v>
      </c>
      <c r="G15" s="17">
        <f>('Control del proyecto'!G15*'Control del proyecto'!$C$15)</f>
        <v>0</v>
      </c>
      <c r="H15" s="17">
        <f>('Control del proyecto'!H15*'Control del proyecto'!$C$15)</f>
        <v>0</v>
      </c>
      <c r="I15" s="17">
        <f>('Control del proyecto'!I15*'Control del proyecto'!$C$15)</f>
        <v>0</v>
      </c>
      <c r="J15" s="17">
        <f>('Control del proyecto'!J15*'Control del proyecto'!$C$15)</f>
        <v>0</v>
      </c>
      <c r="K15" s="17">
        <f>('Control del proyecto'!K15*'Control del proyecto'!$C$15)</f>
        <v>0</v>
      </c>
      <c r="L15" s="17">
        <f>('Control del proyecto'!L15*'Control del proyecto'!$C$15)</f>
        <v>0</v>
      </c>
      <c r="M15" s="17">
        <f>('Control del proyecto'!M15*'Control del proyecto'!$C$15)</f>
        <v>0</v>
      </c>
      <c r="N15" s="17">
        <f>('Control del proyecto'!N15*'Control del proyecto'!$C$15)</f>
        <v>0</v>
      </c>
      <c r="O15" s="17">
        <f>('Control del proyecto'!O15*'Control del proyecto'!$C$15)</f>
        <v>0</v>
      </c>
      <c r="P15" s="17">
        <f>('Control del proyecto'!P15*'Control del proyecto'!$C$15)</f>
        <v>0</v>
      </c>
    </row>
    <row r="16" spans="1:16" x14ac:dyDescent="0.2">
      <c r="A16" s="46" t="str">
        <f>IF(ISBLANK(PV!A29)," - ",PV!A29)</f>
        <v xml:space="preserve"> - </v>
      </c>
      <c r="B16" t="str">
        <f>IF(ISBLANK(PV!B29)," - ",PV!B29)</f>
        <v xml:space="preserve"> - </v>
      </c>
      <c r="C16" s="18">
        <f t="shared" si="0"/>
        <v>0</v>
      </c>
      <c r="D16" s="17">
        <f>('Control del proyecto'!D16*'Control del proyecto'!$C$16)</f>
        <v>0</v>
      </c>
      <c r="E16" s="17">
        <f>('Control del proyecto'!E16*'Control del proyecto'!$C$16)</f>
        <v>0</v>
      </c>
      <c r="F16" s="17">
        <f>('Control del proyecto'!F16*'Control del proyecto'!$C$16)</f>
        <v>0</v>
      </c>
      <c r="G16" s="17">
        <f>('Control del proyecto'!G16*'Control del proyecto'!$C$16)</f>
        <v>0</v>
      </c>
      <c r="H16" s="17">
        <f>('Control del proyecto'!H16*'Control del proyecto'!$C$16)</f>
        <v>0</v>
      </c>
      <c r="I16" s="17">
        <f>('Control del proyecto'!I16*'Control del proyecto'!$C$16)</f>
        <v>0</v>
      </c>
      <c r="J16" s="17">
        <f>('Control del proyecto'!J16*'Control del proyecto'!$C$16)</f>
        <v>0</v>
      </c>
      <c r="K16" s="17">
        <f>('Control del proyecto'!K16*'Control del proyecto'!$C$16)</f>
        <v>0</v>
      </c>
      <c r="L16" s="17">
        <f>('Control del proyecto'!L16*'Control del proyecto'!$C$16)</f>
        <v>0</v>
      </c>
      <c r="M16" s="17">
        <f>('Control del proyecto'!M16*'Control del proyecto'!$C$16)</f>
        <v>0</v>
      </c>
      <c r="N16" s="17">
        <f>('Control del proyecto'!N16*'Control del proyecto'!$C$16)</f>
        <v>0</v>
      </c>
      <c r="O16" s="17">
        <f>('Control del proyecto'!O16*'Control del proyecto'!$C$16)</f>
        <v>0</v>
      </c>
      <c r="P16" s="17">
        <f>('Control del proyecto'!P16*'Control del proyecto'!$C$16)</f>
        <v>0</v>
      </c>
    </row>
    <row r="17" spans="1:16" x14ac:dyDescent="0.2">
      <c r="A17" s="46" t="str">
        <f>IF(ISBLANK(PV!A30)," - ",PV!A30)</f>
        <v xml:space="preserve"> - </v>
      </c>
      <c r="B17" t="str">
        <f>IF(ISBLANK(PV!B30)," - ",PV!B30)</f>
        <v xml:space="preserve"> - </v>
      </c>
      <c r="C17" s="18">
        <f t="shared" si="0"/>
        <v>0</v>
      </c>
      <c r="D17" s="17">
        <f>('Control del proyecto'!D17*'Control del proyecto'!$C$17)</f>
        <v>0</v>
      </c>
      <c r="E17" s="17">
        <f>('Control del proyecto'!E17*'Control del proyecto'!$C$17)</f>
        <v>0</v>
      </c>
      <c r="F17" s="17">
        <f>('Control del proyecto'!F17*'Control del proyecto'!$C$17)</f>
        <v>0</v>
      </c>
      <c r="G17" s="17">
        <f>('Control del proyecto'!G17*'Control del proyecto'!$C$17)</f>
        <v>0</v>
      </c>
      <c r="H17" s="17">
        <f>('Control del proyecto'!H17*'Control del proyecto'!$C$17)</f>
        <v>0</v>
      </c>
      <c r="I17" s="17">
        <f>('Control del proyecto'!I17*'Control del proyecto'!$C$17)</f>
        <v>0</v>
      </c>
      <c r="J17" s="17">
        <f>('Control del proyecto'!J17*'Control del proyecto'!$C$17)</f>
        <v>0</v>
      </c>
      <c r="K17" s="17">
        <f>('Control del proyecto'!K17*'Control del proyecto'!$C$17)</f>
        <v>0</v>
      </c>
      <c r="L17" s="17">
        <f>('Control del proyecto'!L17*'Control del proyecto'!$C$17)</f>
        <v>0</v>
      </c>
      <c r="M17" s="17">
        <f>('Control del proyecto'!M17*'Control del proyecto'!$C$17)</f>
        <v>0</v>
      </c>
      <c r="N17" s="17">
        <f>('Control del proyecto'!N17*'Control del proyecto'!$C$17)</f>
        <v>0</v>
      </c>
      <c r="O17" s="17">
        <f>('Control del proyecto'!O17*'Control del proyecto'!$C$17)</f>
        <v>0</v>
      </c>
      <c r="P17" s="17">
        <f>('Control del proyecto'!P17*'Control del proyecto'!$C$17)</f>
        <v>0</v>
      </c>
    </row>
    <row r="18" spans="1:16" x14ac:dyDescent="0.2">
      <c r="A18" s="46" t="str">
        <f>IF(ISBLANK(PV!A31)," - ",PV!A31)</f>
        <v xml:space="preserve"> - </v>
      </c>
      <c r="B18" t="str">
        <f>IF(ISBLANK(PV!B31)," - ",PV!B31)</f>
        <v xml:space="preserve"> - </v>
      </c>
      <c r="C18" s="18">
        <f t="shared" si="0"/>
        <v>0</v>
      </c>
      <c r="D18" s="17">
        <f>('Control del proyecto'!D18*'Control del proyecto'!$C$18)</f>
        <v>0</v>
      </c>
      <c r="E18" s="17">
        <f>('Control del proyecto'!E18*'Control del proyecto'!$C$18)</f>
        <v>0</v>
      </c>
      <c r="F18" s="17">
        <f>('Control del proyecto'!F18*'Control del proyecto'!$C$18)</f>
        <v>0</v>
      </c>
      <c r="G18" s="17">
        <f>('Control del proyecto'!G18*'Control del proyecto'!$C$18)</f>
        <v>0</v>
      </c>
      <c r="H18" s="17">
        <f>('Control del proyecto'!H18*'Control del proyecto'!$C$18)</f>
        <v>0</v>
      </c>
      <c r="I18" s="17">
        <f>('Control del proyecto'!I18*'Control del proyecto'!$C$18)</f>
        <v>0</v>
      </c>
      <c r="J18" s="17">
        <f>('Control del proyecto'!J18*'Control del proyecto'!$C$18)</f>
        <v>0</v>
      </c>
      <c r="K18" s="17">
        <f>('Control del proyecto'!K18*'Control del proyecto'!$C$18)</f>
        <v>0</v>
      </c>
      <c r="L18" s="17">
        <f>('Control del proyecto'!L18*'Control del proyecto'!$C$18)</f>
        <v>0</v>
      </c>
      <c r="M18" s="17">
        <f>('Control del proyecto'!M18*'Control del proyecto'!$C$18)</f>
        <v>0</v>
      </c>
      <c r="N18" s="17">
        <f>('Control del proyecto'!N18*'Control del proyecto'!$C$18)</f>
        <v>0</v>
      </c>
      <c r="O18" s="17">
        <f>('Control del proyecto'!O18*'Control del proyecto'!$C$18)</f>
        <v>0</v>
      </c>
      <c r="P18" s="17">
        <f>('Control del proyecto'!P18*'Control del proyecto'!$C$18)</f>
        <v>0</v>
      </c>
    </row>
    <row r="19" spans="1:16" x14ac:dyDescent="0.2">
      <c r="A19" s="46" t="str">
        <f>IF(ISBLANK(PV!A32)," - ",PV!A32)</f>
        <v xml:space="preserve"> - </v>
      </c>
      <c r="B19" t="str">
        <f>IF(ISBLANK(PV!B32)," - ",PV!B32)</f>
        <v xml:space="preserve"> - </v>
      </c>
      <c r="C19" s="18">
        <f t="shared" si="0"/>
        <v>0</v>
      </c>
      <c r="D19" s="17">
        <f>('Control del proyecto'!D19*'Control del proyecto'!$C$19)</f>
        <v>0</v>
      </c>
      <c r="E19" s="17">
        <f>('Control del proyecto'!E19*'Control del proyecto'!$C$19)</f>
        <v>0</v>
      </c>
      <c r="F19" s="17">
        <f>('Control del proyecto'!F19*'Control del proyecto'!$C$19)</f>
        <v>0</v>
      </c>
      <c r="G19" s="17">
        <f>('Control del proyecto'!G19*'Control del proyecto'!$C$19)</f>
        <v>0</v>
      </c>
      <c r="H19" s="17">
        <f>('Control del proyecto'!H19*'Control del proyecto'!$C$19)</f>
        <v>0</v>
      </c>
      <c r="I19" s="17">
        <f>('Control del proyecto'!I19*'Control del proyecto'!$C$19)</f>
        <v>0</v>
      </c>
      <c r="J19" s="17">
        <f>('Control del proyecto'!J19*'Control del proyecto'!$C$19)</f>
        <v>0</v>
      </c>
      <c r="K19" s="17">
        <f>('Control del proyecto'!K19*'Control del proyecto'!$C$19)</f>
        <v>0</v>
      </c>
      <c r="L19" s="17">
        <f>('Control del proyecto'!L19*'Control del proyecto'!$C$19)</f>
        <v>0</v>
      </c>
      <c r="M19" s="17">
        <f>('Control del proyecto'!M19*'Control del proyecto'!$C$19)</f>
        <v>0</v>
      </c>
      <c r="N19" s="17">
        <f>('Control del proyecto'!N19*'Control del proyecto'!$C$19)</f>
        <v>0</v>
      </c>
      <c r="O19" s="17">
        <f>('Control del proyecto'!O19*'Control del proyecto'!$C$19)</f>
        <v>0</v>
      </c>
      <c r="P19" s="17">
        <f>('Control del proyecto'!P19*'Control del proyecto'!$C$19)</f>
        <v>0</v>
      </c>
    </row>
    <row r="20" spans="1:16" x14ac:dyDescent="0.2">
      <c r="A20" s="46" t="str">
        <f>IF(ISBLANK(PV!A33)," - ",PV!A33)</f>
        <v xml:space="preserve"> - </v>
      </c>
      <c r="B20" t="str">
        <f>IF(ISBLANK(PV!B33)," - ",PV!B33)</f>
        <v xml:space="preserve"> - </v>
      </c>
      <c r="C20" s="18">
        <f t="shared" si="0"/>
        <v>0</v>
      </c>
      <c r="D20" s="17">
        <f>('Control del proyecto'!D20*'Control del proyecto'!$C$20)</f>
        <v>0</v>
      </c>
      <c r="E20" s="17">
        <f>('Control del proyecto'!E20*'Control del proyecto'!$C$20)</f>
        <v>0</v>
      </c>
      <c r="F20" s="17">
        <f>('Control del proyecto'!F20*'Control del proyecto'!$C$20)</f>
        <v>0</v>
      </c>
      <c r="G20" s="17">
        <f>('Control del proyecto'!G20*'Control del proyecto'!$C$20)</f>
        <v>0</v>
      </c>
      <c r="H20" s="17">
        <f>('Control del proyecto'!H20*'Control del proyecto'!$C$20)</f>
        <v>0</v>
      </c>
      <c r="I20" s="17">
        <f>('Control del proyecto'!I20*'Control del proyecto'!$C$20)</f>
        <v>0</v>
      </c>
      <c r="J20" s="17">
        <f>('Control del proyecto'!J20*'Control del proyecto'!$C$20)</f>
        <v>0</v>
      </c>
      <c r="K20" s="17">
        <f>('Control del proyecto'!K20*'Control del proyecto'!$C$20)</f>
        <v>0</v>
      </c>
      <c r="L20" s="17">
        <f>('Control del proyecto'!L20*'Control del proyecto'!$C$20)</f>
        <v>0</v>
      </c>
      <c r="M20" s="17">
        <f>('Control del proyecto'!M20*'Control del proyecto'!$C$20)</f>
        <v>0</v>
      </c>
      <c r="N20" s="17">
        <f>('Control del proyecto'!N20*'Control del proyecto'!$C$20)</f>
        <v>0</v>
      </c>
      <c r="O20" s="17">
        <f>('Control del proyecto'!O20*'Control del proyecto'!$C$20)</f>
        <v>0</v>
      </c>
      <c r="P20" s="17">
        <f>('Control del proyecto'!P20*'Control del proyecto'!$C$20)</f>
        <v>0</v>
      </c>
    </row>
    <row r="21" spans="1:16" x14ac:dyDescent="0.2">
      <c r="A21" s="46" t="str">
        <f>IF(ISBLANK(PV!A34)," - ",PV!A34)</f>
        <v xml:space="preserve"> - </v>
      </c>
      <c r="B21" t="str">
        <f>IF(ISBLANK(PV!B34)," - ",PV!B34)</f>
        <v xml:space="preserve"> - </v>
      </c>
      <c r="C21" s="18">
        <f t="shared" si="0"/>
        <v>0</v>
      </c>
      <c r="D21" s="17">
        <f>('Control del proyecto'!D21*'Control del proyecto'!$C$21)</f>
        <v>0</v>
      </c>
      <c r="E21" s="17">
        <f>('Control del proyecto'!E21*'Control del proyecto'!$C$21)</f>
        <v>0</v>
      </c>
      <c r="F21" s="17">
        <f>('Control del proyecto'!F21*'Control del proyecto'!$C$21)</f>
        <v>0</v>
      </c>
      <c r="G21" s="17">
        <f>('Control del proyecto'!G21*'Control del proyecto'!$C$21)</f>
        <v>0</v>
      </c>
      <c r="H21" s="17">
        <f>('Control del proyecto'!H21*'Control del proyecto'!$C$21)</f>
        <v>0</v>
      </c>
      <c r="I21" s="17">
        <f>('Control del proyecto'!I21*'Control del proyecto'!$C$21)</f>
        <v>0</v>
      </c>
      <c r="J21" s="17">
        <f>('Control del proyecto'!J21*'Control del proyecto'!$C$21)</f>
        <v>0</v>
      </c>
      <c r="K21" s="17">
        <f>('Control del proyecto'!K21*'Control del proyecto'!$C$21)</f>
        <v>0</v>
      </c>
      <c r="L21" s="17">
        <f>('Control del proyecto'!L21*'Control del proyecto'!$C$21)</f>
        <v>0</v>
      </c>
      <c r="M21" s="17">
        <f>('Control del proyecto'!M21*'Control del proyecto'!$C$21)</f>
        <v>0</v>
      </c>
      <c r="N21" s="17">
        <f>('Control del proyecto'!N21*'Control del proyecto'!$C$21)</f>
        <v>0</v>
      </c>
      <c r="O21" s="17">
        <f>('Control del proyecto'!O21*'Control del proyecto'!$C$21)</f>
        <v>0</v>
      </c>
      <c r="P21" s="17">
        <f>('Control del proyecto'!P21*'Control del proyecto'!$C$21)</f>
        <v>0</v>
      </c>
    </row>
    <row r="22" spans="1:16" x14ac:dyDescent="0.2">
      <c r="A22" s="46" t="str">
        <f>IF(ISBLANK(PV!A35)," - ",PV!A35)</f>
        <v xml:space="preserve"> - </v>
      </c>
      <c r="B22" t="str">
        <f>IF(ISBLANK(PV!B35)," - ",PV!B35)</f>
        <v xml:space="preserve"> - </v>
      </c>
      <c r="C22" s="18">
        <f t="shared" si="0"/>
        <v>0</v>
      </c>
      <c r="D22" s="17">
        <f>('Control del proyecto'!D22*'Control del proyecto'!$C$22)</f>
        <v>0</v>
      </c>
      <c r="E22" s="17">
        <f>('Control del proyecto'!E22*'Control del proyecto'!$C$22)</f>
        <v>0</v>
      </c>
      <c r="F22" s="17">
        <f>('Control del proyecto'!F22*'Control del proyecto'!$C$22)</f>
        <v>0</v>
      </c>
      <c r="G22" s="17">
        <f>('Control del proyecto'!G22*'Control del proyecto'!$C$22)</f>
        <v>0</v>
      </c>
      <c r="H22" s="17">
        <f>('Control del proyecto'!H22*'Control del proyecto'!$C$22)</f>
        <v>0</v>
      </c>
      <c r="I22" s="17">
        <f>('Control del proyecto'!I22*'Control del proyecto'!$C$22)</f>
        <v>0</v>
      </c>
      <c r="J22" s="17">
        <f>('Control del proyecto'!J22*'Control del proyecto'!$C$22)</f>
        <v>0</v>
      </c>
      <c r="K22" s="17">
        <f>('Control del proyecto'!K22*'Control del proyecto'!$C$22)</f>
        <v>0</v>
      </c>
      <c r="L22" s="17">
        <f>('Control del proyecto'!L22*'Control del proyecto'!$C$22)</f>
        <v>0</v>
      </c>
      <c r="M22" s="17">
        <f>('Control del proyecto'!M22*'Control del proyecto'!$C$22)</f>
        <v>0</v>
      </c>
      <c r="N22" s="17">
        <f>('Control del proyecto'!N22*'Control del proyecto'!$C$22)</f>
        <v>0</v>
      </c>
      <c r="O22" s="17">
        <f>('Control del proyecto'!O22*'Control del proyecto'!$C$22)</f>
        <v>0</v>
      </c>
      <c r="P22" s="17">
        <f>('Control del proyecto'!P22*'Control del proyecto'!$C$22)</f>
        <v>0</v>
      </c>
    </row>
    <row r="23" spans="1:16" x14ac:dyDescent="0.2">
      <c r="A23" s="46" t="str">
        <f>IF(ISBLANK(PV!A36)," - ",PV!A36)</f>
        <v xml:space="preserve"> - </v>
      </c>
      <c r="B23" t="str">
        <f>IF(ISBLANK(PV!B36)," - ",PV!B36)</f>
        <v xml:space="preserve"> - </v>
      </c>
      <c r="C23" s="18">
        <f t="shared" si="0"/>
        <v>0</v>
      </c>
      <c r="D23" s="17">
        <f>('Control del proyecto'!D23*'Control del proyecto'!$C$23)</f>
        <v>0</v>
      </c>
      <c r="E23" s="17">
        <f>('Control del proyecto'!E23*'Control del proyecto'!$C$23)</f>
        <v>0</v>
      </c>
      <c r="F23" s="17">
        <f>('Control del proyecto'!F23*'Control del proyecto'!$C$23)</f>
        <v>0</v>
      </c>
      <c r="G23" s="17">
        <f>('Control del proyecto'!G23*'Control del proyecto'!$C$23)</f>
        <v>0</v>
      </c>
      <c r="H23" s="17">
        <f>('Control del proyecto'!H23*'Control del proyecto'!$C$23)</f>
        <v>0</v>
      </c>
      <c r="I23" s="17">
        <f>('Control del proyecto'!I23*'Control del proyecto'!$C$23)</f>
        <v>0</v>
      </c>
      <c r="J23" s="17">
        <f>('Control del proyecto'!J23*'Control del proyecto'!$C$23)</f>
        <v>0</v>
      </c>
      <c r="K23" s="17">
        <f>('Control del proyecto'!K23*'Control del proyecto'!$C$23)</f>
        <v>0</v>
      </c>
      <c r="L23" s="17">
        <f>('Control del proyecto'!L23*'Control del proyecto'!$C$23)</f>
        <v>0</v>
      </c>
      <c r="M23" s="17">
        <f>('Control del proyecto'!M23*'Control del proyecto'!$C$23)</f>
        <v>0</v>
      </c>
      <c r="N23" s="17">
        <f>('Control del proyecto'!N23*'Control del proyecto'!$C$23)</f>
        <v>0</v>
      </c>
      <c r="O23" s="17">
        <f>('Control del proyecto'!O23*'Control del proyecto'!$C$23)</f>
        <v>0</v>
      </c>
      <c r="P23" s="17">
        <f>('Control del proyecto'!P23*'Control del proyecto'!$C$23)</f>
        <v>0</v>
      </c>
    </row>
    <row r="24" spans="1:16" x14ac:dyDescent="0.2">
      <c r="A24" s="46" t="str">
        <f>IF(ISBLANK(PV!A37)," - ",PV!A37)</f>
        <v xml:space="preserve"> - </v>
      </c>
      <c r="B24" t="str">
        <f>IF(ISBLANK(PV!B37)," - ",PV!B37)</f>
        <v xml:space="preserve"> - </v>
      </c>
      <c r="C24" s="18">
        <f t="shared" si="0"/>
        <v>0</v>
      </c>
      <c r="D24" s="17">
        <f>('Control del proyecto'!D24*'Control del proyecto'!$C$24)</f>
        <v>0</v>
      </c>
      <c r="E24" s="17">
        <f>('Control del proyecto'!E24*'Control del proyecto'!$C$24)</f>
        <v>0</v>
      </c>
      <c r="F24" s="17">
        <f>('Control del proyecto'!F24*'Control del proyecto'!$C$24)</f>
        <v>0</v>
      </c>
      <c r="G24" s="17">
        <f>('Control del proyecto'!G24*'Control del proyecto'!$C$24)</f>
        <v>0</v>
      </c>
      <c r="H24" s="17">
        <f>('Control del proyecto'!H24*'Control del proyecto'!$C$24)</f>
        <v>0</v>
      </c>
      <c r="I24" s="17">
        <f>('Control del proyecto'!I24*'Control del proyecto'!$C$24)</f>
        <v>0</v>
      </c>
      <c r="J24" s="17">
        <f>('Control del proyecto'!J24*'Control del proyecto'!$C$24)</f>
        <v>0</v>
      </c>
      <c r="K24" s="17">
        <f>('Control del proyecto'!K24*'Control del proyecto'!$C$24)</f>
        <v>0</v>
      </c>
      <c r="L24" s="17">
        <f>('Control del proyecto'!L24*'Control del proyecto'!$C$24)</f>
        <v>0</v>
      </c>
      <c r="M24" s="17">
        <f>('Control del proyecto'!M24*'Control del proyecto'!$C$24)</f>
        <v>0</v>
      </c>
      <c r="N24" s="17">
        <f>('Control del proyecto'!N24*'Control del proyecto'!$C$24)</f>
        <v>0</v>
      </c>
      <c r="O24" s="17">
        <f>('Control del proyecto'!O24*'Control del proyecto'!$C$24)</f>
        <v>0</v>
      </c>
      <c r="P24" s="17">
        <f>('Control del proyecto'!P24*'Control del proyecto'!$C$24)</f>
        <v>0</v>
      </c>
    </row>
    <row r="25" spans="1:16" x14ac:dyDescent="0.2">
      <c r="A25" s="29" t="s">
        <v>53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">
      <c r="C26" s="6" t="s">
        <v>72</v>
      </c>
      <c r="D26" s="32">
        <f t="shared" ref="D26:P26" si="1">SUM(D9:D25)</f>
        <v>11</v>
      </c>
      <c r="E26" s="32">
        <f t="shared" si="1"/>
        <v>5</v>
      </c>
      <c r="F26" s="32">
        <f t="shared" si="1"/>
        <v>9</v>
      </c>
      <c r="G26" s="32">
        <f t="shared" si="1"/>
        <v>14</v>
      </c>
      <c r="H26" s="32">
        <f t="shared" si="1"/>
        <v>2</v>
      </c>
      <c r="I26" s="32">
        <f t="shared" si="1"/>
        <v>5</v>
      </c>
      <c r="J26" s="32">
        <f t="shared" si="1"/>
        <v>0</v>
      </c>
      <c r="K26" s="32">
        <f t="shared" si="1"/>
        <v>0</v>
      </c>
      <c r="L26" s="32">
        <f t="shared" si="1"/>
        <v>0</v>
      </c>
      <c r="M26" s="32">
        <f t="shared" si="1"/>
        <v>0</v>
      </c>
      <c r="N26" s="32">
        <f t="shared" si="1"/>
        <v>0</v>
      </c>
      <c r="O26" s="32">
        <f t="shared" si="1"/>
        <v>0</v>
      </c>
      <c r="P26" s="32">
        <f t="shared" si="1"/>
        <v>0</v>
      </c>
    </row>
    <row r="28" spans="1:16" x14ac:dyDescent="0.2">
      <c r="C28" s="30" t="s">
        <v>75</v>
      </c>
      <c r="D28" s="47">
        <f t="shared" ref="D28:P28" si="2">SUM($D26:D26)</f>
        <v>11</v>
      </c>
      <c r="E28" s="47">
        <f t="shared" si="2"/>
        <v>16</v>
      </c>
      <c r="F28" s="47">
        <f t="shared" si="2"/>
        <v>25</v>
      </c>
      <c r="G28" s="47">
        <f t="shared" si="2"/>
        <v>39</v>
      </c>
      <c r="H28" s="47">
        <f t="shared" si="2"/>
        <v>41</v>
      </c>
      <c r="I28" s="47">
        <f t="shared" si="2"/>
        <v>46</v>
      </c>
      <c r="J28" s="47">
        <f t="shared" si="2"/>
        <v>46</v>
      </c>
      <c r="K28" s="47">
        <f t="shared" si="2"/>
        <v>46</v>
      </c>
      <c r="L28" s="47">
        <f t="shared" si="2"/>
        <v>46</v>
      </c>
      <c r="M28" s="47">
        <f t="shared" si="2"/>
        <v>46</v>
      </c>
      <c r="N28" s="47">
        <f t="shared" si="2"/>
        <v>46</v>
      </c>
      <c r="O28" s="47">
        <f t="shared" si="2"/>
        <v>46</v>
      </c>
      <c r="P28" s="47">
        <f t="shared" si="2"/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349B-CDD2-4E73-90E6-56ED07AD9102}">
  <dimension ref="A1:P28"/>
  <sheetViews>
    <sheetView workbookViewId="0">
      <selection activeCell="E42" sqref="E42"/>
    </sheetView>
  </sheetViews>
  <sheetFormatPr baseColWidth="10" defaultRowHeight="12.75" x14ac:dyDescent="0.2"/>
  <sheetData>
    <row r="1" spans="1:16" ht="20.25" x14ac:dyDescent="0.3">
      <c r="A1" s="1" t="s">
        <v>55</v>
      </c>
    </row>
    <row r="2" spans="1:16" ht="15.75" x14ac:dyDescent="0.25">
      <c r="A2" s="4"/>
      <c r="B2" s="2"/>
      <c r="C2" s="2"/>
      <c r="D2" s="2"/>
      <c r="E2" s="2"/>
      <c r="F2" s="2"/>
      <c r="G2" s="2"/>
    </row>
    <row r="3" spans="1:16" x14ac:dyDescent="0.2">
      <c r="A3" s="10" t="s">
        <v>56</v>
      </c>
      <c r="B3" s="2"/>
      <c r="C3" s="2"/>
      <c r="D3" s="2"/>
      <c r="E3" s="2"/>
      <c r="F3" s="2"/>
      <c r="G3" s="2"/>
    </row>
    <row r="4" spans="1:16" x14ac:dyDescent="0.2">
      <c r="A4" s="10" t="s">
        <v>38</v>
      </c>
    </row>
    <row r="5" spans="1:16" x14ac:dyDescent="0.2">
      <c r="A5" s="10" t="s">
        <v>57</v>
      </c>
      <c r="B5" s="2"/>
      <c r="C5" s="2"/>
      <c r="D5" s="10"/>
      <c r="E5" s="2"/>
      <c r="F5" s="2"/>
    </row>
    <row r="7" spans="1:16" ht="18" x14ac:dyDescent="0.25">
      <c r="A7" s="4" t="s">
        <v>74</v>
      </c>
      <c r="B7" s="2"/>
      <c r="C7" s="2"/>
      <c r="D7" s="10"/>
      <c r="E7" s="2"/>
      <c r="F7" s="2"/>
      <c r="G7" s="2"/>
      <c r="O7" s="3"/>
    </row>
    <row r="8" spans="1:16" x14ac:dyDescent="0.2">
      <c r="A8" s="11" t="s">
        <v>8</v>
      </c>
      <c r="B8" s="12" t="s">
        <v>9</v>
      </c>
      <c r="C8" s="13" t="s">
        <v>58</v>
      </c>
      <c r="D8" s="41" t="s">
        <v>40</v>
      </c>
      <c r="E8" s="41" t="s">
        <v>41</v>
      </c>
      <c r="F8" s="41" t="s">
        <v>42</v>
      </c>
      <c r="G8" s="41" t="s">
        <v>43</v>
      </c>
      <c r="H8" s="41" t="s">
        <v>44</v>
      </c>
      <c r="I8" s="41" t="s">
        <v>45</v>
      </c>
      <c r="J8" s="41" t="s">
        <v>46</v>
      </c>
      <c r="K8" s="41" t="s">
        <v>47</v>
      </c>
      <c r="L8" s="41" t="s">
        <v>48</v>
      </c>
      <c r="M8" s="41" t="s">
        <v>49</v>
      </c>
      <c r="N8" s="41" t="s">
        <v>50</v>
      </c>
      <c r="O8" s="41" t="s">
        <v>51</v>
      </c>
      <c r="P8" s="41" t="s">
        <v>52</v>
      </c>
    </row>
    <row r="9" spans="1:16" x14ac:dyDescent="0.2">
      <c r="A9" s="42" t="str">
        <f>IF(ISBLANK(PV!A22)," - ",PV!A22)</f>
        <v>1.1</v>
      </c>
      <c r="B9" t="str">
        <f>IF(ISBLANK(PV!B22)," - ",PV!B22)</f>
        <v>actividad 1</v>
      </c>
      <c r="C9" s="18">
        <f t="shared" ref="C9:C24" si="0">SUM(D9:P9)</f>
        <v>247500</v>
      </c>
      <c r="D9" s="17">
        <f>PV!$D$60*Horas!D9</f>
        <v>247500</v>
      </c>
      <c r="E9" s="17">
        <f>PV!$D$60*Horas!E9</f>
        <v>0</v>
      </c>
      <c r="F9" s="17">
        <f>PV!$D$60*Horas!F9</f>
        <v>0</v>
      </c>
      <c r="G9" s="17">
        <f>PV!$D$60*Horas!G9</f>
        <v>0</v>
      </c>
      <c r="H9" s="17">
        <f>PV!$D$60*Horas!H9</f>
        <v>0</v>
      </c>
      <c r="I9" s="17">
        <f>PV!$D$60*Horas!I9</f>
        <v>0</v>
      </c>
      <c r="J9" s="17">
        <f>PV!$D$60*Horas!J9</f>
        <v>0</v>
      </c>
      <c r="K9" s="17">
        <f>PV!$D$60*Horas!K9</f>
        <v>0</v>
      </c>
      <c r="L9" s="17">
        <f>PV!$D$60*Horas!L9</f>
        <v>0</v>
      </c>
      <c r="M9" s="17">
        <f>PV!$D$60*Horas!M9</f>
        <v>0</v>
      </c>
      <c r="N9" s="17">
        <f>PV!$D$60*Horas!N9</f>
        <v>0</v>
      </c>
      <c r="O9" s="17">
        <f>PV!$D$60*Horas!O9</f>
        <v>0</v>
      </c>
      <c r="P9" s="17">
        <f>PV!$D$60*Horas!P9</f>
        <v>0</v>
      </c>
    </row>
    <row r="10" spans="1:16" x14ac:dyDescent="0.2">
      <c r="A10" s="42" t="str">
        <f>IF(ISBLANK(PV!A23)," - ",PV!A23)</f>
        <v>1.2</v>
      </c>
      <c r="B10" t="str">
        <f>IF(ISBLANK(PV!B23)," - ",PV!B23)</f>
        <v>actividad 2</v>
      </c>
      <c r="C10" s="18">
        <f t="shared" si="0"/>
        <v>110000</v>
      </c>
      <c r="D10" s="17">
        <f>PV!$D$60*Horas!D10</f>
        <v>55000</v>
      </c>
      <c r="E10" s="17">
        <f>PV!$D$60*Horas!E10</f>
        <v>55000</v>
      </c>
      <c r="F10" s="17">
        <f>PV!$D$60*Horas!F10</f>
        <v>0</v>
      </c>
      <c r="G10" s="17">
        <f>PV!$D$60*Horas!G10</f>
        <v>0</v>
      </c>
      <c r="H10" s="17">
        <f>PV!$D$60*Horas!H10</f>
        <v>0</v>
      </c>
      <c r="I10" s="17">
        <f>PV!$D$60*Horas!I10</f>
        <v>0</v>
      </c>
      <c r="J10" s="17">
        <f>PV!$D$60*Horas!J10</f>
        <v>0</v>
      </c>
      <c r="K10" s="17">
        <f>PV!$D$60*Horas!K10</f>
        <v>0</v>
      </c>
      <c r="L10" s="17">
        <f>PV!$D$60*Horas!L10</f>
        <v>0</v>
      </c>
      <c r="M10" s="17">
        <f>PV!$D$60*Horas!M10</f>
        <v>0</v>
      </c>
      <c r="N10" s="17">
        <f>PV!$D$60*Horas!N10</f>
        <v>0</v>
      </c>
      <c r="O10" s="17">
        <f>PV!$D$60*Horas!O10</f>
        <v>0</v>
      </c>
      <c r="P10" s="17">
        <f>PV!$D$60*Horas!P10</f>
        <v>0</v>
      </c>
    </row>
    <row r="11" spans="1:16" x14ac:dyDescent="0.2">
      <c r="A11" s="46" t="str">
        <f>IF(ISBLANK(PV!A24)," - ",PV!A24)</f>
        <v>1.3</v>
      </c>
      <c r="B11" t="str">
        <f>IF(ISBLANK(PV!B24)," - ",PV!B24)</f>
        <v>actividad 3</v>
      </c>
      <c r="C11" s="18">
        <f t="shared" si="0"/>
        <v>357500</v>
      </c>
      <c r="D11" s="17">
        <f>PV!$D$60*Horas!D11</f>
        <v>0</v>
      </c>
      <c r="E11" s="17">
        <f>PV!$D$60*Horas!E11</f>
        <v>82500</v>
      </c>
      <c r="F11" s="17">
        <f>PV!$D$60*Horas!F11</f>
        <v>110000</v>
      </c>
      <c r="G11" s="17">
        <f>PV!$D$60*Horas!G11</f>
        <v>110000</v>
      </c>
      <c r="H11" s="17">
        <f>PV!$D$60*Horas!H11</f>
        <v>55000</v>
      </c>
      <c r="I11" s="17">
        <f>PV!$D$60*Horas!I11</f>
        <v>0</v>
      </c>
      <c r="J11" s="17">
        <f>PV!$D$60*Horas!J11</f>
        <v>0</v>
      </c>
      <c r="K11" s="17">
        <f>PV!$D$60*Horas!K11</f>
        <v>0</v>
      </c>
      <c r="L11" s="17">
        <f>PV!$D$60*Horas!L11</f>
        <v>0</v>
      </c>
      <c r="M11" s="17">
        <f>PV!$D$60*Horas!M11</f>
        <v>0</v>
      </c>
      <c r="N11" s="17">
        <f>PV!$D$60*Horas!N11</f>
        <v>0</v>
      </c>
      <c r="O11" s="17">
        <f>PV!$D$60*Horas!O11</f>
        <v>0</v>
      </c>
      <c r="P11" s="17">
        <f>PV!$D$60*Horas!P11</f>
        <v>0</v>
      </c>
    </row>
    <row r="12" spans="1:16" x14ac:dyDescent="0.2">
      <c r="A12" s="46" t="str">
        <f>IF(ISBLANK(PV!A25)," - ",PV!A25)</f>
        <v>2.1</v>
      </c>
      <c r="B12" t="str">
        <f>IF(ISBLANK(PV!B25)," - ",PV!B25)</f>
        <v>actividad 4</v>
      </c>
      <c r="C12" s="18">
        <f t="shared" si="0"/>
        <v>302500</v>
      </c>
      <c r="D12" s="17">
        <f>PV!$D$60*Horas!D12</f>
        <v>0</v>
      </c>
      <c r="E12" s="17">
        <f>PV!$D$60*Horas!E12</f>
        <v>0</v>
      </c>
      <c r="F12" s="17">
        <f>PV!$D$60*Horas!F12</f>
        <v>137500</v>
      </c>
      <c r="G12" s="17">
        <f>PV!$D$60*Horas!G12</f>
        <v>165000</v>
      </c>
      <c r="H12" s="17">
        <f>PV!$D$60*Horas!H12</f>
        <v>0</v>
      </c>
      <c r="I12" s="17">
        <f>PV!$D$60*Horas!I12</f>
        <v>0</v>
      </c>
      <c r="J12" s="17">
        <f>PV!$D$60*Horas!J12</f>
        <v>0</v>
      </c>
      <c r="K12" s="17">
        <f>PV!$D$60*Horas!K12</f>
        <v>0</v>
      </c>
      <c r="L12" s="17">
        <f>PV!$D$60*Horas!L12</f>
        <v>0</v>
      </c>
      <c r="M12" s="17">
        <f>PV!$D$60*Horas!M12</f>
        <v>0</v>
      </c>
      <c r="N12" s="17">
        <f>PV!$D$60*Horas!N12</f>
        <v>0</v>
      </c>
      <c r="O12" s="17">
        <f>PV!$D$60*Horas!O12</f>
        <v>0</v>
      </c>
      <c r="P12" s="17">
        <f>PV!$D$60*Horas!P12</f>
        <v>0</v>
      </c>
    </row>
    <row r="13" spans="1:16" x14ac:dyDescent="0.2">
      <c r="A13" s="46" t="str">
        <f>IF(ISBLANK(PV!A26)," - ",PV!A26)</f>
        <v>2.2</v>
      </c>
      <c r="B13" t="str">
        <f>IF(ISBLANK(PV!B26)," - ",PV!B26)</f>
        <v>actividad 5</v>
      </c>
      <c r="C13" s="18">
        <f t="shared" si="0"/>
        <v>247500</v>
      </c>
      <c r="D13" s="17">
        <f>PV!$D$60*Horas!D13</f>
        <v>0</v>
      </c>
      <c r="E13" s="17">
        <f>PV!$D$60*Horas!E13</f>
        <v>0</v>
      </c>
      <c r="F13" s="17">
        <f>PV!$D$60*Horas!F13</f>
        <v>0</v>
      </c>
      <c r="G13" s="17">
        <f>PV!$D$60*Horas!G13</f>
        <v>110000</v>
      </c>
      <c r="H13" s="17">
        <f>PV!$D$60*Horas!H13</f>
        <v>0</v>
      </c>
      <c r="I13" s="17">
        <f>PV!$D$60*Horas!I13</f>
        <v>137500</v>
      </c>
      <c r="J13" s="17">
        <f>PV!$D$60*Horas!J13</f>
        <v>0</v>
      </c>
      <c r="K13" s="17">
        <f>PV!$D$60*Horas!K13</f>
        <v>0</v>
      </c>
      <c r="L13" s="17">
        <f>PV!$D$60*Horas!L13</f>
        <v>0</v>
      </c>
      <c r="M13" s="17">
        <f>PV!$D$60*Horas!M13</f>
        <v>0</v>
      </c>
      <c r="N13" s="17">
        <f>PV!$D$60*Horas!N13</f>
        <v>0</v>
      </c>
      <c r="O13" s="17">
        <f>PV!$D$60*Horas!O13</f>
        <v>0</v>
      </c>
      <c r="P13" s="17">
        <f>PV!$D$60*Horas!P13</f>
        <v>0</v>
      </c>
    </row>
    <row r="14" spans="1:16" x14ac:dyDescent="0.2">
      <c r="A14" s="46" t="str">
        <f>IF(ISBLANK(PV!A27)," - ",PV!A27)</f>
        <v xml:space="preserve"> - </v>
      </c>
      <c r="B14" t="str">
        <f>IF(ISBLANK(PV!B27)," - ",PV!B27)</f>
        <v xml:space="preserve"> - </v>
      </c>
      <c r="C14" s="18">
        <f t="shared" si="0"/>
        <v>0</v>
      </c>
      <c r="D14" s="17">
        <f>PV!$D$60*Horas!D14</f>
        <v>0</v>
      </c>
      <c r="E14" s="17">
        <f>PV!$D$60*Horas!E14</f>
        <v>0</v>
      </c>
      <c r="F14" s="17">
        <f>PV!$D$60*Horas!F14</f>
        <v>0</v>
      </c>
      <c r="G14" s="17">
        <f>PV!$D$60*Horas!G14</f>
        <v>0</v>
      </c>
      <c r="H14" s="17">
        <f>PV!$D$60*Horas!H14</f>
        <v>0</v>
      </c>
      <c r="I14" s="17">
        <f>PV!$D$60*Horas!I14</f>
        <v>0</v>
      </c>
      <c r="J14" s="17">
        <f>PV!$D$60*Horas!J14</f>
        <v>0</v>
      </c>
      <c r="K14" s="17">
        <f>PV!$D$60*Horas!K14</f>
        <v>0</v>
      </c>
      <c r="L14" s="17">
        <f>PV!$D$60*Horas!L14</f>
        <v>0</v>
      </c>
      <c r="M14" s="17">
        <f>PV!$D$60*Horas!M14</f>
        <v>0</v>
      </c>
      <c r="N14" s="17">
        <f>PV!$D$60*Horas!N14</f>
        <v>0</v>
      </c>
      <c r="O14" s="17">
        <f>PV!$D$60*Horas!O14</f>
        <v>0</v>
      </c>
      <c r="P14" s="17">
        <f>PV!$D$60*Horas!P14</f>
        <v>0</v>
      </c>
    </row>
    <row r="15" spans="1:16" x14ac:dyDescent="0.2">
      <c r="A15" s="46" t="str">
        <f>IF(ISBLANK(PV!A28)," - ",PV!A28)</f>
        <v xml:space="preserve"> - </v>
      </c>
      <c r="B15" t="str">
        <f>IF(ISBLANK(PV!B28)," - ",PV!B28)</f>
        <v xml:space="preserve"> - </v>
      </c>
      <c r="C15" s="18">
        <f t="shared" si="0"/>
        <v>0</v>
      </c>
      <c r="D15" s="17">
        <f>PV!$D$60*Horas!D15</f>
        <v>0</v>
      </c>
      <c r="E15" s="17">
        <f>PV!$D$60*Horas!E15</f>
        <v>0</v>
      </c>
      <c r="F15" s="17">
        <f>PV!$D$60*Horas!F15</f>
        <v>0</v>
      </c>
      <c r="G15" s="17">
        <f>PV!$D$60*Horas!G15</f>
        <v>0</v>
      </c>
      <c r="H15" s="17">
        <f>PV!$D$60*Horas!H15</f>
        <v>0</v>
      </c>
      <c r="I15" s="17">
        <f>PV!$D$60*Horas!I15</f>
        <v>0</v>
      </c>
      <c r="J15" s="17">
        <f>PV!$D$60*Horas!J15</f>
        <v>0</v>
      </c>
      <c r="K15" s="17">
        <f>PV!$D$60*Horas!K15</f>
        <v>0</v>
      </c>
      <c r="L15" s="17">
        <f>PV!$D$60*Horas!L15</f>
        <v>0</v>
      </c>
      <c r="M15" s="17">
        <f>PV!$D$60*Horas!M15</f>
        <v>0</v>
      </c>
      <c r="N15" s="17">
        <f>PV!$D$60*Horas!N15</f>
        <v>0</v>
      </c>
      <c r="O15" s="17">
        <f>PV!$D$60*Horas!O15</f>
        <v>0</v>
      </c>
      <c r="P15" s="17">
        <f>PV!$D$60*Horas!P15</f>
        <v>0</v>
      </c>
    </row>
    <row r="16" spans="1:16" x14ac:dyDescent="0.2">
      <c r="A16" s="46" t="str">
        <f>IF(ISBLANK(PV!A29)," - ",PV!A29)</f>
        <v xml:space="preserve"> - </v>
      </c>
      <c r="B16" t="str">
        <f>IF(ISBLANK(PV!B29)," - ",PV!B29)</f>
        <v xml:space="preserve"> - </v>
      </c>
      <c r="C16" s="18">
        <f t="shared" si="0"/>
        <v>0</v>
      </c>
      <c r="D16" s="17">
        <f>PV!$D$60*Horas!D16</f>
        <v>0</v>
      </c>
      <c r="E16" s="17">
        <f>PV!$D$60*Horas!E16</f>
        <v>0</v>
      </c>
      <c r="F16" s="17">
        <f>PV!$D$60*Horas!F16</f>
        <v>0</v>
      </c>
      <c r="G16" s="17">
        <f>PV!$D$60*Horas!G16</f>
        <v>0</v>
      </c>
      <c r="H16" s="17">
        <f>PV!$D$60*Horas!H16</f>
        <v>0</v>
      </c>
      <c r="I16" s="17">
        <f>PV!$D$60*Horas!I16</f>
        <v>0</v>
      </c>
      <c r="J16" s="17">
        <f>PV!$D$60*Horas!J16</f>
        <v>0</v>
      </c>
      <c r="K16" s="17">
        <f>PV!$D$60*Horas!K16</f>
        <v>0</v>
      </c>
      <c r="L16" s="17">
        <f>PV!$D$60*Horas!L16</f>
        <v>0</v>
      </c>
      <c r="M16" s="17">
        <f>PV!$D$60*Horas!M16</f>
        <v>0</v>
      </c>
      <c r="N16" s="17">
        <f>PV!$D$60*Horas!N16</f>
        <v>0</v>
      </c>
      <c r="O16" s="17">
        <f>PV!$D$60*Horas!O16</f>
        <v>0</v>
      </c>
      <c r="P16" s="17">
        <f>PV!$D$60*Horas!P16</f>
        <v>0</v>
      </c>
    </row>
    <row r="17" spans="1:16" x14ac:dyDescent="0.2">
      <c r="A17" s="46" t="str">
        <f>IF(ISBLANK(PV!A30)," - ",PV!A30)</f>
        <v xml:space="preserve"> - </v>
      </c>
      <c r="B17" t="str">
        <f>IF(ISBLANK(PV!B30)," - ",PV!B30)</f>
        <v xml:space="preserve"> - </v>
      </c>
      <c r="C17" s="18">
        <f t="shared" si="0"/>
        <v>0</v>
      </c>
      <c r="D17" s="17">
        <f>PV!$D$60*Horas!D17</f>
        <v>0</v>
      </c>
      <c r="E17" s="17">
        <f>PV!$D$60*Horas!E17</f>
        <v>0</v>
      </c>
      <c r="F17" s="17">
        <f>PV!$D$60*Horas!F17</f>
        <v>0</v>
      </c>
      <c r="G17" s="17">
        <f>PV!$D$60*Horas!G17</f>
        <v>0</v>
      </c>
      <c r="H17" s="17">
        <f>PV!$D$60*Horas!H17</f>
        <v>0</v>
      </c>
      <c r="I17" s="17">
        <f>PV!$D$60*Horas!I17</f>
        <v>0</v>
      </c>
      <c r="J17" s="17">
        <f>PV!$D$60*Horas!J17</f>
        <v>0</v>
      </c>
      <c r="K17" s="17">
        <f>PV!$D$60*Horas!K17</f>
        <v>0</v>
      </c>
      <c r="L17" s="17">
        <f>PV!$D$60*Horas!L17</f>
        <v>0</v>
      </c>
      <c r="M17" s="17">
        <f>PV!$D$60*Horas!M17</f>
        <v>0</v>
      </c>
      <c r="N17" s="17">
        <f>PV!$D$60*Horas!N17</f>
        <v>0</v>
      </c>
      <c r="O17" s="17">
        <f>PV!$D$60*Horas!O17</f>
        <v>0</v>
      </c>
      <c r="P17" s="17">
        <f>PV!$D$60*Horas!P17</f>
        <v>0</v>
      </c>
    </row>
    <row r="18" spans="1:16" x14ac:dyDescent="0.2">
      <c r="A18" s="46" t="str">
        <f>IF(ISBLANK(PV!A31)," - ",PV!A31)</f>
        <v xml:space="preserve"> - </v>
      </c>
      <c r="B18" t="str">
        <f>IF(ISBLANK(PV!B31)," - ",PV!B31)</f>
        <v xml:space="preserve"> - </v>
      </c>
      <c r="C18" s="18">
        <f t="shared" si="0"/>
        <v>0</v>
      </c>
      <c r="D18" s="17">
        <f>PV!$D$60*Horas!D18</f>
        <v>0</v>
      </c>
      <c r="E18" s="17">
        <f>PV!$D$60*Horas!E18</f>
        <v>0</v>
      </c>
      <c r="F18" s="17">
        <f>PV!$D$60*Horas!F18</f>
        <v>0</v>
      </c>
      <c r="G18" s="17">
        <f>PV!$D$60*Horas!G18</f>
        <v>0</v>
      </c>
      <c r="H18" s="17">
        <f>PV!$D$60*Horas!H18</f>
        <v>0</v>
      </c>
      <c r="I18" s="17">
        <f>PV!$D$60*Horas!I18</f>
        <v>0</v>
      </c>
      <c r="J18" s="17">
        <f>PV!$D$60*Horas!J18</f>
        <v>0</v>
      </c>
      <c r="K18" s="17">
        <f>PV!$D$60*Horas!K18</f>
        <v>0</v>
      </c>
      <c r="L18" s="17">
        <f>PV!$D$60*Horas!L18</f>
        <v>0</v>
      </c>
      <c r="M18" s="17">
        <f>PV!$D$60*Horas!M18</f>
        <v>0</v>
      </c>
      <c r="N18" s="17">
        <f>PV!$D$60*Horas!N18</f>
        <v>0</v>
      </c>
      <c r="O18" s="17">
        <f>PV!$D$60*Horas!O18</f>
        <v>0</v>
      </c>
      <c r="P18" s="17">
        <f>PV!$D$60*Horas!P18</f>
        <v>0</v>
      </c>
    </row>
    <row r="19" spans="1:16" x14ac:dyDescent="0.2">
      <c r="A19" s="46" t="str">
        <f>IF(ISBLANK(PV!A32)," - ",PV!A32)</f>
        <v xml:space="preserve"> - </v>
      </c>
      <c r="B19" t="str">
        <f>IF(ISBLANK(PV!B32)," - ",PV!B32)</f>
        <v xml:space="preserve"> - </v>
      </c>
      <c r="C19" s="18">
        <f t="shared" si="0"/>
        <v>0</v>
      </c>
      <c r="D19" s="17">
        <f>PV!$D$60*Horas!D19</f>
        <v>0</v>
      </c>
      <c r="E19" s="17">
        <f>PV!$D$60*Horas!E19</f>
        <v>0</v>
      </c>
      <c r="F19" s="17">
        <f>PV!$D$60*Horas!F19</f>
        <v>0</v>
      </c>
      <c r="G19" s="17">
        <f>PV!$D$60*Horas!G19</f>
        <v>0</v>
      </c>
      <c r="H19" s="17">
        <f>PV!$D$60*Horas!H19</f>
        <v>0</v>
      </c>
      <c r="I19" s="17">
        <f>PV!$D$60*Horas!I19</f>
        <v>0</v>
      </c>
      <c r="J19" s="17">
        <f>PV!$D$60*Horas!J19</f>
        <v>0</v>
      </c>
      <c r="K19" s="17">
        <f>PV!$D$60*Horas!K19</f>
        <v>0</v>
      </c>
      <c r="L19" s="17">
        <f>PV!$D$60*Horas!L19</f>
        <v>0</v>
      </c>
      <c r="M19" s="17">
        <f>PV!$D$60*Horas!M19</f>
        <v>0</v>
      </c>
      <c r="N19" s="17">
        <f>PV!$D$60*Horas!N19</f>
        <v>0</v>
      </c>
      <c r="O19" s="17">
        <f>PV!$D$60*Horas!O19</f>
        <v>0</v>
      </c>
      <c r="P19" s="17">
        <f>PV!$D$60*Horas!P19</f>
        <v>0</v>
      </c>
    </row>
    <row r="20" spans="1:16" x14ac:dyDescent="0.2">
      <c r="A20" s="46" t="str">
        <f>IF(ISBLANK(PV!A33)," - ",PV!A33)</f>
        <v xml:space="preserve"> - </v>
      </c>
      <c r="B20" t="str">
        <f>IF(ISBLANK(PV!B33)," - ",PV!B33)</f>
        <v xml:space="preserve"> - </v>
      </c>
      <c r="C20" s="18">
        <f t="shared" si="0"/>
        <v>0</v>
      </c>
      <c r="D20" s="17">
        <f>PV!$D$60*Horas!D20</f>
        <v>0</v>
      </c>
      <c r="E20" s="17">
        <f>PV!$D$60*Horas!E20</f>
        <v>0</v>
      </c>
      <c r="F20" s="17">
        <f>PV!$D$60*Horas!F20</f>
        <v>0</v>
      </c>
      <c r="G20" s="17">
        <f>PV!$D$60*Horas!G20</f>
        <v>0</v>
      </c>
      <c r="H20" s="17">
        <f>PV!$D$60*Horas!H20</f>
        <v>0</v>
      </c>
      <c r="I20" s="17">
        <f>PV!$D$60*Horas!I20</f>
        <v>0</v>
      </c>
      <c r="J20" s="17">
        <f>PV!$D$60*Horas!J20</f>
        <v>0</v>
      </c>
      <c r="K20" s="17">
        <f>PV!$D$60*Horas!K20</f>
        <v>0</v>
      </c>
      <c r="L20" s="17">
        <f>PV!$D$60*Horas!L20</f>
        <v>0</v>
      </c>
      <c r="M20" s="17">
        <f>PV!$D$60*Horas!M20</f>
        <v>0</v>
      </c>
      <c r="N20" s="17">
        <f>PV!$D$60*Horas!N20</f>
        <v>0</v>
      </c>
      <c r="O20" s="17">
        <f>PV!$D$60*Horas!O20</f>
        <v>0</v>
      </c>
      <c r="P20" s="17">
        <f>PV!$D$60*Horas!P20</f>
        <v>0</v>
      </c>
    </row>
    <row r="21" spans="1:16" x14ac:dyDescent="0.2">
      <c r="A21" s="46" t="str">
        <f>IF(ISBLANK(PV!A34)," - ",PV!A34)</f>
        <v xml:space="preserve"> - </v>
      </c>
      <c r="B21" t="str">
        <f>IF(ISBLANK(PV!B34)," - ",PV!B34)</f>
        <v xml:space="preserve"> - </v>
      </c>
      <c r="C21" s="18">
        <f t="shared" si="0"/>
        <v>0</v>
      </c>
      <c r="D21" s="17">
        <f>PV!$D$60*Horas!D21</f>
        <v>0</v>
      </c>
      <c r="E21" s="17">
        <f>PV!$D$60*Horas!E21</f>
        <v>0</v>
      </c>
      <c r="F21" s="17">
        <f>PV!$D$60*Horas!F21</f>
        <v>0</v>
      </c>
      <c r="G21" s="17">
        <f>PV!$D$60*Horas!G21</f>
        <v>0</v>
      </c>
      <c r="H21" s="17">
        <f>PV!$D$60*Horas!H21</f>
        <v>0</v>
      </c>
      <c r="I21" s="17">
        <f>PV!$D$60*Horas!I21</f>
        <v>0</v>
      </c>
      <c r="J21" s="17">
        <f>PV!$D$60*Horas!J21</f>
        <v>0</v>
      </c>
      <c r="K21" s="17">
        <f>PV!$D$60*Horas!K21</f>
        <v>0</v>
      </c>
      <c r="L21" s="17">
        <f>PV!$D$60*Horas!L21</f>
        <v>0</v>
      </c>
      <c r="M21" s="17">
        <f>PV!$D$60*Horas!M21</f>
        <v>0</v>
      </c>
      <c r="N21" s="17">
        <f>PV!$D$60*Horas!N21</f>
        <v>0</v>
      </c>
      <c r="O21" s="17">
        <f>PV!$D$60*Horas!O21</f>
        <v>0</v>
      </c>
      <c r="P21" s="17">
        <f>PV!$D$60*Horas!P21</f>
        <v>0</v>
      </c>
    </row>
    <row r="22" spans="1:16" x14ac:dyDescent="0.2">
      <c r="A22" s="46" t="str">
        <f>IF(ISBLANK(PV!A35)," - ",PV!A35)</f>
        <v xml:space="preserve"> - </v>
      </c>
      <c r="B22" t="str">
        <f>IF(ISBLANK(PV!B35)," - ",PV!B35)</f>
        <v xml:space="preserve"> - </v>
      </c>
      <c r="C22" s="18">
        <f t="shared" si="0"/>
        <v>0</v>
      </c>
      <c r="D22" s="17">
        <f>PV!$D$60*Horas!D22</f>
        <v>0</v>
      </c>
      <c r="E22" s="17">
        <f>PV!$D$60*Horas!E22</f>
        <v>0</v>
      </c>
      <c r="F22" s="17">
        <f>PV!$D$60*Horas!F22</f>
        <v>0</v>
      </c>
      <c r="G22" s="17">
        <f>PV!$D$60*Horas!G22</f>
        <v>0</v>
      </c>
      <c r="H22" s="17">
        <f>PV!$D$60*Horas!H22</f>
        <v>0</v>
      </c>
      <c r="I22" s="17">
        <f>PV!$D$60*Horas!I22</f>
        <v>0</v>
      </c>
      <c r="J22" s="17">
        <f>PV!$D$60*Horas!J22</f>
        <v>0</v>
      </c>
      <c r="K22" s="17">
        <f>PV!$D$60*Horas!K22</f>
        <v>0</v>
      </c>
      <c r="L22" s="17">
        <f>PV!$D$60*Horas!L22</f>
        <v>0</v>
      </c>
      <c r="M22" s="17">
        <f>PV!$D$60*Horas!M22</f>
        <v>0</v>
      </c>
      <c r="N22" s="17">
        <f>PV!$D$60*Horas!N22</f>
        <v>0</v>
      </c>
      <c r="O22" s="17">
        <f>PV!$D$60*Horas!O22</f>
        <v>0</v>
      </c>
      <c r="P22" s="17">
        <f>PV!$D$60*Horas!P22</f>
        <v>0</v>
      </c>
    </row>
    <row r="23" spans="1:16" x14ac:dyDescent="0.2">
      <c r="A23" s="46" t="str">
        <f>IF(ISBLANK(PV!A36)," - ",PV!A36)</f>
        <v xml:space="preserve"> - </v>
      </c>
      <c r="B23" t="str">
        <f>IF(ISBLANK(PV!B36)," - ",PV!B36)</f>
        <v xml:space="preserve"> - </v>
      </c>
      <c r="C23" s="18">
        <f t="shared" si="0"/>
        <v>0</v>
      </c>
      <c r="D23" s="17">
        <f>PV!$D$60*Horas!D23</f>
        <v>0</v>
      </c>
      <c r="E23" s="17">
        <f>PV!$D$60*Horas!E23</f>
        <v>0</v>
      </c>
      <c r="F23" s="17">
        <f>PV!$D$60*Horas!F23</f>
        <v>0</v>
      </c>
      <c r="G23" s="17">
        <f>PV!$D$60*Horas!G23</f>
        <v>0</v>
      </c>
      <c r="H23" s="17">
        <f>PV!$D$60*Horas!H23</f>
        <v>0</v>
      </c>
      <c r="I23" s="17">
        <f>PV!$D$60*Horas!I23</f>
        <v>0</v>
      </c>
      <c r="J23" s="17">
        <f>PV!$D$60*Horas!J23</f>
        <v>0</v>
      </c>
      <c r="K23" s="17">
        <f>PV!$D$60*Horas!K23</f>
        <v>0</v>
      </c>
      <c r="L23" s="17">
        <f>PV!$D$60*Horas!L23</f>
        <v>0</v>
      </c>
      <c r="M23" s="17">
        <f>PV!$D$60*Horas!M23</f>
        <v>0</v>
      </c>
      <c r="N23" s="17">
        <f>PV!$D$60*Horas!N23</f>
        <v>0</v>
      </c>
      <c r="O23" s="17">
        <f>PV!$D$60*Horas!O23</f>
        <v>0</v>
      </c>
      <c r="P23" s="17">
        <f>PV!$D$60*Horas!P23</f>
        <v>0</v>
      </c>
    </row>
    <row r="24" spans="1:16" x14ac:dyDescent="0.2">
      <c r="A24" s="46" t="str">
        <f>IF(ISBLANK(PV!A37)," - ",PV!A37)</f>
        <v xml:space="preserve"> - </v>
      </c>
      <c r="B24" t="str">
        <f>IF(ISBLANK(PV!B37)," - ",PV!B37)</f>
        <v xml:space="preserve"> - </v>
      </c>
      <c r="C24" s="18">
        <f t="shared" si="0"/>
        <v>0</v>
      </c>
      <c r="D24" s="17">
        <f>PV!$D$60*Horas!D24</f>
        <v>0</v>
      </c>
      <c r="E24" s="17">
        <f>PV!$D$60*Horas!E24</f>
        <v>0</v>
      </c>
      <c r="F24" s="17">
        <f>PV!$D$60*Horas!F24</f>
        <v>0</v>
      </c>
      <c r="G24" s="17">
        <f>PV!$D$60*Horas!G24</f>
        <v>0</v>
      </c>
      <c r="H24" s="17">
        <f>PV!$D$60*Horas!H24</f>
        <v>0</v>
      </c>
      <c r="I24" s="17">
        <f>PV!$D$60*Horas!I24</f>
        <v>0</v>
      </c>
      <c r="J24" s="17">
        <f>PV!$D$60*Horas!J24</f>
        <v>0</v>
      </c>
      <c r="K24" s="17">
        <f>PV!$D$60*Horas!K24</f>
        <v>0</v>
      </c>
      <c r="L24" s="17">
        <f>PV!$D$60*Horas!L24</f>
        <v>0</v>
      </c>
      <c r="M24" s="17">
        <f>PV!$D$60*Horas!M24</f>
        <v>0</v>
      </c>
      <c r="N24" s="17">
        <f>PV!$D$60*Horas!N24</f>
        <v>0</v>
      </c>
      <c r="O24" s="17">
        <f>PV!$D$60*Horas!O24</f>
        <v>0</v>
      </c>
      <c r="P24" s="17">
        <f>PV!$D$60*Horas!P24</f>
        <v>0</v>
      </c>
    </row>
    <row r="25" spans="1:16" x14ac:dyDescent="0.2">
      <c r="A25" s="29" t="s">
        <v>53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">
      <c r="C26" s="6" t="s">
        <v>59</v>
      </c>
      <c r="D26" s="32">
        <f t="shared" ref="D26:P26" si="1">SUM(D9:D25)</f>
        <v>302500</v>
      </c>
      <c r="E26" s="32">
        <f t="shared" si="1"/>
        <v>137500</v>
      </c>
      <c r="F26" s="32">
        <f t="shared" si="1"/>
        <v>247500</v>
      </c>
      <c r="G26" s="32">
        <f t="shared" si="1"/>
        <v>385000</v>
      </c>
      <c r="H26" s="32">
        <f t="shared" si="1"/>
        <v>55000</v>
      </c>
      <c r="I26" s="32">
        <f t="shared" si="1"/>
        <v>137500</v>
      </c>
      <c r="J26" s="32">
        <f t="shared" si="1"/>
        <v>0</v>
      </c>
      <c r="K26" s="32">
        <f t="shared" si="1"/>
        <v>0</v>
      </c>
      <c r="L26" s="32">
        <f t="shared" si="1"/>
        <v>0</v>
      </c>
      <c r="M26" s="32">
        <f t="shared" si="1"/>
        <v>0</v>
      </c>
      <c r="N26" s="32">
        <f t="shared" si="1"/>
        <v>0</v>
      </c>
      <c r="O26" s="32">
        <f t="shared" si="1"/>
        <v>0</v>
      </c>
      <c r="P26" s="32">
        <f t="shared" si="1"/>
        <v>0</v>
      </c>
    </row>
    <row r="28" spans="1:16" x14ac:dyDescent="0.2">
      <c r="C28" s="30" t="s">
        <v>21</v>
      </c>
      <c r="D28" s="47">
        <f t="shared" ref="D28:P28" si="2">SUM($D26:D26)</f>
        <v>302500</v>
      </c>
      <c r="E28" s="47">
        <f t="shared" si="2"/>
        <v>440000</v>
      </c>
      <c r="F28" s="47">
        <f t="shared" si="2"/>
        <v>687500</v>
      </c>
      <c r="G28" s="47">
        <f t="shared" si="2"/>
        <v>1072500</v>
      </c>
      <c r="H28" s="47">
        <f t="shared" si="2"/>
        <v>1127500</v>
      </c>
      <c r="I28" s="47">
        <f t="shared" si="2"/>
        <v>1265000</v>
      </c>
      <c r="J28" s="47">
        <f t="shared" si="2"/>
        <v>1265000</v>
      </c>
      <c r="K28" s="47">
        <f t="shared" si="2"/>
        <v>1265000</v>
      </c>
      <c r="L28" s="47">
        <f t="shared" si="2"/>
        <v>1265000</v>
      </c>
      <c r="M28" s="47">
        <f t="shared" si="2"/>
        <v>1265000</v>
      </c>
      <c r="N28" s="47">
        <f t="shared" si="2"/>
        <v>1265000</v>
      </c>
      <c r="O28" s="47">
        <f t="shared" si="2"/>
        <v>1265000</v>
      </c>
      <c r="P28" s="47">
        <f t="shared" si="2"/>
        <v>1265000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PV</vt:lpstr>
      <vt:lpstr>Control del proyecto</vt:lpstr>
      <vt:lpstr>EV</vt:lpstr>
      <vt:lpstr>Horas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</cp:lastModifiedBy>
  <dcterms:modified xsi:type="dcterms:W3CDTF">2023-07-09T04:48:05Z</dcterms:modified>
</cp:coreProperties>
</file>