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Zeina Jamaluddine\Downloads\"/>
    </mc:Choice>
  </mc:AlternateContent>
  <xr:revisionPtr revIDLastSave="0" documentId="13_ncr:1_{86045998-7FB4-4C54-86B0-BC07BA04235F}" xr6:coauthVersionLast="47" xr6:coauthVersionMax="47" xr10:uidLastSave="{00000000-0000-0000-0000-000000000000}"/>
  <bookViews>
    <workbookView xWindow="-110" yWindow="-110" windowWidth="19420" windowHeight="11500" xr2:uid="{B711451B-A708-4DBD-A1E9-F6E7F0B015FD}"/>
  </bookViews>
  <sheets>
    <sheet name="Sheet1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2" l="1"/>
  <c r="P2" i="12"/>
  <c r="Y6" i="12"/>
  <c r="W6" i="12"/>
  <c r="V6" i="12"/>
  <c r="U6" i="12"/>
  <c r="T6" i="12"/>
  <c r="S6" i="12"/>
  <c r="R6" i="12"/>
  <c r="Q6" i="12"/>
  <c r="P6" i="12"/>
  <c r="O6" i="12"/>
  <c r="X6" i="12" s="1"/>
  <c r="AB6" i="12" s="1"/>
  <c r="N6" i="12"/>
  <c r="M6" i="12"/>
  <c r="Y5" i="12"/>
  <c r="X5" i="12"/>
  <c r="AB5" i="12" s="1"/>
  <c r="W5" i="12"/>
  <c r="AA5" i="12" s="1"/>
  <c r="V5" i="12"/>
  <c r="Z5" i="12" s="1"/>
  <c r="U5" i="12"/>
  <c r="T5" i="12"/>
  <c r="S5" i="12"/>
  <c r="R5" i="12"/>
  <c r="Q5" i="12"/>
  <c r="P5" i="12"/>
  <c r="O5" i="12"/>
  <c r="N5" i="12"/>
  <c r="M5" i="12"/>
  <c r="Y4" i="12"/>
  <c r="W4" i="12"/>
  <c r="V4" i="12"/>
  <c r="U4" i="12"/>
  <c r="T4" i="12"/>
  <c r="S4" i="12"/>
  <c r="R4" i="12"/>
  <c r="Q4" i="12"/>
  <c r="P4" i="12"/>
  <c r="O4" i="12"/>
  <c r="X4" i="12" s="1"/>
  <c r="N4" i="12"/>
  <c r="M4" i="12"/>
  <c r="Y3" i="12"/>
  <c r="X3" i="12"/>
  <c r="AB3" i="12" s="1"/>
  <c r="W3" i="12"/>
  <c r="AA3" i="12" s="1"/>
  <c r="U3" i="12"/>
  <c r="T3" i="12"/>
  <c r="S3" i="12"/>
  <c r="R3" i="12"/>
  <c r="Q3" i="12"/>
  <c r="P3" i="12"/>
  <c r="O3" i="12"/>
  <c r="N3" i="12"/>
  <c r="M3" i="12"/>
  <c r="V3" i="12" s="1"/>
  <c r="Y2" i="12"/>
  <c r="U2" i="12"/>
  <c r="T2" i="12"/>
  <c r="S2" i="12"/>
  <c r="Q2" i="12"/>
  <c r="O2" i="12"/>
  <c r="X2" i="12" s="1"/>
  <c r="N2" i="12"/>
  <c r="W2" i="12" s="1"/>
  <c r="M2" i="12"/>
  <c r="V2" i="12" s="1"/>
  <c r="Z3" i="12" l="1"/>
  <c r="AB2" i="12"/>
  <c r="AA4" i="12"/>
  <c r="Z2" i="12"/>
  <c r="AB4" i="12"/>
  <c r="AA6" i="12"/>
  <c r="Z6" i="12"/>
  <c r="AA2" i="12"/>
  <c r="Z4" i="12"/>
</calcChain>
</file>

<file path=xl/sharedStrings.xml><?xml version="1.0" encoding="utf-8"?>
<sst xmlns="http://schemas.openxmlformats.org/spreadsheetml/2006/main" count="33" uniqueCount="33">
  <si>
    <t>age</t>
  </si>
  <si>
    <t>lci_rateratio</t>
  </si>
  <si>
    <t>uci_rateratio</t>
  </si>
  <si>
    <t>rate_ratio</t>
  </si>
  <si>
    <t>0 to 14y</t>
  </si>
  <si>
    <t>15 to 29y</t>
  </si>
  <si>
    <t>30 to 44y</t>
  </si>
  <si>
    <t>45 to 59y</t>
  </si>
  <si>
    <t>60+y</t>
  </si>
  <si>
    <t>total_pop2023</t>
  </si>
  <si>
    <t>total_pop2023_male</t>
  </si>
  <si>
    <t>total_pop2023_female</t>
  </si>
  <si>
    <t>rate_male_2023</t>
  </si>
  <si>
    <t>rate_lci_male_2023</t>
  </si>
  <si>
    <t>rate_uci_male_2023</t>
  </si>
  <si>
    <t>rate_female_2023</t>
  </si>
  <si>
    <t>rate_lci_female_2023</t>
  </si>
  <si>
    <t>rate_uci_female_2023</t>
  </si>
  <si>
    <t>rate_prewar</t>
  </si>
  <si>
    <t>rate_total_2023</t>
  </si>
  <si>
    <t>rate_lci_total_2023</t>
  </si>
  <si>
    <t>rate_uci_total_2023</t>
  </si>
  <si>
    <t>lci_total_2023</t>
  </si>
  <si>
    <t>uci_total_2023</t>
  </si>
  <si>
    <t>total_pop2022</t>
  </si>
  <si>
    <t>total_mortality_2022</t>
  </si>
  <si>
    <t>estimate_male_2023</t>
  </si>
  <si>
    <t>lci_male_2023</t>
  </si>
  <si>
    <t>uci_male_2023</t>
  </si>
  <si>
    <t>estimate_female_2023</t>
  </si>
  <si>
    <t>lci_female_2023</t>
  </si>
  <si>
    <t>uci_female_2023</t>
  </si>
  <si>
    <t>estimate_mortality_total_2023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</si>
</sst>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3" fillId="2" borderId="1" xfId="0" applyFont="1" applyFill="1" applyBorder="1"/>
    <xf numFmtId="1" fontId="0" fillId="3" borderId="0" xfId="0" applyNumberFormat="1" applyFill="1"/>
  </cellXfs>
  <cellStyles count="3">
    <cellStyle name="Comma 2" xfId="1" xr:uid="{88379091-A25E-4147-93EA-600BDC90AD5A}"/>
    <cellStyle name="Normal" xfId="0" builtinId="0"/>
    <cellStyle name="Normal 4" xfId="2" xr:uid="{6BBD7CFD-25B0-4B0B-B09F-69E9FD181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2A4C-C4E9-4AFB-AE22-2115EB29CEB8}">
  <dimension ref="A1:AB6"/>
  <sheetViews>
    <sheetView tabSelected="1" topLeftCell="T1" workbookViewId="0">
      <selection activeCell="D8" sqref="D8"/>
    </sheetView>
  </sheetViews>
  <sheetFormatPr defaultRowHeight="14.5" x14ac:dyDescent="0.35"/>
  <cols>
    <col min="1" max="1" width="8" bestFit="1" customWidth="1"/>
    <col min="2" max="2" width="15.453125" bestFit="1" customWidth="1"/>
    <col min="3" max="3" width="16.26953125" bestFit="1" customWidth="1"/>
    <col min="4" max="4" width="15.453125" bestFit="1" customWidth="1"/>
    <col min="5" max="5" width="15.453125" customWidth="1"/>
    <col min="6" max="6" width="13.453125" customWidth="1"/>
    <col min="7" max="9" width="14.453125" bestFit="1" customWidth="1"/>
    <col min="10" max="11" width="13.453125" bestFit="1" customWidth="1"/>
    <col min="12" max="12" width="14.453125" bestFit="1" customWidth="1"/>
    <col min="13" max="13" width="14.90625" bestFit="1" customWidth="1"/>
    <col min="14" max="15" width="14.453125" bestFit="1" customWidth="1"/>
    <col min="16" max="16" width="12.36328125" bestFit="1" customWidth="1"/>
    <col min="17" max="17" width="14.54296875" bestFit="1" customWidth="1"/>
    <col min="18" max="18" width="15.08984375" bestFit="1" customWidth="1"/>
    <col min="19" max="19" width="13.453125" bestFit="1" customWidth="1"/>
    <col min="20" max="20" width="15.81640625" bestFit="1" customWidth="1"/>
    <col min="21" max="21" width="16.26953125" bestFit="1" customWidth="1"/>
    <col min="22" max="22" width="12.36328125" bestFit="1" customWidth="1"/>
    <col min="23" max="23" width="13.90625" bestFit="1" customWidth="1"/>
    <col min="24" max="24" width="14.453125" bestFit="1" customWidth="1"/>
    <col min="25" max="28" width="11.90625" bestFit="1" customWidth="1"/>
  </cols>
  <sheetData>
    <row r="1" spans="1:28" x14ac:dyDescent="0.35">
      <c r="A1" s="3" t="s">
        <v>0</v>
      </c>
      <c r="B1" s="3" t="s">
        <v>10</v>
      </c>
      <c r="C1" s="3" t="s">
        <v>11</v>
      </c>
      <c r="D1" s="3" t="s">
        <v>9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22</v>
      </c>
      <c r="O1" s="3" t="s">
        <v>23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19</v>
      </c>
      <c r="W1" s="3" t="s">
        <v>20</v>
      </c>
      <c r="X1" s="3" t="s">
        <v>21</v>
      </c>
      <c r="Y1" s="3" t="s">
        <v>18</v>
      </c>
      <c r="Z1" s="3" t="s">
        <v>3</v>
      </c>
      <c r="AA1" s="3" t="s">
        <v>1</v>
      </c>
      <c r="AB1" s="3" t="s">
        <v>2</v>
      </c>
    </row>
    <row r="2" spans="1:28" x14ac:dyDescent="0.35">
      <c r="A2" t="s">
        <v>4</v>
      </c>
      <c r="B2" s="1">
        <v>458531</v>
      </c>
      <c r="C2" s="1">
        <v>440176</v>
      </c>
      <c r="D2" s="1">
        <v>898707</v>
      </c>
      <c r="E2" s="1">
        <v>882002</v>
      </c>
      <c r="F2" s="1">
        <v>966</v>
      </c>
      <c r="G2" s="4">
        <v>8159.5</v>
      </c>
      <c r="H2" s="4">
        <v>7267</v>
      </c>
      <c r="I2" s="4">
        <v>9444</v>
      </c>
      <c r="J2" s="4">
        <v>9476</v>
      </c>
      <c r="K2" s="4">
        <v>8046.5</v>
      </c>
      <c r="L2" s="4">
        <v>11693.5</v>
      </c>
      <c r="M2" s="4">
        <f>G2+J2</f>
        <v>17635.5</v>
      </c>
      <c r="N2" s="4">
        <f t="shared" ref="N2:O6" si="0">H2+K2</f>
        <v>15313.5</v>
      </c>
      <c r="O2" s="4">
        <f t="shared" si="0"/>
        <v>21137.5</v>
      </c>
      <c r="P2" s="2">
        <f>(G2/$B2*365)/268*1000</f>
        <v>24.23555193797506</v>
      </c>
      <c r="Q2" s="2">
        <f>(H2/$B2*365)/268*1000</f>
        <v>21.584626010572311</v>
      </c>
      <c r="R2" s="2">
        <f>(I2/$B2*365)/268*1000</f>
        <v>28.0508061158449</v>
      </c>
      <c r="S2" s="2">
        <f>(J2/$C2*365)/268*1000</f>
        <v>29.319513714188684</v>
      </c>
      <c r="T2" s="2">
        <f>(K2/$C2*365)/268*1000</f>
        <v>24.896524599115576</v>
      </c>
      <c r="U2" s="2">
        <f>(L2/$C2*365)/268*1000</f>
        <v>36.180638836731255</v>
      </c>
      <c r="V2" s="2">
        <f>(M2/$D2*365)/268*1000</f>
        <v>26.725615950836435</v>
      </c>
      <c r="W2" s="2">
        <f>(N2/$D2*365)/268*1000</f>
        <v>23.206754549807702</v>
      </c>
      <c r="X2" s="2">
        <f>(O2/$D2*365)/268*1000</f>
        <v>32.032701491922836</v>
      </c>
      <c r="Y2" s="2">
        <f>F2/E2*1000</f>
        <v>1.0952356117106312</v>
      </c>
      <c r="Z2" s="2">
        <f>V2/Y2</f>
        <v>24.401704678954072</v>
      </c>
      <c r="AA2" s="2">
        <f>W2/Y2</f>
        <v>21.188823940413549</v>
      </c>
      <c r="AB2" s="2">
        <f>X2/Y2</f>
        <v>29.24731550857031</v>
      </c>
    </row>
    <row r="3" spans="1:28" x14ac:dyDescent="0.35">
      <c r="A3" t="s">
        <v>5</v>
      </c>
      <c r="B3" s="1">
        <v>315818</v>
      </c>
      <c r="C3" s="1">
        <v>303895</v>
      </c>
      <c r="D3" s="1">
        <v>619713</v>
      </c>
      <c r="E3" s="1">
        <v>607038</v>
      </c>
      <c r="F3" s="1">
        <v>252</v>
      </c>
      <c r="G3" s="4">
        <v>12962.5</v>
      </c>
      <c r="H3" s="4">
        <v>11521.5</v>
      </c>
      <c r="I3" s="4">
        <v>14925.5</v>
      </c>
      <c r="J3" s="4">
        <v>5004</v>
      </c>
      <c r="K3" s="4">
        <v>4459</v>
      </c>
      <c r="L3" s="4">
        <v>5827</v>
      </c>
      <c r="M3" s="4">
        <f t="shared" ref="M3:M6" si="1">G3+J3</f>
        <v>17966.5</v>
      </c>
      <c r="N3" s="4">
        <f t="shared" si="0"/>
        <v>15980.5</v>
      </c>
      <c r="O3" s="4">
        <f t="shared" si="0"/>
        <v>20752.5</v>
      </c>
      <c r="P3" s="2">
        <f t="shared" ref="P3:R6" si="2">(G3/$B3*365)/268*1000</f>
        <v>55.8997622662514</v>
      </c>
      <c r="Q3" s="2">
        <f t="shared" si="2"/>
        <v>49.685563043441888</v>
      </c>
      <c r="R3" s="2">
        <f t="shared" si="2"/>
        <v>64.365045454575522</v>
      </c>
      <c r="S3" s="2">
        <f t="shared" ref="S3:U6" si="3">(J3/$C3*365)/268*1000</f>
        <v>22.425999946466188</v>
      </c>
      <c r="T3" s="2">
        <f t="shared" si="3"/>
        <v>19.983519936309499</v>
      </c>
      <c r="U3" s="2">
        <f t="shared" si="3"/>
        <v>26.114368842537669</v>
      </c>
      <c r="V3" s="2">
        <f t="shared" ref="V3:X6" si="4">(M3/$D3*365)/268*1000</f>
        <v>39.484891188557171</v>
      </c>
      <c r="W3" s="2">
        <f t="shared" si="4"/>
        <v>35.120268479600249</v>
      </c>
      <c r="X3" s="2">
        <f t="shared" si="4"/>
        <v>45.6076700743346</v>
      </c>
      <c r="Y3" s="2">
        <f>F3/E3*1000</f>
        <v>0.41513051901198933</v>
      </c>
      <c r="Z3" s="2">
        <f>V3/Y3</f>
        <v>95.114402290949883</v>
      </c>
      <c r="AA3" s="2">
        <f>W3/Y3</f>
        <v>84.600545783014198</v>
      </c>
      <c r="AB3" s="2">
        <f>X3/Y3</f>
        <v>109.8634477245394</v>
      </c>
    </row>
    <row r="4" spans="1:28" x14ac:dyDescent="0.35">
      <c r="A4" t="s">
        <v>6</v>
      </c>
      <c r="B4" s="1">
        <v>200827</v>
      </c>
      <c r="C4" s="1">
        <v>200319</v>
      </c>
      <c r="D4" s="1">
        <v>401146</v>
      </c>
      <c r="E4" s="1">
        <v>382418</v>
      </c>
      <c r="F4" s="1">
        <v>321</v>
      </c>
      <c r="G4" s="4">
        <v>10394</v>
      </c>
      <c r="H4" s="4">
        <v>8968</v>
      </c>
      <c r="I4" s="4">
        <v>12456</v>
      </c>
      <c r="J4" s="4">
        <v>5274.5</v>
      </c>
      <c r="K4" s="4">
        <v>4474.5</v>
      </c>
      <c r="L4" s="4">
        <v>6526</v>
      </c>
      <c r="M4" s="4">
        <f t="shared" si="1"/>
        <v>15668.5</v>
      </c>
      <c r="N4" s="4">
        <f t="shared" si="0"/>
        <v>13442.5</v>
      </c>
      <c r="O4" s="4">
        <f t="shared" si="0"/>
        <v>18982</v>
      </c>
      <c r="P4" s="2">
        <f t="shared" si="2"/>
        <v>70.488567088521805</v>
      </c>
      <c r="Q4" s="2">
        <f t="shared" si="2"/>
        <v>60.817920882226623</v>
      </c>
      <c r="R4" s="2">
        <f t="shared" si="2"/>
        <v>84.472348629461948</v>
      </c>
      <c r="S4" s="2">
        <f t="shared" si="3"/>
        <v>35.860572908598847</v>
      </c>
      <c r="T4" s="2">
        <f t="shared" si="3"/>
        <v>30.421487056503086</v>
      </c>
      <c r="U4" s="2">
        <f t="shared" si="3"/>
        <v>44.369342838471148</v>
      </c>
      <c r="V4" s="2">
        <f t="shared" si="4"/>
        <v>53.196495956993658</v>
      </c>
      <c r="W4" s="2">
        <f t="shared" si="4"/>
        <v>45.63895056335241</v>
      </c>
      <c r="X4" s="2">
        <f t="shared" si="4"/>
        <v>64.446238392676634</v>
      </c>
      <c r="Y4" s="2">
        <f>F4/E4*1000</f>
        <v>0.83939563514269733</v>
      </c>
      <c r="Z4" s="2">
        <f>V4/Y4</f>
        <v>63.374758850098438</v>
      </c>
      <c r="AA4" s="2">
        <f>W4/Y4</f>
        <v>54.371203104473835</v>
      </c>
      <c r="AB4" s="2">
        <f>X4/Y4</f>
        <v>76.776952005142093</v>
      </c>
    </row>
    <row r="5" spans="1:28" x14ac:dyDescent="0.35">
      <c r="A5" t="s">
        <v>7</v>
      </c>
      <c r="B5" s="1">
        <v>101330</v>
      </c>
      <c r="C5" s="1">
        <v>99225</v>
      </c>
      <c r="D5" s="1">
        <v>200555</v>
      </c>
      <c r="E5" s="1">
        <v>193993</v>
      </c>
      <c r="F5" s="1">
        <v>841</v>
      </c>
      <c r="G5" s="4">
        <v>2859</v>
      </c>
      <c r="H5" s="4">
        <v>2573</v>
      </c>
      <c r="I5" s="4">
        <v>3285</v>
      </c>
      <c r="J5" s="4">
        <v>3037.5</v>
      </c>
      <c r="K5" s="4">
        <v>2345.5</v>
      </c>
      <c r="L5" s="4">
        <v>4498.5</v>
      </c>
      <c r="M5" s="4">
        <f t="shared" si="1"/>
        <v>5896.5</v>
      </c>
      <c r="N5" s="4">
        <f t="shared" si="0"/>
        <v>4918.5</v>
      </c>
      <c r="O5" s="4">
        <f t="shared" si="0"/>
        <v>7783.5</v>
      </c>
      <c r="P5" s="2">
        <f t="shared" si="2"/>
        <v>38.426796737716728</v>
      </c>
      <c r="Q5" s="2">
        <f t="shared" si="2"/>
        <v>34.582772999700985</v>
      </c>
      <c r="R5" s="2">
        <f t="shared" si="2"/>
        <v>44.152510417418483</v>
      </c>
      <c r="S5" s="2">
        <f t="shared" si="3"/>
        <v>41.692049954310086</v>
      </c>
      <c r="T5" s="2">
        <f t="shared" si="3"/>
        <v>32.193811742496891</v>
      </c>
      <c r="U5" s="2">
        <f t="shared" si="3"/>
        <v>61.745411265667123</v>
      </c>
      <c r="V5" s="2">
        <f t="shared" si="4"/>
        <v>40.042287502925653</v>
      </c>
      <c r="W5" s="2">
        <f t="shared" si="4"/>
        <v>33.400829489212214</v>
      </c>
      <c r="X5" s="2">
        <f t="shared" si="4"/>
        <v>52.856634406685622</v>
      </c>
      <c r="Y5" s="2">
        <f>F5/E5*1000</f>
        <v>4.3352079714216494</v>
      </c>
      <c r="Z5" s="2">
        <f>V5/Y5</f>
        <v>9.2365320803270574</v>
      </c>
      <c r="AA5" s="2">
        <f>W5/Y5</f>
        <v>7.7045506719390549</v>
      </c>
      <c r="AB5" s="2">
        <f>X5/Y5</f>
        <v>12.192410319210659</v>
      </c>
    </row>
    <row r="6" spans="1:28" x14ac:dyDescent="0.35">
      <c r="A6" t="s">
        <v>8</v>
      </c>
      <c r="B6" s="1">
        <v>51420</v>
      </c>
      <c r="C6" s="1">
        <v>55003</v>
      </c>
      <c r="D6" s="1">
        <v>106423</v>
      </c>
      <c r="E6" s="1">
        <v>100818</v>
      </c>
      <c r="F6" s="1">
        <v>3681</v>
      </c>
      <c r="G6" s="4">
        <v>4194</v>
      </c>
      <c r="H6" s="4">
        <v>3399</v>
      </c>
      <c r="I6" s="4">
        <v>5567</v>
      </c>
      <c r="J6" s="4">
        <v>2899</v>
      </c>
      <c r="K6" s="4">
        <v>2244</v>
      </c>
      <c r="L6" s="4">
        <v>4302</v>
      </c>
      <c r="M6" s="4">
        <f t="shared" si="1"/>
        <v>7093</v>
      </c>
      <c r="N6" s="4">
        <f t="shared" si="0"/>
        <v>5643</v>
      </c>
      <c r="O6" s="4">
        <f t="shared" si="0"/>
        <v>9869</v>
      </c>
      <c r="P6" s="2">
        <f t="shared" si="2"/>
        <v>111.08474546752817</v>
      </c>
      <c r="Q6" s="2">
        <f t="shared" si="2"/>
        <v>90.027908880335787</v>
      </c>
      <c r="R6" s="2">
        <f t="shared" si="2"/>
        <v>147.45082928415101</v>
      </c>
      <c r="S6" s="2">
        <f t="shared" si="3"/>
        <v>71.782719585715952</v>
      </c>
      <c r="T6" s="2">
        <f t="shared" si="3"/>
        <v>55.564133408191303</v>
      </c>
      <c r="U6" s="2">
        <f t="shared" si="3"/>
        <v>106.52268356597104</v>
      </c>
      <c r="V6" s="2">
        <f t="shared" si="4"/>
        <v>90.772131374923021</v>
      </c>
      <c r="W6" s="2">
        <f t="shared" si="4"/>
        <v>72.215865973310386</v>
      </c>
      <c r="X6" s="2">
        <f t="shared" si="4"/>
        <v>126.29778155070004</v>
      </c>
      <c r="Y6" s="2">
        <f>F6/E6*1000</f>
        <v>36.511337261203359</v>
      </c>
      <c r="Z6" s="2">
        <f>V6/Y6</f>
        <v>2.4861354906158621</v>
      </c>
      <c r="AA6" s="2">
        <f>W6/Y6</f>
        <v>1.9779025198851417</v>
      </c>
      <c r="AB6" s="2">
        <f>X6/Y6</f>
        <v>3.4591387504424005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 Jamaluddine</dc:creator>
  <cp:lastModifiedBy>Zeina  Jamaluddine</cp:lastModifiedBy>
  <dcterms:created xsi:type="dcterms:W3CDTF">2024-09-17T13:05:18Z</dcterms:created>
  <dcterms:modified xsi:type="dcterms:W3CDTF">2025-01-20T14:06:48Z</dcterms:modified>
</cp:coreProperties>
</file>