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22000" yWindow="0" windowWidth="29200" windowHeight="19020" tabRatio="500" activeTab="2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0" i="3" l="1"/>
  <c r="X7" i="3"/>
  <c r="X13" i="3"/>
  <c r="X19" i="3"/>
  <c r="X12" i="3"/>
  <c r="X6" i="3"/>
  <c r="P3" i="3"/>
  <c r="Q4" i="3"/>
  <c r="Q3" i="3"/>
  <c r="R2" i="3"/>
  <c r="R4" i="3"/>
  <c r="T3" i="3"/>
  <c r="S4" i="3"/>
  <c r="U5" i="3"/>
  <c r="S5" i="3"/>
  <c r="R6" i="3"/>
  <c r="P12" i="3"/>
  <c r="T10" i="3"/>
  <c r="R11" i="3"/>
  <c r="S11" i="3"/>
  <c r="U12" i="3"/>
  <c r="T14" i="3"/>
  <c r="T13" i="3"/>
  <c r="S13" i="3"/>
  <c r="S14" i="3"/>
  <c r="R14" i="3"/>
  <c r="P14" i="3"/>
  <c r="P13" i="3"/>
  <c r="Q13" i="3"/>
  <c r="Q12" i="3"/>
  <c r="R12" i="3"/>
</calcChain>
</file>

<file path=xl/sharedStrings.xml><?xml version="1.0" encoding="utf-8"?>
<sst xmlns="http://schemas.openxmlformats.org/spreadsheetml/2006/main" count="486" uniqueCount="77">
  <si>
    <t xml:space="preserve">    '/raw/Max/2011-10-18_10-00-00/2011-10-18_23-27-45/NoiseCorr002.*'</t>
  </si>
  <si>
    <t xml:space="preserve">    '/raw/Max/2011-10-18_10-00-00/2011-10-19_08-06-14/NoiseCorr008.*'</t>
  </si>
  <si>
    <t xml:space="preserve">    '/raw/Max/2011-10-18_10-00-00/2011-10-19_18-11-56/NoiseCorr017.*'</t>
  </si>
  <si>
    <t xml:space="preserve">    '/raw/Max/2011-10-18_10-00-00/2011-10-20_03-30-08/NoiseCorr005.*'</t>
  </si>
  <si>
    <t xml:space="preserve">    '/raw/Max/2011-10-18_10-00-00/2011-10-20_11-37-14/NoiseCorr011.*'</t>
  </si>
  <si>
    <t xml:space="preserve">    '/raw/Max/2011-10-18_10-00-00/2011-10-20_20-08-24/NoiseCorr018.*'</t>
  </si>
  <si>
    <t xml:space="preserve">    '/raw/Max/2011-10-18_10-00-00/2011-10-21_04-24-35/NoiseCorr024.*'</t>
  </si>
  <si>
    <t xml:space="preserve">    '/raw/Max/2011-10-18_10-00-00/2011-10-21_12-41-55/NoiseCorr002.*'</t>
  </si>
  <si>
    <t xml:space="preserve">    '/raw/Max/2011-10-18_10-00-00/2011-10-21_21-56-59/NoiseCorr008.*'</t>
  </si>
  <si>
    <t xml:space="preserve">    '/raw/Albert/2012-02-16_00-00-00/2012-02-16_02-23-22/NoiseCorr004.*'</t>
  </si>
  <si>
    <t xml:space="preserve">    '/raw/Albert/2012-02-16_00-00-00/2012-02-16_13-22-30/NoiseCorr006.*'</t>
  </si>
  <si>
    <t xml:space="preserve">    '/raw/Albert/2012-02-16_00-00-00/2012-02-16_21-41-28/NoiseCorr013.*'</t>
  </si>
  <si>
    <t xml:space="preserve">    '/raw/Albert/2012-02-16_00-00-00/2012-02-17_05-27-59/NoiseCorr019.*'</t>
  </si>
  <si>
    <t xml:space="preserve">    '/raw/Albert/2012-02-16_00-00-00/2012-02-17_14-33-27/NoiseCorr028.*'</t>
  </si>
  <si>
    <t xml:space="preserve">    '/raw/Albert/2012-02-16_00-00-00/2012-02-17_22-54-32/NoiseCorr004.*'</t>
  </si>
  <si>
    <t xml:space="preserve">    '/raw/Albert/2012-02-16_00-00-00/2012-02-18_06-12-05/NoiseCorr010.*'</t>
  </si>
  <si>
    <t xml:space="preserve">    '/raw/Albert/2012-02-16_00-00-00/2012-02-18_13-30-09/NoiseCorr016.*'</t>
  </si>
  <si>
    <t xml:space="preserve">    '/raw/Albert/2012-02-16_00-00-00/2012-02-18_21-11-16/NoiseCorr022.*'</t>
  </si>
  <si>
    <t xml:space="preserve">    '/raw/Brian/2012-11-13_00-00-00/2012-11-13_06-23-58/NoiseCorr002.*'</t>
  </si>
  <si>
    <t xml:space="preserve">    '/raw/Brian/2012-11-13_00-00-00/2012-11-13_14-56-12/NoiseCorr009.*'</t>
  </si>
  <si>
    <t xml:space="preserve">    '/raw/Brian/2012-11-13_00-00-00/2012-11-13_23-54-00/NoiseCorr002.*'</t>
  </si>
  <si>
    <t xml:space="preserve">    '/raw/Brian/2012-11-13_00-00-00/2012-11-14_07-22-20/NoiseCorr008.*'</t>
  </si>
  <si>
    <t xml:space="preserve">    '/raw/Brian/2012-11-13_00-00-00/2012-11-14_15-16-19/NoiseCorr015.*'</t>
  </si>
  <si>
    <t xml:space="preserve">    '/raw/Brian/2012-11-13_00-00-00/2012-11-14_23-51-57/NoiseCorr007.*'</t>
  </si>
  <si>
    <t xml:space="preserve">    '/raw/Brian/2012-11-13_00-00-00/2012-11-15_06-58-15/NoiseCorr013.*'</t>
  </si>
  <si>
    <t xml:space="preserve">    '/raw/Brian/2012-11-13_00-00-00/2012-11-15_14-31-33/NoiseCorr006.*'</t>
  </si>
  <si>
    <t xml:space="preserve">    '/raw/Brian/2012-11-13_00-00-00/2012-11-16_00-09-18/NoiseCorr005.*'</t>
  </si>
  <si>
    <t xml:space="preserve">    '/raw/Brian/2012-11-13_00-00-00/2012-11-16_07-16-17/NoiseCorr012.*'</t>
  </si>
  <si>
    <t xml:space="preserve">    '/raw/Brian/2012-11-13_00-00-00/2012-11-16_13-40-19/NoiseCorr002.*'</t>
  </si>
  <si>
    <t xml:space="preserve">    '/raw/Brian/2012-11-13_00-00-00/2012-11-16_21-38-48/NoiseCorr008.*'</t>
  </si>
  <si>
    <t>+++</t>
  </si>
  <si>
    <t>+</t>
  </si>
  <si>
    <t>++</t>
  </si>
  <si>
    <t>++?</t>
  </si>
  <si>
    <t>+---</t>
  </si>
  <si>
    <t>+??</t>
  </si>
  <si>
    <t>+++-</t>
  </si>
  <si>
    <t>+?</t>
  </si>
  <si>
    <t>++??</t>
  </si>
  <si>
    <t>?</t>
  </si>
  <si>
    <t>+-----</t>
  </si>
  <si>
    <t>++-</t>
  </si>
  <si>
    <t>+----</t>
  </si>
  <si>
    <t>?-</t>
  </si>
  <si>
    <t>--</t>
  </si>
  <si>
    <t>-</t>
  </si>
  <si>
    <t>----</t>
  </si>
  <si>
    <t>first 100 on PC1/2 axis</t>
  </si>
  <si>
    <t>manually gone through</t>
  </si>
  <si>
    <t>uuu</t>
  </si>
  <si>
    <t>u</t>
  </si>
  <si>
    <t>x</t>
  </si>
  <si>
    <t>---</t>
  </si>
  <si>
    <t>uu</t>
  </si>
  <si>
    <t>uuuu</t>
  </si>
  <si>
    <t>--u</t>
  </si>
  <si>
    <t>u--</t>
  </si>
  <si>
    <t>uu--</t>
  </si>
  <si>
    <t>+/?</t>
  </si>
  <si>
    <t>u-</t>
  </si>
  <si>
    <t>?---</t>
  </si>
  <si>
    <t>??</t>
  </si>
  <si>
    <t>+u</t>
  </si>
  <si>
    <t>?/-</t>
  </si>
  <si>
    <t>u/?-</t>
  </si>
  <si>
    <t>uu-</t>
  </si>
  <si>
    <t>u---</t>
  </si>
  <si>
    <t>uuu-</t>
  </si>
  <si>
    <t>+uuu</t>
  </si>
  <si>
    <t>?----</t>
  </si>
  <si>
    <t>Max</t>
  </si>
  <si>
    <t>adjustments after entering brain</t>
  </si>
  <si>
    <t>total adjustments</t>
  </si>
  <si>
    <t>uu---</t>
  </si>
  <si>
    <t>+uu-</t>
  </si>
  <si>
    <t>Albert</t>
  </si>
  <si>
    <t>Brian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</si>
</sst>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scheme val="minor"/>
    </font>
    <font>
      <sz val="16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49" fontId="0" fillId="0" borderId="0" xfId="0" applyNumberFormat="1"/>
    <xf numFmtId="49" fontId="0" fillId="2" borderId="0" xfId="0" applyNumberFormat="1" applyFill="1"/>
    <xf numFmtId="49" fontId="0" fillId="2" borderId="0" xfId="0" quotePrefix="1" applyNumberFormat="1" applyFill="1"/>
    <xf numFmtId="49" fontId="0" fillId="0" borderId="0" xfId="0" applyNumberFormat="1" applyFill="1"/>
    <xf numFmtId="0" fontId="0" fillId="2" borderId="0" xfId="0" applyFill="1"/>
    <xf numFmtId="0" fontId="0" fillId="3" borderId="0" xfId="0" applyFill="1"/>
    <xf numFmtId="49" fontId="0" fillId="3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0" borderId="0" xfId="0" applyNumberFormat="1"/>
    <xf numFmtId="2" fontId="0" fillId="2" borderId="0" xfId="0" applyNumberFormat="1" applyFill="1"/>
    <xf numFmtId="2" fontId="0" fillId="0" borderId="0" xfId="0" applyNumberFormat="1" applyFill="1"/>
    <xf numFmtId="0" fontId="0" fillId="3" borderId="0" xfId="0" applyNumberFormat="1" applyFill="1"/>
    <xf numFmtId="0" fontId="0" fillId="2" borderId="0" xfId="0" applyNumberFormat="1" applyFill="1"/>
    <xf numFmtId="0" fontId="0" fillId="2" borderId="0" xfId="0" quotePrefix="1" applyNumberFormat="1" applyFill="1"/>
    <xf numFmtId="0" fontId="4" fillId="0" borderId="0" xfId="0" applyFont="1"/>
    <xf numFmtId="0" fontId="5" fillId="0" borderId="0" xfId="0" applyFont="1"/>
    <xf numFmtId="0" fontId="5" fillId="5" borderId="0" xfId="0" applyFont="1" applyFill="1"/>
    <xf numFmtId="0" fontId="5" fillId="6" borderId="0" xfId="0" applyFont="1" applyFill="1"/>
    <xf numFmtId="49" fontId="0" fillId="7" borderId="0" xfId="0" applyNumberFormat="1" applyFill="1"/>
    <xf numFmtId="49" fontId="0" fillId="3" borderId="1" xfId="0" applyNumberFormat="1" applyFill="1" applyBorder="1"/>
    <xf numFmtId="49" fontId="0" fillId="2" borderId="1" xfId="0" applyNumberFormat="1" applyFill="1" applyBorder="1"/>
    <xf numFmtId="0" fontId="5" fillId="0" borderId="0" xfId="0" applyFont="1" applyFill="1"/>
    <xf numFmtId="49" fontId="0" fillId="8" borderId="0" xfId="0" applyNumberFormat="1" applyFill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zoomScale="125" zoomScaleNormal="125" zoomScalePageLayoutView="125" workbookViewId="0">
      <selection activeCell="L34" sqref="L34"/>
    </sheetView>
  </sheetViews>
  <sheetFormatPr baseColWidth="10" defaultRowHeight="15" x14ac:dyDescent="0"/>
  <cols>
    <col min="1" max="1" width="63.83203125" bestFit="1" customWidth="1"/>
    <col min="2" max="25" width="5" customWidth="1"/>
  </cols>
  <sheetData>
    <row r="1" spans="1: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>
      <c r="A2" t="s">
        <v>0</v>
      </c>
      <c r="B2" s="8" t="s">
        <v>51</v>
      </c>
      <c r="C2" s="8" t="s">
        <v>44</v>
      </c>
      <c r="D2" s="8" t="s">
        <v>55</v>
      </c>
      <c r="E2" s="8" t="s">
        <v>45</v>
      </c>
      <c r="F2" s="8" t="s">
        <v>59</v>
      </c>
      <c r="G2" s="8" t="s">
        <v>51</v>
      </c>
      <c r="H2" s="8" t="s">
        <v>56</v>
      </c>
      <c r="I2" s="8" t="s">
        <v>45</v>
      </c>
      <c r="J2" s="8" t="s">
        <v>49</v>
      </c>
      <c r="K2" s="8" t="s">
        <v>56</v>
      </c>
      <c r="L2" s="8" t="s">
        <v>59</v>
      </c>
      <c r="M2" s="8" t="s">
        <v>51</v>
      </c>
      <c r="N2" s="8" t="s">
        <v>50</v>
      </c>
      <c r="O2" s="21"/>
      <c r="P2" s="8" t="s">
        <v>65</v>
      </c>
      <c r="Q2" s="2"/>
      <c r="R2" s="21"/>
      <c r="S2" s="2"/>
      <c r="T2" s="2"/>
      <c r="U2" s="2"/>
      <c r="V2" s="2"/>
      <c r="W2" s="2"/>
      <c r="X2" s="8" t="s">
        <v>59</v>
      </c>
      <c r="Y2" s="8" t="s">
        <v>59</v>
      </c>
    </row>
    <row r="3" spans="1:25">
      <c r="A3" t="s">
        <v>1</v>
      </c>
      <c r="B3" s="8" t="s">
        <v>49</v>
      </c>
      <c r="C3" s="8" t="s">
        <v>52</v>
      </c>
      <c r="D3" s="8" t="s">
        <v>56</v>
      </c>
      <c r="E3" s="8" t="s">
        <v>50</v>
      </c>
      <c r="F3" s="8" t="s">
        <v>57</v>
      </c>
      <c r="G3" s="8" t="s">
        <v>51</v>
      </c>
      <c r="H3" s="8" t="s">
        <v>45</v>
      </c>
      <c r="I3" s="8" t="s">
        <v>56</v>
      </c>
      <c r="J3" s="8" t="s">
        <v>59</v>
      </c>
      <c r="K3" s="8" t="s">
        <v>50</v>
      </c>
      <c r="L3" s="8" t="s">
        <v>44</v>
      </c>
      <c r="M3" s="8" t="s">
        <v>45</v>
      </c>
      <c r="N3" s="8" t="s">
        <v>51</v>
      </c>
      <c r="O3" s="21"/>
      <c r="P3" s="8" t="s">
        <v>53</v>
      </c>
      <c r="Q3" s="2"/>
      <c r="R3" s="21"/>
      <c r="S3" s="2"/>
      <c r="T3" s="2"/>
      <c r="U3" s="2"/>
      <c r="V3" s="2"/>
      <c r="W3" s="2"/>
      <c r="X3" s="8" t="s">
        <v>45</v>
      </c>
      <c r="Y3" s="8" t="s">
        <v>50</v>
      </c>
    </row>
    <row r="4" spans="1:25">
      <c r="A4" t="s">
        <v>2</v>
      </c>
      <c r="B4" s="8" t="s">
        <v>51</v>
      </c>
      <c r="C4" s="8" t="s">
        <v>50</v>
      </c>
      <c r="D4" s="8" t="s">
        <v>53</v>
      </c>
      <c r="E4" s="8" t="s">
        <v>50</v>
      </c>
      <c r="F4" s="8" t="s">
        <v>57</v>
      </c>
      <c r="G4" s="8" t="s">
        <v>50</v>
      </c>
      <c r="H4" s="8" t="s">
        <v>56</v>
      </c>
      <c r="I4" s="8" t="s">
        <v>50</v>
      </c>
      <c r="J4" s="8" t="s">
        <v>50</v>
      </c>
      <c r="K4" s="8" t="s">
        <v>49</v>
      </c>
      <c r="L4" s="8" t="s">
        <v>51</v>
      </c>
      <c r="M4" s="8" t="s">
        <v>51</v>
      </c>
      <c r="N4" s="8" t="s">
        <v>50</v>
      </c>
      <c r="O4" s="21"/>
      <c r="P4" s="8" t="s">
        <v>50</v>
      </c>
      <c r="Q4" s="2"/>
      <c r="R4" s="21"/>
      <c r="S4" s="2"/>
      <c r="T4" s="2"/>
      <c r="U4" s="2"/>
      <c r="V4" s="2"/>
      <c r="W4" s="2"/>
      <c r="X4" s="8" t="s">
        <v>53</v>
      </c>
      <c r="Y4" s="8" t="s">
        <v>50</v>
      </c>
    </row>
    <row r="5" spans="1:25">
      <c r="A5" t="s">
        <v>3</v>
      </c>
      <c r="B5" s="8" t="s">
        <v>51</v>
      </c>
      <c r="C5" s="8" t="s">
        <v>53</v>
      </c>
      <c r="D5" s="8" t="s">
        <v>53</v>
      </c>
      <c r="E5" s="8" t="s">
        <v>53</v>
      </c>
      <c r="F5" s="8" t="s">
        <v>50</v>
      </c>
      <c r="G5" s="8" t="s">
        <v>59</v>
      </c>
      <c r="H5" s="8" t="s">
        <v>50</v>
      </c>
      <c r="I5" s="8" t="s">
        <v>50</v>
      </c>
      <c r="J5" s="8" t="s">
        <v>64</v>
      </c>
      <c r="K5" s="8" t="s">
        <v>53</v>
      </c>
      <c r="L5" s="8" t="s">
        <v>50</v>
      </c>
      <c r="M5" s="8" t="s">
        <v>51</v>
      </c>
      <c r="N5" s="8" t="s">
        <v>50</v>
      </c>
      <c r="O5" s="21"/>
      <c r="P5" s="8" t="s">
        <v>50</v>
      </c>
      <c r="Q5" s="2"/>
      <c r="R5" s="21"/>
      <c r="S5" s="2"/>
      <c r="T5" s="2"/>
      <c r="U5" s="2"/>
      <c r="V5" s="2"/>
      <c r="W5" s="2"/>
      <c r="X5" s="8" t="s">
        <v>50</v>
      </c>
      <c r="Y5" s="8" t="s">
        <v>50</v>
      </c>
    </row>
    <row r="6" spans="1:25" ht="16" thickBot="1">
      <c r="A6" t="s">
        <v>4</v>
      </c>
      <c r="B6" s="8" t="s">
        <v>50</v>
      </c>
      <c r="C6" s="8" t="s">
        <v>50</v>
      </c>
      <c r="D6" s="8" t="s">
        <v>50</v>
      </c>
      <c r="E6" s="8" t="s">
        <v>44</v>
      </c>
      <c r="F6" s="8" t="s">
        <v>45</v>
      </c>
      <c r="G6" s="3" t="s">
        <v>60</v>
      </c>
      <c r="H6" s="8" t="s">
        <v>45</v>
      </c>
      <c r="I6" s="22" t="s">
        <v>59</v>
      </c>
      <c r="J6" s="8" t="s">
        <v>45</v>
      </c>
      <c r="K6" s="8" t="s">
        <v>59</v>
      </c>
      <c r="L6" s="8" t="s">
        <v>50</v>
      </c>
      <c r="M6" s="8" t="s">
        <v>51</v>
      </c>
      <c r="N6" s="8" t="s">
        <v>50</v>
      </c>
      <c r="O6" s="21"/>
      <c r="P6" s="8" t="s">
        <v>45</v>
      </c>
      <c r="Q6" s="2"/>
      <c r="R6" s="21"/>
      <c r="S6" s="2"/>
      <c r="T6" s="2"/>
      <c r="U6" s="2"/>
      <c r="V6" s="2"/>
      <c r="W6" s="2"/>
      <c r="X6" s="8" t="s">
        <v>50</v>
      </c>
      <c r="Y6" s="8" t="s">
        <v>59</v>
      </c>
    </row>
    <row r="7" spans="1:25" ht="16" thickBot="1">
      <c r="A7" t="s">
        <v>5</v>
      </c>
      <c r="B7" s="22" t="s">
        <v>51</v>
      </c>
      <c r="C7" s="8" t="s">
        <v>50</v>
      </c>
      <c r="D7" s="22" t="s">
        <v>44</v>
      </c>
      <c r="E7" s="22" t="s">
        <v>57</v>
      </c>
      <c r="F7" s="22" t="s">
        <v>46</v>
      </c>
      <c r="G7" s="8" t="s">
        <v>51</v>
      </c>
      <c r="H7" s="8" t="s">
        <v>59</v>
      </c>
      <c r="I7" s="3" t="s">
        <v>62</v>
      </c>
      <c r="J7" s="22" t="s">
        <v>63</v>
      </c>
      <c r="K7" s="8" t="s">
        <v>53</v>
      </c>
      <c r="L7" s="8" t="s">
        <v>52</v>
      </c>
      <c r="M7" s="8" t="s">
        <v>45</v>
      </c>
      <c r="N7" s="8" t="s">
        <v>45</v>
      </c>
      <c r="O7" s="21"/>
      <c r="P7" s="8" t="s">
        <v>50</v>
      </c>
      <c r="Q7" s="2"/>
      <c r="R7" s="21"/>
      <c r="S7" s="2"/>
      <c r="T7" s="2"/>
      <c r="U7" s="2"/>
      <c r="V7" s="2"/>
      <c r="W7" s="2"/>
      <c r="X7" s="8" t="s">
        <v>65</v>
      </c>
      <c r="Y7" s="22" t="s">
        <v>45</v>
      </c>
    </row>
    <row r="8" spans="1:25" ht="16" thickBot="1">
      <c r="A8" t="s">
        <v>6</v>
      </c>
      <c r="B8" s="3" t="s">
        <v>30</v>
      </c>
      <c r="C8" s="22" t="s">
        <v>54</v>
      </c>
      <c r="D8" s="8" t="s">
        <v>32</v>
      </c>
      <c r="E8" s="3" t="s">
        <v>58</v>
      </c>
      <c r="F8" s="4" t="s">
        <v>30</v>
      </c>
      <c r="G8" s="8" t="s">
        <v>39</v>
      </c>
      <c r="H8" s="22" t="s">
        <v>44</v>
      </c>
      <c r="I8" s="3" t="s">
        <v>31</v>
      </c>
      <c r="J8" s="3" t="s">
        <v>31</v>
      </c>
      <c r="K8" s="8" t="s">
        <v>59</v>
      </c>
      <c r="L8" s="22" t="s">
        <v>45</v>
      </c>
      <c r="M8" s="8" t="s">
        <v>45</v>
      </c>
      <c r="N8" s="8" t="s">
        <v>56</v>
      </c>
      <c r="O8" s="21"/>
      <c r="P8" s="8" t="s">
        <v>49</v>
      </c>
      <c r="Q8" s="2"/>
      <c r="R8" s="21"/>
      <c r="S8" s="2"/>
      <c r="T8" s="2"/>
      <c r="U8" s="2"/>
      <c r="V8" s="2"/>
      <c r="W8" s="2"/>
      <c r="X8" s="22" t="s">
        <v>61</v>
      </c>
      <c r="Y8" s="3" t="s">
        <v>32</v>
      </c>
    </row>
    <row r="9" spans="1:25" ht="16" thickBot="1">
      <c r="A9" t="s">
        <v>7</v>
      </c>
      <c r="B9" s="3" t="s">
        <v>30</v>
      </c>
      <c r="C9" s="3" t="s">
        <v>31</v>
      </c>
      <c r="D9" s="3" t="s">
        <v>32</v>
      </c>
      <c r="E9" s="3" t="s">
        <v>30</v>
      </c>
      <c r="F9" s="3" t="s">
        <v>30</v>
      </c>
      <c r="G9" s="8" t="s">
        <v>45</v>
      </c>
      <c r="H9" s="3" t="s">
        <v>35</v>
      </c>
      <c r="I9" s="3" t="s">
        <v>31</v>
      </c>
      <c r="J9" s="8" t="s">
        <v>32</v>
      </c>
      <c r="K9" s="22" t="s">
        <v>44</v>
      </c>
      <c r="L9" s="3" t="s">
        <v>37</v>
      </c>
      <c r="M9" s="8" t="s">
        <v>51</v>
      </c>
      <c r="N9" s="8" t="s">
        <v>57</v>
      </c>
      <c r="O9" s="21"/>
      <c r="P9" s="8" t="s">
        <v>66</v>
      </c>
      <c r="Q9" s="2"/>
      <c r="R9" s="21"/>
      <c r="S9" s="2"/>
      <c r="T9" s="2"/>
      <c r="U9" s="2"/>
      <c r="V9" s="2"/>
      <c r="W9" s="2"/>
      <c r="X9" s="3" t="s">
        <v>32</v>
      </c>
      <c r="Y9" s="8" t="s">
        <v>51</v>
      </c>
    </row>
    <row r="10" spans="1:25">
      <c r="A10" t="s">
        <v>8</v>
      </c>
      <c r="B10" s="3" t="s">
        <v>32</v>
      </c>
      <c r="C10" s="3" t="s">
        <v>32</v>
      </c>
      <c r="D10" s="8" t="s">
        <v>30</v>
      </c>
      <c r="E10" s="3" t="s">
        <v>33</v>
      </c>
      <c r="F10" s="3" t="s">
        <v>41</v>
      </c>
      <c r="G10" s="8" t="s">
        <v>46</v>
      </c>
      <c r="H10" s="3" t="s">
        <v>30</v>
      </c>
      <c r="I10" s="3" t="s">
        <v>30</v>
      </c>
      <c r="J10" s="3" t="s">
        <v>31</v>
      </c>
      <c r="K10" s="3" t="s">
        <v>37</v>
      </c>
      <c r="L10" s="3" t="s">
        <v>39</v>
      </c>
      <c r="M10" s="8" t="s">
        <v>51</v>
      </c>
      <c r="N10" s="8" t="s">
        <v>45</v>
      </c>
      <c r="O10" s="21"/>
      <c r="P10" s="8" t="s">
        <v>63</v>
      </c>
      <c r="Q10" s="2"/>
      <c r="R10" s="21"/>
      <c r="S10" s="2"/>
      <c r="T10" s="2"/>
      <c r="U10" s="2"/>
      <c r="V10" s="2"/>
      <c r="W10" s="2"/>
      <c r="X10" s="3" t="s">
        <v>37</v>
      </c>
      <c r="Y10" s="8" t="s">
        <v>31</v>
      </c>
    </row>
    <row r="11" spans="1:25">
      <c r="B11" s="2"/>
      <c r="C11" s="5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5"/>
    </row>
    <row r="12" spans="1:25">
      <c r="A12" t="s">
        <v>9</v>
      </c>
      <c r="B12" s="8" t="s">
        <v>50</v>
      </c>
      <c r="C12" s="8" t="s">
        <v>45</v>
      </c>
      <c r="D12" s="8" t="s">
        <v>50</v>
      </c>
      <c r="E12" s="8" t="s">
        <v>45</v>
      </c>
      <c r="F12" s="2"/>
      <c r="G12" s="8" t="s">
        <v>51</v>
      </c>
      <c r="H12" s="8" t="s">
        <v>50</v>
      </c>
      <c r="I12" s="2"/>
      <c r="J12" s="8" t="s">
        <v>50</v>
      </c>
      <c r="K12" s="8" t="s">
        <v>50</v>
      </c>
      <c r="L12" s="2"/>
      <c r="M12" s="2"/>
      <c r="N12" s="2"/>
      <c r="O12" s="21"/>
      <c r="P12" s="8" t="s">
        <v>50</v>
      </c>
      <c r="Q12" s="2"/>
      <c r="R12" s="8" t="s">
        <v>44</v>
      </c>
      <c r="S12" s="8" t="s">
        <v>57</v>
      </c>
      <c r="T12" s="8" t="s">
        <v>45</v>
      </c>
      <c r="U12" s="8" t="s">
        <v>45</v>
      </c>
      <c r="V12" s="8" t="s">
        <v>49</v>
      </c>
      <c r="W12" s="8" t="s">
        <v>50</v>
      </c>
      <c r="X12" s="8" t="s">
        <v>50</v>
      </c>
      <c r="Y12" s="8" t="s">
        <v>44</v>
      </c>
    </row>
    <row r="13" spans="1:25">
      <c r="A13" t="s">
        <v>10</v>
      </c>
      <c r="B13" s="8" t="s">
        <v>53</v>
      </c>
      <c r="C13" s="8" t="s">
        <v>44</v>
      </c>
      <c r="D13" s="8" t="s">
        <v>56</v>
      </c>
      <c r="E13" s="8" t="s">
        <v>50</v>
      </c>
      <c r="F13" s="2"/>
      <c r="G13" s="8" t="s">
        <v>51</v>
      </c>
      <c r="H13" s="8" t="s">
        <v>67</v>
      </c>
      <c r="I13" s="2"/>
      <c r="J13" s="8" t="s">
        <v>50</v>
      </c>
      <c r="K13" s="8" t="s">
        <v>59</v>
      </c>
      <c r="L13" s="2"/>
      <c r="M13" s="2"/>
      <c r="N13" s="2"/>
      <c r="O13" s="21"/>
      <c r="P13" s="8" t="s">
        <v>45</v>
      </c>
      <c r="Q13" s="2"/>
      <c r="R13" s="8" t="s">
        <v>45</v>
      </c>
      <c r="S13" s="8" t="s">
        <v>67</v>
      </c>
      <c r="T13" s="8" t="s">
        <v>45</v>
      </c>
      <c r="U13" s="8" t="s">
        <v>59</v>
      </c>
      <c r="V13" s="8" t="s">
        <v>57</v>
      </c>
      <c r="W13" s="8" t="s">
        <v>50</v>
      </c>
      <c r="X13" s="8" t="s">
        <v>59</v>
      </c>
      <c r="Y13" s="8" t="s">
        <v>50</v>
      </c>
    </row>
    <row r="14" spans="1:25">
      <c r="A14" t="s">
        <v>11</v>
      </c>
      <c r="B14" s="8" t="s">
        <v>49</v>
      </c>
      <c r="C14" s="8" t="s">
        <v>50</v>
      </c>
      <c r="D14" s="8" t="s">
        <v>59</v>
      </c>
      <c r="E14" s="8" t="s">
        <v>50</v>
      </c>
      <c r="F14" s="2"/>
      <c r="G14" s="8" t="s">
        <v>45</v>
      </c>
      <c r="H14" s="8" t="s">
        <v>50</v>
      </c>
      <c r="I14" s="2"/>
      <c r="J14" s="8" t="s">
        <v>49</v>
      </c>
      <c r="K14" s="8" t="s">
        <v>45</v>
      </c>
      <c r="L14" s="2"/>
      <c r="M14" s="2"/>
      <c r="N14" s="2"/>
      <c r="O14" s="21"/>
      <c r="P14" s="8" t="s">
        <v>59</v>
      </c>
      <c r="Q14" s="2"/>
      <c r="R14" s="8" t="s">
        <v>50</v>
      </c>
      <c r="S14" s="8" t="s">
        <v>68</v>
      </c>
      <c r="T14" s="8" t="s">
        <v>45</v>
      </c>
      <c r="U14" s="8" t="s">
        <v>59</v>
      </c>
      <c r="V14" s="8" t="s">
        <v>50</v>
      </c>
      <c r="W14" s="8" t="s">
        <v>45</v>
      </c>
      <c r="X14" s="8" t="s">
        <v>44</v>
      </c>
      <c r="Y14" s="8" t="s">
        <v>44</v>
      </c>
    </row>
    <row r="15" spans="1:25" ht="16" thickBot="1">
      <c r="A15" t="s">
        <v>12</v>
      </c>
      <c r="B15" s="8" t="s">
        <v>65</v>
      </c>
      <c r="C15" s="8" t="s">
        <v>56</v>
      </c>
      <c r="D15" s="8" t="s">
        <v>59</v>
      </c>
      <c r="E15" s="8" t="s">
        <v>50</v>
      </c>
      <c r="F15" s="2"/>
      <c r="G15" s="8" t="s">
        <v>45</v>
      </c>
      <c r="H15" s="8" t="s">
        <v>50</v>
      </c>
      <c r="I15" s="2"/>
      <c r="J15" s="8" t="s">
        <v>53</v>
      </c>
      <c r="K15" s="8" t="s">
        <v>44</v>
      </c>
      <c r="L15" s="2"/>
      <c r="M15" s="2"/>
      <c r="N15" s="2"/>
      <c r="O15" s="21"/>
      <c r="P15" s="8" t="s">
        <v>50</v>
      </c>
      <c r="Q15" s="2"/>
      <c r="R15" s="8" t="s">
        <v>50</v>
      </c>
      <c r="S15" s="8" t="s">
        <v>50</v>
      </c>
      <c r="T15" s="8" t="s">
        <v>44</v>
      </c>
      <c r="U15" s="22" t="s">
        <v>50</v>
      </c>
      <c r="V15" s="8" t="s">
        <v>59</v>
      </c>
      <c r="W15" s="8" t="s">
        <v>44</v>
      </c>
      <c r="X15" s="8" t="s">
        <v>50</v>
      </c>
      <c r="Y15" s="8" t="s">
        <v>65</v>
      </c>
    </row>
    <row r="16" spans="1:25" ht="16" thickBot="1">
      <c r="A16" t="s">
        <v>13</v>
      </c>
      <c r="B16" s="8" t="s">
        <v>49</v>
      </c>
      <c r="C16" s="8" t="s">
        <v>56</v>
      </c>
      <c r="D16" s="8" t="s">
        <v>65</v>
      </c>
      <c r="E16" s="8" t="s">
        <v>51</v>
      </c>
      <c r="F16" s="2"/>
      <c r="G16" s="8" t="s">
        <v>46</v>
      </c>
      <c r="H16" s="8" t="s">
        <v>50</v>
      </c>
      <c r="I16" s="2"/>
      <c r="J16" s="8" t="s">
        <v>50</v>
      </c>
      <c r="K16" s="8" t="s">
        <v>49</v>
      </c>
      <c r="L16" s="2"/>
      <c r="M16" s="2"/>
      <c r="N16" s="2"/>
      <c r="O16" s="21"/>
      <c r="P16" s="8" t="s">
        <v>50</v>
      </c>
      <c r="Q16" s="2"/>
      <c r="R16" s="23" t="s">
        <v>46</v>
      </c>
      <c r="S16" s="8" t="s">
        <v>59</v>
      </c>
      <c r="T16" s="8" t="s">
        <v>50</v>
      </c>
      <c r="U16" s="8" t="s">
        <v>32</v>
      </c>
      <c r="V16" s="8" t="s">
        <v>56</v>
      </c>
      <c r="W16" s="8" t="s">
        <v>56</v>
      </c>
      <c r="X16" s="23" t="s">
        <v>60</v>
      </c>
      <c r="Y16" s="8" t="s">
        <v>53</v>
      </c>
    </row>
    <row r="17" spans="1:25" ht="16" thickBot="1">
      <c r="A17" t="s">
        <v>14</v>
      </c>
      <c r="B17" s="8" t="s">
        <v>65</v>
      </c>
      <c r="C17" s="8" t="s">
        <v>50</v>
      </c>
      <c r="D17" s="8" t="s">
        <v>50</v>
      </c>
      <c r="E17" s="8" t="s">
        <v>63</v>
      </c>
      <c r="F17" s="2"/>
      <c r="G17" s="22" t="s">
        <v>73</v>
      </c>
      <c r="H17" s="8" t="s">
        <v>45</v>
      </c>
      <c r="I17" s="2"/>
      <c r="J17" s="8" t="s">
        <v>54</v>
      </c>
      <c r="K17" s="8" t="s">
        <v>50</v>
      </c>
      <c r="L17" s="2"/>
      <c r="M17" s="2"/>
      <c r="N17" s="2"/>
      <c r="O17" s="21"/>
      <c r="P17" s="8" t="s">
        <v>51</v>
      </c>
      <c r="Q17" s="2"/>
      <c r="R17" s="3" t="s">
        <v>32</v>
      </c>
      <c r="S17" s="8" t="s">
        <v>59</v>
      </c>
      <c r="T17" s="8" t="s">
        <v>45</v>
      </c>
      <c r="U17" s="8" t="s">
        <v>31</v>
      </c>
      <c r="V17" s="8" t="s">
        <v>50</v>
      </c>
      <c r="W17" s="8" t="s">
        <v>52</v>
      </c>
      <c r="X17" s="3" t="s">
        <v>30</v>
      </c>
      <c r="Y17" s="8" t="s">
        <v>45</v>
      </c>
    </row>
    <row r="18" spans="1:25" ht="16" thickBot="1">
      <c r="A18" t="s">
        <v>15</v>
      </c>
      <c r="B18" s="3" t="s">
        <v>56</v>
      </c>
      <c r="C18" s="8" t="s">
        <v>50</v>
      </c>
      <c r="D18" s="8" t="s">
        <v>56</v>
      </c>
      <c r="E18" s="8" t="s">
        <v>50</v>
      </c>
      <c r="F18" s="2"/>
      <c r="G18" s="3" t="s">
        <v>42</v>
      </c>
      <c r="H18" s="8" t="s">
        <v>45</v>
      </c>
      <c r="I18" s="2"/>
      <c r="J18" s="8" t="s">
        <v>49</v>
      </c>
      <c r="K18" s="8" t="s">
        <v>50</v>
      </c>
      <c r="L18" s="2"/>
      <c r="M18" s="2"/>
      <c r="N18" s="2"/>
      <c r="O18" s="21"/>
      <c r="P18" s="8" t="s">
        <v>51</v>
      </c>
      <c r="Q18" s="2"/>
      <c r="R18" s="3" t="s">
        <v>30</v>
      </c>
      <c r="S18" s="8" t="s">
        <v>56</v>
      </c>
      <c r="T18" s="22" t="s">
        <v>45</v>
      </c>
      <c r="U18" s="3" t="s">
        <v>31</v>
      </c>
      <c r="V18" s="8" t="s">
        <v>52</v>
      </c>
      <c r="W18" s="22" t="s">
        <v>53</v>
      </c>
      <c r="X18" s="3" t="s">
        <v>37</v>
      </c>
      <c r="Y18" s="8" t="s">
        <v>45</v>
      </c>
    </row>
    <row r="19" spans="1:25" ht="16" thickBot="1">
      <c r="A19" t="s">
        <v>16</v>
      </c>
      <c r="B19" s="8" t="s">
        <v>53</v>
      </c>
      <c r="C19" s="3" t="s">
        <v>34</v>
      </c>
      <c r="D19" s="8" t="s">
        <v>59</v>
      </c>
      <c r="E19" s="8" t="s">
        <v>44</v>
      </c>
      <c r="F19" s="2"/>
      <c r="G19" s="8" t="s">
        <v>32</v>
      </c>
      <c r="H19" s="8" t="s">
        <v>73</v>
      </c>
      <c r="I19" s="2"/>
      <c r="J19" s="8" t="s">
        <v>50</v>
      </c>
      <c r="K19" s="8" t="s">
        <v>50</v>
      </c>
      <c r="L19" s="2"/>
      <c r="M19" s="2"/>
      <c r="N19" s="2"/>
      <c r="O19" s="21"/>
      <c r="P19" s="8" t="s">
        <v>50</v>
      </c>
      <c r="Q19" s="2"/>
      <c r="R19" s="3" t="s">
        <v>38</v>
      </c>
      <c r="S19" s="8" t="s">
        <v>43</v>
      </c>
      <c r="T19" s="8" t="s">
        <v>31</v>
      </c>
      <c r="U19" s="3" t="s">
        <v>37</v>
      </c>
      <c r="V19" s="22" t="s">
        <v>52</v>
      </c>
      <c r="W19" s="3" t="s">
        <v>32</v>
      </c>
      <c r="X19" s="3" t="s">
        <v>30</v>
      </c>
      <c r="Y19" s="8" t="s">
        <v>44</v>
      </c>
    </row>
    <row r="20" spans="1:25">
      <c r="A20" t="s">
        <v>17</v>
      </c>
      <c r="B20" s="8" t="s">
        <v>51</v>
      </c>
      <c r="C20" s="8" t="s">
        <v>50</v>
      </c>
      <c r="D20" s="3" t="s">
        <v>69</v>
      </c>
      <c r="E20" s="8" t="s">
        <v>45</v>
      </c>
      <c r="F20" s="2"/>
      <c r="G20" s="3" t="s">
        <v>37</v>
      </c>
      <c r="H20" s="3" t="s">
        <v>74</v>
      </c>
      <c r="I20" s="2"/>
      <c r="J20" s="8" t="s">
        <v>50</v>
      </c>
      <c r="K20" s="8" t="s">
        <v>39</v>
      </c>
      <c r="L20" s="2"/>
      <c r="M20" s="2"/>
      <c r="N20" s="2"/>
      <c r="O20" s="21"/>
      <c r="P20" s="8" t="s">
        <v>45</v>
      </c>
      <c r="Q20" s="2"/>
      <c r="R20" s="3" t="s">
        <v>33</v>
      </c>
      <c r="S20" s="8" t="s">
        <v>43</v>
      </c>
      <c r="T20" s="3" t="s">
        <v>32</v>
      </c>
      <c r="U20" s="3" t="s">
        <v>32</v>
      </c>
      <c r="V20" s="3" t="s">
        <v>33</v>
      </c>
      <c r="W20" s="8" t="s">
        <v>32</v>
      </c>
      <c r="X20" s="3" t="s">
        <v>31</v>
      </c>
      <c r="Y20" s="8" t="s">
        <v>45</v>
      </c>
    </row>
    <row r="21" spans="1: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>
      <c r="A22" t="s">
        <v>18</v>
      </c>
      <c r="B22" s="8" t="s">
        <v>45</v>
      </c>
      <c r="C22" s="8" t="s">
        <v>65</v>
      </c>
      <c r="D22" s="8" t="s">
        <v>44</v>
      </c>
      <c r="E22" s="25"/>
      <c r="F22" s="8" t="s">
        <v>45</v>
      </c>
      <c r="G22" s="8" t="s">
        <v>44</v>
      </c>
      <c r="H22" s="8" t="s">
        <v>51</v>
      </c>
      <c r="I22" s="8" t="s">
        <v>66</v>
      </c>
      <c r="J22" s="8" t="s">
        <v>39</v>
      </c>
      <c r="K22" s="2"/>
      <c r="L22" s="8" t="s">
        <v>56</v>
      </c>
      <c r="M22" s="2"/>
      <c r="N22" s="8" t="s">
        <v>59</v>
      </c>
      <c r="O22" s="2"/>
      <c r="P22" s="2"/>
      <c r="Q22" s="2"/>
      <c r="R22" s="2"/>
      <c r="S22" s="2"/>
      <c r="T22" s="2"/>
      <c r="U22" s="2"/>
      <c r="V22" s="2"/>
      <c r="W22" s="2"/>
      <c r="X22" s="8" t="s">
        <v>44</v>
      </c>
      <c r="Y22" s="25"/>
    </row>
    <row r="23" spans="1:25">
      <c r="A23" t="s">
        <v>19</v>
      </c>
      <c r="B23" s="8" t="s">
        <v>45</v>
      </c>
      <c r="C23" s="8" t="s">
        <v>52</v>
      </c>
      <c r="D23" s="8" t="s">
        <v>59</v>
      </c>
      <c r="E23" s="25"/>
      <c r="F23" s="8" t="s">
        <v>66</v>
      </c>
      <c r="G23" s="8" t="s">
        <v>59</v>
      </c>
      <c r="H23" s="8" t="s">
        <v>51</v>
      </c>
      <c r="I23" s="8" t="s">
        <v>57</v>
      </c>
      <c r="J23" s="8" t="s">
        <v>44</v>
      </c>
      <c r="K23" s="2"/>
      <c r="L23" s="8" t="s">
        <v>53</v>
      </c>
      <c r="M23" s="2"/>
      <c r="N23" s="8" t="s">
        <v>52</v>
      </c>
      <c r="O23" s="2"/>
      <c r="P23" s="2"/>
      <c r="Q23" s="2"/>
      <c r="R23" s="2"/>
      <c r="S23" s="2"/>
      <c r="T23" s="2"/>
      <c r="U23" s="2"/>
      <c r="V23" s="2"/>
      <c r="W23" s="2"/>
      <c r="X23" s="8" t="s">
        <v>59</v>
      </c>
      <c r="Y23" s="25"/>
    </row>
    <row r="24" spans="1:25">
      <c r="A24" t="s">
        <v>20</v>
      </c>
      <c r="B24" s="8" t="s">
        <v>45</v>
      </c>
      <c r="C24" s="8" t="s">
        <v>59</v>
      </c>
      <c r="D24" s="8" t="s">
        <v>44</v>
      </c>
      <c r="E24" s="25"/>
      <c r="F24" s="8" t="s">
        <v>44</v>
      </c>
      <c r="G24" s="8" t="s">
        <v>51</v>
      </c>
      <c r="H24" s="8" t="s">
        <v>51</v>
      </c>
      <c r="I24" s="8" t="s">
        <v>46</v>
      </c>
      <c r="J24" s="3" t="s">
        <v>40</v>
      </c>
      <c r="K24" s="2"/>
      <c r="L24" s="8" t="s">
        <v>59</v>
      </c>
      <c r="M24" s="2"/>
      <c r="N24" s="8" t="s">
        <v>45</v>
      </c>
      <c r="O24" s="2"/>
      <c r="P24" s="2"/>
      <c r="Q24" s="2"/>
      <c r="R24" s="2"/>
      <c r="S24" s="2"/>
      <c r="T24" s="2"/>
      <c r="U24" s="2"/>
      <c r="V24" s="2"/>
      <c r="W24" s="2"/>
      <c r="X24" s="8" t="s">
        <v>59</v>
      </c>
      <c r="Y24" s="25"/>
    </row>
    <row r="25" spans="1:25">
      <c r="A25" t="s">
        <v>21</v>
      </c>
      <c r="B25" s="8" t="s">
        <v>50</v>
      </c>
      <c r="C25" s="8" t="s">
        <v>57</v>
      </c>
      <c r="D25" s="8" t="s">
        <v>59</v>
      </c>
      <c r="E25" s="25"/>
      <c r="F25" s="8" t="s">
        <v>45</v>
      </c>
      <c r="G25" s="8" t="s">
        <v>51</v>
      </c>
      <c r="H25" s="8" t="s">
        <v>50</v>
      </c>
      <c r="I25" s="8" t="s">
        <v>49</v>
      </c>
      <c r="J25" s="8" t="s">
        <v>56</v>
      </c>
      <c r="K25" s="2"/>
      <c r="L25" s="8" t="s">
        <v>44</v>
      </c>
      <c r="M25" s="2"/>
      <c r="N25" s="8" t="s">
        <v>59</v>
      </c>
      <c r="O25" s="2"/>
      <c r="P25" s="2"/>
      <c r="Q25" s="2"/>
      <c r="R25" s="2"/>
      <c r="S25" s="2"/>
      <c r="T25" s="2"/>
      <c r="U25" s="2"/>
      <c r="V25" s="2"/>
      <c r="W25" s="2"/>
      <c r="X25" s="8" t="s">
        <v>45</v>
      </c>
      <c r="Y25" s="25"/>
    </row>
    <row r="26" spans="1:25">
      <c r="A26" t="s">
        <v>22</v>
      </c>
      <c r="B26" s="8" t="s">
        <v>44</v>
      </c>
      <c r="C26" s="8" t="s">
        <v>65</v>
      </c>
      <c r="D26" s="8" t="s">
        <v>65</v>
      </c>
      <c r="E26" s="25"/>
      <c r="F26" s="8" t="s">
        <v>49</v>
      </c>
      <c r="G26" s="8" t="s">
        <v>51</v>
      </c>
      <c r="H26" s="3" t="s">
        <v>39</v>
      </c>
      <c r="I26" s="8" t="s">
        <v>50</v>
      </c>
      <c r="J26" s="8" t="s">
        <v>53</v>
      </c>
      <c r="K26" s="2"/>
      <c r="L26" s="8" t="s">
        <v>52</v>
      </c>
      <c r="M26" s="2"/>
      <c r="N26" s="8" t="s">
        <v>59</v>
      </c>
      <c r="O26" s="2"/>
      <c r="P26" s="2"/>
      <c r="Q26" s="2"/>
      <c r="R26" s="2"/>
      <c r="S26" s="2"/>
      <c r="T26" s="2"/>
      <c r="U26" s="2"/>
      <c r="V26" s="2"/>
      <c r="W26" s="2"/>
      <c r="X26" s="8" t="s">
        <v>50</v>
      </c>
      <c r="Y26" s="25"/>
    </row>
    <row r="27" spans="1:25">
      <c r="A27" t="s">
        <v>23</v>
      </c>
      <c r="B27" s="8" t="s">
        <v>53</v>
      </c>
      <c r="C27" s="8" t="s">
        <v>50</v>
      </c>
      <c r="D27" s="8" t="s">
        <v>50</v>
      </c>
      <c r="E27" s="25"/>
      <c r="F27" s="8" t="s">
        <v>50</v>
      </c>
      <c r="G27" s="8" t="s">
        <v>53</v>
      </c>
      <c r="H27" s="8" t="s">
        <v>50</v>
      </c>
      <c r="I27" s="8" t="s">
        <v>50</v>
      </c>
      <c r="J27" s="8" t="s">
        <v>46</v>
      </c>
      <c r="K27" s="2"/>
      <c r="L27" s="8" t="s">
        <v>53</v>
      </c>
      <c r="M27" s="2"/>
      <c r="N27" s="8" t="s">
        <v>50</v>
      </c>
      <c r="O27" s="2"/>
      <c r="P27" s="2"/>
      <c r="Q27" s="2"/>
      <c r="R27" s="2"/>
      <c r="S27" s="2"/>
      <c r="T27" s="2"/>
      <c r="U27" s="2"/>
      <c r="V27" s="2"/>
      <c r="W27" s="2"/>
      <c r="X27" s="8" t="s">
        <v>66</v>
      </c>
      <c r="Y27" s="25"/>
    </row>
    <row r="28" spans="1:25">
      <c r="A28" t="s">
        <v>24</v>
      </c>
      <c r="B28" s="8" t="s">
        <v>50</v>
      </c>
      <c r="C28" s="8" t="s">
        <v>59</v>
      </c>
      <c r="D28" s="8" t="s">
        <v>50</v>
      </c>
      <c r="E28" s="25"/>
      <c r="F28" s="8" t="s">
        <v>59</v>
      </c>
      <c r="G28" s="8" t="s">
        <v>50</v>
      </c>
      <c r="H28" s="8" t="s">
        <v>59</v>
      </c>
      <c r="I28" s="8" t="s">
        <v>53</v>
      </c>
      <c r="J28" s="8" t="s">
        <v>53</v>
      </c>
      <c r="K28" s="2"/>
      <c r="L28" s="8" t="s">
        <v>50</v>
      </c>
      <c r="M28" s="2"/>
      <c r="N28" s="8" t="s">
        <v>50</v>
      </c>
      <c r="O28" s="2"/>
      <c r="P28" s="2"/>
      <c r="Q28" s="2"/>
      <c r="R28" s="2"/>
      <c r="S28" s="2"/>
      <c r="T28" s="2"/>
      <c r="U28" s="2"/>
      <c r="V28" s="2"/>
      <c r="W28" s="2"/>
      <c r="X28" s="8" t="s">
        <v>53</v>
      </c>
      <c r="Y28" s="25"/>
    </row>
    <row r="29" spans="1:25" ht="16" thickBot="1">
      <c r="A29" t="s">
        <v>25</v>
      </c>
      <c r="B29" s="8" t="s">
        <v>50</v>
      </c>
      <c r="C29" s="8" t="s">
        <v>44</v>
      </c>
      <c r="D29" s="8" t="s">
        <v>59</v>
      </c>
      <c r="E29" s="25"/>
      <c r="F29" s="8" t="s">
        <v>45</v>
      </c>
      <c r="G29" s="8" t="s">
        <v>65</v>
      </c>
      <c r="H29" s="22" t="s">
        <v>59</v>
      </c>
      <c r="I29" s="8" t="s">
        <v>50</v>
      </c>
      <c r="J29" s="8" t="s">
        <v>65</v>
      </c>
      <c r="K29" s="2"/>
      <c r="L29" s="8" t="s">
        <v>50</v>
      </c>
      <c r="M29" s="2"/>
      <c r="N29" s="8" t="s">
        <v>50</v>
      </c>
      <c r="O29" s="2"/>
      <c r="P29" s="2"/>
      <c r="Q29" s="2"/>
      <c r="R29" s="2"/>
      <c r="S29" s="2"/>
      <c r="T29" s="2"/>
      <c r="U29" s="2"/>
      <c r="V29" s="2"/>
      <c r="W29" s="2"/>
      <c r="X29" s="8" t="s">
        <v>50</v>
      </c>
      <c r="Y29" s="25"/>
    </row>
    <row r="30" spans="1:25">
      <c r="A30" t="s">
        <v>26</v>
      </c>
      <c r="B30" s="8" t="s">
        <v>50</v>
      </c>
      <c r="C30" s="8" t="s">
        <v>59</v>
      </c>
      <c r="D30" s="8" t="s">
        <v>45</v>
      </c>
      <c r="E30" s="25"/>
      <c r="F30" s="8" t="s">
        <v>45</v>
      </c>
      <c r="G30" s="8" t="s">
        <v>44</v>
      </c>
      <c r="H30" s="3" t="s">
        <v>31</v>
      </c>
      <c r="I30" s="3" t="s">
        <v>53</v>
      </c>
      <c r="J30" s="8" t="s">
        <v>45</v>
      </c>
      <c r="K30" s="2"/>
      <c r="L30" s="8" t="s">
        <v>53</v>
      </c>
      <c r="M30" s="2"/>
      <c r="N30" s="8" t="s">
        <v>53</v>
      </c>
      <c r="O30" s="2"/>
      <c r="P30" s="2"/>
      <c r="Q30" s="2"/>
      <c r="R30" s="2"/>
      <c r="S30" s="2"/>
      <c r="T30" s="2"/>
      <c r="U30" s="2"/>
      <c r="V30" s="2"/>
      <c r="W30" s="2"/>
      <c r="X30" s="8" t="s">
        <v>50</v>
      </c>
      <c r="Y30" s="25"/>
    </row>
    <row r="31" spans="1:25" ht="16" thickBot="1">
      <c r="A31" t="s">
        <v>27</v>
      </c>
      <c r="B31" s="8" t="s">
        <v>44</v>
      </c>
      <c r="C31" s="3" t="s">
        <v>61</v>
      </c>
      <c r="D31" s="8" t="s">
        <v>45</v>
      </c>
      <c r="E31" s="25"/>
      <c r="F31" s="8" t="s">
        <v>56</v>
      </c>
      <c r="G31" s="22" t="s">
        <v>44</v>
      </c>
      <c r="H31" s="22" t="s">
        <v>62</v>
      </c>
      <c r="I31" s="8" t="s">
        <v>59</v>
      </c>
      <c r="J31" s="8" t="s">
        <v>59</v>
      </c>
      <c r="K31" s="2"/>
      <c r="L31" s="8" t="s">
        <v>57</v>
      </c>
      <c r="M31" s="2"/>
      <c r="N31" s="8" t="s">
        <v>45</v>
      </c>
      <c r="O31" s="2"/>
      <c r="P31" s="2"/>
      <c r="Q31" s="2"/>
      <c r="R31" s="2"/>
      <c r="S31" s="2"/>
      <c r="T31" s="2"/>
      <c r="U31" s="2"/>
      <c r="V31" s="2"/>
      <c r="W31" s="2"/>
      <c r="X31" s="8" t="s">
        <v>50</v>
      </c>
      <c r="Y31" s="25"/>
    </row>
    <row r="32" spans="1:25" ht="16" thickBot="1">
      <c r="A32" t="s">
        <v>28</v>
      </c>
      <c r="B32" s="22" t="s">
        <v>45</v>
      </c>
      <c r="C32" s="23" t="s">
        <v>50</v>
      </c>
      <c r="D32" s="22" t="s">
        <v>44</v>
      </c>
      <c r="E32" s="25"/>
      <c r="F32" s="22" t="s">
        <v>52</v>
      </c>
      <c r="G32" s="3" t="s">
        <v>31</v>
      </c>
      <c r="H32" s="8" t="s">
        <v>31</v>
      </c>
      <c r="I32" s="8" t="s">
        <v>45</v>
      </c>
      <c r="J32" s="8" t="s">
        <v>50</v>
      </c>
      <c r="K32" s="2"/>
      <c r="L32" s="8" t="s">
        <v>44</v>
      </c>
      <c r="M32" s="2"/>
      <c r="N32" s="22" t="s">
        <v>45</v>
      </c>
      <c r="O32" s="2"/>
      <c r="P32" s="2"/>
      <c r="Q32" s="2"/>
      <c r="R32" s="2"/>
      <c r="S32" s="8" t="s">
        <v>53</v>
      </c>
      <c r="T32" s="2"/>
      <c r="U32" s="2"/>
      <c r="V32" s="2"/>
      <c r="W32" s="2"/>
      <c r="X32" s="8" t="s">
        <v>46</v>
      </c>
      <c r="Y32" s="25"/>
    </row>
    <row r="33" spans="1:25">
      <c r="A33" t="s">
        <v>29</v>
      </c>
      <c r="B33" s="8" t="s">
        <v>32</v>
      </c>
      <c r="C33" s="3" t="s">
        <v>36</v>
      </c>
      <c r="D33" s="3" t="s">
        <v>37</v>
      </c>
      <c r="E33" s="25"/>
      <c r="F33" s="3" t="s">
        <v>32</v>
      </c>
      <c r="G33" s="3" t="s">
        <v>32</v>
      </c>
      <c r="H33" s="3" t="s">
        <v>32</v>
      </c>
      <c r="I33" s="8" t="s">
        <v>44</v>
      </c>
      <c r="J33" s="8" t="s">
        <v>53</v>
      </c>
      <c r="K33" s="2"/>
      <c r="L33" s="8" t="s">
        <v>56</v>
      </c>
      <c r="M33" s="2"/>
      <c r="N33" s="8" t="s">
        <v>41</v>
      </c>
      <c r="O33" s="2"/>
      <c r="P33" s="2"/>
      <c r="Q33" s="2"/>
      <c r="R33" s="2"/>
      <c r="S33" s="3" t="s">
        <v>44</v>
      </c>
      <c r="T33" s="2"/>
      <c r="U33" s="2"/>
      <c r="V33" s="2"/>
      <c r="W33" s="2"/>
      <c r="X33" s="8" t="s">
        <v>45</v>
      </c>
      <c r="Y33" s="25"/>
    </row>
    <row r="36" spans="1:25">
      <c r="A36" s="6" t="s">
        <v>47</v>
      </c>
    </row>
    <row r="37" spans="1:25">
      <c r="A37" s="7" t="s">
        <v>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zoomScale="125" zoomScaleNormal="125" zoomScalePageLayoutView="125" workbookViewId="0">
      <selection activeCell="D11" sqref="D11"/>
    </sheetView>
  </sheetViews>
  <sheetFormatPr baseColWidth="10" defaultRowHeight="15" x14ac:dyDescent="0"/>
  <cols>
    <col min="1" max="1" width="63.83203125" bestFit="1" customWidth="1"/>
    <col min="2" max="25" width="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0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0"/>
      <c r="P2" s="14">
        <v>0</v>
      </c>
      <c r="Q2" s="11"/>
      <c r="R2" s="11"/>
      <c r="S2" s="11"/>
      <c r="T2" s="11"/>
      <c r="U2" s="11"/>
      <c r="V2" s="11"/>
      <c r="W2" s="11"/>
      <c r="X2" s="14">
        <v>0</v>
      </c>
      <c r="Y2" s="14">
        <v>0</v>
      </c>
    </row>
    <row r="3" spans="1:25">
      <c r="A3" t="s">
        <v>1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0"/>
      <c r="P3" s="14">
        <v>0</v>
      </c>
      <c r="Q3" s="11"/>
      <c r="R3" s="11"/>
      <c r="S3" s="11"/>
      <c r="T3" s="11"/>
      <c r="U3" s="11"/>
      <c r="V3" s="11"/>
      <c r="W3" s="11"/>
      <c r="X3" s="14">
        <v>0</v>
      </c>
      <c r="Y3" s="14">
        <v>0</v>
      </c>
    </row>
    <row r="4" spans="1:25">
      <c r="A4" t="s">
        <v>2</v>
      </c>
      <c r="B4" s="14">
        <v>0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0"/>
      <c r="P4" s="14">
        <v>0</v>
      </c>
      <c r="Q4" s="11"/>
      <c r="R4" s="11"/>
      <c r="S4" s="11"/>
      <c r="T4" s="11"/>
      <c r="U4" s="11"/>
      <c r="V4" s="11"/>
      <c r="W4" s="11"/>
      <c r="X4" s="14">
        <v>0</v>
      </c>
      <c r="Y4" s="14">
        <v>0</v>
      </c>
    </row>
    <row r="5" spans="1:25">
      <c r="A5" t="s">
        <v>3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0"/>
      <c r="P5" s="14">
        <v>0</v>
      </c>
      <c r="Q5" s="11"/>
      <c r="R5" s="11"/>
      <c r="S5" s="11"/>
      <c r="T5" s="11"/>
      <c r="U5" s="11"/>
      <c r="V5" s="11"/>
      <c r="W5" s="11"/>
      <c r="X5" s="9">
        <v>0</v>
      </c>
      <c r="Y5" s="14">
        <v>0</v>
      </c>
    </row>
    <row r="6" spans="1:25">
      <c r="A6" t="s">
        <v>4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5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0"/>
      <c r="P6" s="14">
        <v>0</v>
      </c>
      <c r="Q6" s="11"/>
      <c r="R6" s="11"/>
      <c r="S6" s="11"/>
      <c r="T6" s="11"/>
      <c r="U6" s="11"/>
      <c r="V6" s="11"/>
      <c r="W6" s="11"/>
      <c r="X6" s="14">
        <v>0</v>
      </c>
      <c r="Y6" s="14">
        <v>0</v>
      </c>
    </row>
    <row r="7" spans="1:25">
      <c r="A7" t="s">
        <v>5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5">
        <v>1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0"/>
      <c r="P7" s="14">
        <v>0</v>
      </c>
      <c r="Q7" s="11"/>
      <c r="R7" s="11"/>
      <c r="S7" s="11"/>
      <c r="T7" s="11"/>
      <c r="U7" s="11"/>
      <c r="V7" s="11"/>
      <c r="W7" s="11"/>
      <c r="X7" s="14">
        <v>0</v>
      </c>
      <c r="Y7" s="14">
        <v>0</v>
      </c>
    </row>
    <row r="8" spans="1:25">
      <c r="A8" t="s">
        <v>6</v>
      </c>
      <c r="B8" s="15">
        <v>1</v>
      </c>
      <c r="C8" s="14">
        <v>0</v>
      </c>
      <c r="D8" s="14">
        <v>1</v>
      </c>
      <c r="E8" s="15">
        <v>1</v>
      </c>
      <c r="F8" s="16">
        <v>1</v>
      </c>
      <c r="G8" s="14">
        <v>0</v>
      </c>
      <c r="H8" s="14">
        <v>0</v>
      </c>
      <c r="I8" s="15">
        <v>1</v>
      </c>
      <c r="J8" s="15">
        <v>1</v>
      </c>
      <c r="K8" s="14">
        <v>0</v>
      </c>
      <c r="L8" s="14">
        <v>0</v>
      </c>
      <c r="M8" s="14">
        <v>0</v>
      </c>
      <c r="N8" s="14">
        <v>0</v>
      </c>
      <c r="O8" s="10"/>
      <c r="P8" s="14">
        <v>0</v>
      </c>
      <c r="Q8" s="11"/>
      <c r="R8" s="11"/>
      <c r="S8" s="11"/>
      <c r="T8" s="11"/>
      <c r="U8" s="11"/>
      <c r="V8" s="11"/>
      <c r="W8" s="11"/>
      <c r="X8" s="14">
        <v>0</v>
      </c>
      <c r="Y8" s="15">
        <v>1</v>
      </c>
    </row>
    <row r="9" spans="1:25">
      <c r="A9" t="s">
        <v>7</v>
      </c>
      <c r="B9" s="15">
        <v>1</v>
      </c>
      <c r="C9" s="15">
        <v>1</v>
      </c>
      <c r="D9" s="15">
        <v>1</v>
      </c>
      <c r="E9" s="15">
        <v>1</v>
      </c>
      <c r="F9" s="15">
        <v>1</v>
      </c>
      <c r="G9" s="14">
        <v>0</v>
      </c>
      <c r="H9" s="15">
        <v>1</v>
      </c>
      <c r="I9" s="15">
        <v>1</v>
      </c>
      <c r="J9" s="14">
        <v>1</v>
      </c>
      <c r="K9" s="14">
        <v>0</v>
      </c>
      <c r="L9" s="15">
        <v>1</v>
      </c>
      <c r="M9" s="14">
        <v>0</v>
      </c>
      <c r="N9" s="14">
        <v>0</v>
      </c>
      <c r="O9" s="10"/>
      <c r="P9" s="14">
        <v>0</v>
      </c>
      <c r="Q9" s="11"/>
      <c r="R9" s="11"/>
      <c r="S9" s="11"/>
      <c r="T9" s="11"/>
      <c r="U9" s="11"/>
      <c r="V9" s="11"/>
      <c r="W9" s="11"/>
      <c r="X9" s="15">
        <v>1</v>
      </c>
      <c r="Y9" s="14">
        <v>1</v>
      </c>
    </row>
    <row r="10" spans="1:25">
      <c r="A10" t="s">
        <v>8</v>
      </c>
      <c r="B10" s="15">
        <v>1</v>
      </c>
      <c r="C10" s="15">
        <v>1</v>
      </c>
      <c r="D10" s="14">
        <v>1</v>
      </c>
      <c r="E10" s="15">
        <v>1</v>
      </c>
      <c r="F10" s="15">
        <v>1</v>
      </c>
      <c r="G10" s="14">
        <v>0</v>
      </c>
      <c r="H10" s="15">
        <v>1</v>
      </c>
      <c r="I10" s="15">
        <v>1</v>
      </c>
      <c r="J10" s="15">
        <v>1</v>
      </c>
      <c r="K10" s="15">
        <v>1</v>
      </c>
      <c r="L10" s="15">
        <v>1</v>
      </c>
      <c r="M10" s="14">
        <v>0</v>
      </c>
      <c r="N10" s="14">
        <v>0</v>
      </c>
      <c r="O10" s="10"/>
      <c r="P10" s="14">
        <v>0</v>
      </c>
      <c r="Q10" s="11"/>
      <c r="R10" s="11"/>
      <c r="S10" s="11"/>
      <c r="T10" s="11"/>
      <c r="U10" s="11"/>
      <c r="V10" s="11"/>
      <c r="W10" s="11"/>
      <c r="X10" s="15">
        <v>1</v>
      </c>
      <c r="Y10" s="14">
        <v>1</v>
      </c>
    </row>
    <row r="11" spans="1:25">
      <c r="B11" s="11"/>
      <c r="C11" s="1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3"/>
    </row>
    <row r="12" spans="1:25">
      <c r="A12" t="s">
        <v>9</v>
      </c>
      <c r="B12" s="14">
        <v>0</v>
      </c>
      <c r="C12" s="14">
        <v>0</v>
      </c>
      <c r="D12" s="14">
        <v>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</row>
    <row r="13" spans="1:25">
      <c r="A13" t="s">
        <v>10</v>
      </c>
      <c r="B13" s="14">
        <v>0</v>
      </c>
      <c r="C13" s="14">
        <v>0</v>
      </c>
      <c r="D13" s="14">
        <v>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</row>
    <row r="14" spans="1:25">
      <c r="A14" t="s">
        <v>11</v>
      </c>
      <c r="B14" s="14">
        <v>0</v>
      </c>
      <c r="C14" s="14">
        <v>0</v>
      </c>
      <c r="D14" s="14">
        <v>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</row>
    <row r="15" spans="1:25">
      <c r="A15" t="s">
        <v>12</v>
      </c>
      <c r="B15" s="14">
        <v>0</v>
      </c>
      <c r="C15" s="14">
        <v>0</v>
      </c>
      <c r="D15" s="14">
        <v>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</row>
    <row r="16" spans="1:25">
      <c r="A16" t="s">
        <v>13</v>
      </c>
      <c r="B16" s="14">
        <v>0</v>
      </c>
      <c r="C16" s="14">
        <v>0</v>
      </c>
      <c r="D16" s="14">
        <v>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5">
        <v>0</v>
      </c>
      <c r="S16" s="14">
        <v>0</v>
      </c>
      <c r="T16" s="14">
        <v>0</v>
      </c>
      <c r="U16" s="14">
        <v>1</v>
      </c>
      <c r="V16" s="14">
        <v>0</v>
      </c>
      <c r="W16" s="14">
        <v>0</v>
      </c>
      <c r="X16" s="15">
        <v>0</v>
      </c>
      <c r="Y16" s="14">
        <v>0</v>
      </c>
    </row>
    <row r="17" spans="1:25">
      <c r="A17" t="s">
        <v>14</v>
      </c>
      <c r="B17" s="14">
        <v>0</v>
      </c>
      <c r="C17" s="14">
        <v>0</v>
      </c>
      <c r="D17" s="14">
        <v>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5">
        <v>1</v>
      </c>
      <c r="S17" s="14">
        <v>0</v>
      </c>
      <c r="T17" s="14">
        <v>0</v>
      </c>
      <c r="U17" s="14">
        <v>1</v>
      </c>
      <c r="V17" s="14">
        <v>0</v>
      </c>
      <c r="W17" s="14">
        <v>0</v>
      </c>
      <c r="X17" s="15">
        <v>1</v>
      </c>
      <c r="Y17" s="14">
        <v>0</v>
      </c>
    </row>
    <row r="18" spans="1:25">
      <c r="A18" t="s">
        <v>15</v>
      </c>
      <c r="B18" s="15">
        <v>0</v>
      </c>
      <c r="C18" s="14">
        <v>0</v>
      </c>
      <c r="D18" s="14">
        <v>0</v>
      </c>
      <c r="E18" s="11"/>
      <c r="F18" s="11"/>
      <c r="G18" s="12">
        <v>0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5">
        <v>1</v>
      </c>
      <c r="S18" s="14">
        <v>0</v>
      </c>
      <c r="T18" s="14">
        <v>0</v>
      </c>
      <c r="U18" s="15">
        <v>1</v>
      </c>
      <c r="V18" s="14">
        <v>0</v>
      </c>
      <c r="W18" s="14">
        <v>0</v>
      </c>
      <c r="X18" s="15">
        <v>1</v>
      </c>
      <c r="Y18" s="14">
        <v>0</v>
      </c>
    </row>
    <row r="19" spans="1:25">
      <c r="A19" t="s">
        <v>16</v>
      </c>
      <c r="B19" s="14">
        <v>0</v>
      </c>
      <c r="C19" s="15">
        <v>0</v>
      </c>
      <c r="D19" s="14">
        <v>0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5">
        <v>1</v>
      </c>
      <c r="S19" s="14">
        <v>0</v>
      </c>
      <c r="T19" s="14">
        <v>1</v>
      </c>
      <c r="U19" s="15">
        <v>1</v>
      </c>
      <c r="V19" s="14">
        <v>0</v>
      </c>
      <c r="W19" s="15">
        <v>1</v>
      </c>
      <c r="X19" s="15">
        <v>1</v>
      </c>
      <c r="Y19" s="14">
        <v>0</v>
      </c>
    </row>
    <row r="20" spans="1:25">
      <c r="A20" t="s">
        <v>17</v>
      </c>
      <c r="B20" s="14">
        <v>0</v>
      </c>
      <c r="C20" s="14">
        <v>0</v>
      </c>
      <c r="D20" s="15">
        <v>0</v>
      </c>
      <c r="E20" s="11"/>
      <c r="F20" s="11"/>
      <c r="G20" s="12">
        <v>0</v>
      </c>
      <c r="H20" s="12">
        <v>0</v>
      </c>
      <c r="I20" s="11"/>
      <c r="J20" s="11"/>
      <c r="K20" s="11"/>
      <c r="L20" s="11"/>
      <c r="M20" s="11"/>
      <c r="N20" s="11"/>
      <c r="O20" s="11"/>
      <c r="P20" s="11"/>
      <c r="Q20" s="11"/>
      <c r="R20" s="15">
        <v>1</v>
      </c>
      <c r="S20" s="14">
        <v>0</v>
      </c>
      <c r="T20" s="15">
        <v>1</v>
      </c>
      <c r="U20" s="15">
        <v>1</v>
      </c>
      <c r="V20" s="15">
        <v>1</v>
      </c>
      <c r="W20" s="14">
        <v>1</v>
      </c>
      <c r="X20" s="15">
        <v>1</v>
      </c>
      <c r="Y20" s="14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abSelected="1" workbookViewId="0">
      <selection activeCell="I27" sqref="I27"/>
    </sheetView>
  </sheetViews>
  <sheetFormatPr baseColWidth="10" defaultRowHeight="20" x14ac:dyDescent="0"/>
  <cols>
    <col min="1" max="1" width="8.33203125" bestFit="1" customWidth="1"/>
    <col min="2" max="23" width="7.5" style="18" customWidth="1"/>
    <col min="24" max="24" width="9.6640625" style="18" customWidth="1"/>
    <col min="25" max="26" width="7.5" style="18" customWidth="1"/>
  </cols>
  <sheetData>
    <row r="1" spans="1:27" ht="26" customHeight="1">
      <c r="A1" s="18" t="s">
        <v>70</v>
      </c>
      <c r="I1" s="18" t="s">
        <v>71</v>
      </c>
      <c r="P1" s="18" t="s">
        <v>72</v>
      </c>
      <c r="AA1" s="17"/>
    </row>
    <row r="2" spans="1:27" ht="26" customHeight="1">
      <c r="D2" s="18">
        <v>19</v>
      </c>
      <c r="K2" s="18">
        <v>1505</v>
      </c>
      <c r="R2" s="18">
        <f>K2+175*4.5</f>
        <v>2292.5</v>
      </c>
      <c r="AA2" s="17"/>
    </row>
    <row r="3" spans="1:27" ht="26" customHeight="1">
      <c r="B3" s="18">
        <v>22</v>
      </c>
      <c r="C3" s="18">
        <v>20</v>
      </c>
      <c r="F3" s="18">
        <v>16</v>
      </c>
      <c r="I3" s="18">
        <v>744</v>
      </c>
      <c r="J3" s="18">
        <v>1514</v>
      </c>
      <c r="M3" s="18">
        <v>1374</v>
      </c>
      <c r="P3" s="18">
        <f>I3+175*6</f>
        <v>1794</v>
      </c>
      <c r="Q3" s="18">
        <f>J3+175*4</f>
        <v>2214</v>
      </c>
      <c r="T3" s="18">
        <f>M3+175*5.5</f>
        <v>2336.5</v>
      </c>
      <c r="AA3" s="17"/>
    </row>
    <row r="4" spans="1:27" ht="26" customHeight="1">
      <c r="B4" s="19">
        <v>23</v>
      </c>
      <c r="C4" s="18">
        <v>21</v>
      </c>
      <c r="D4" s="18">
        <v>18</v>
      </c>
      <c r="E4" s="20">
        <v>15</v>
      </c>
      <c r="I4" s="19">
        <v>1514</v>
      </c>
      <c r="J4" s="18">
        <v>1470</v>
      </c>
      <c r="K4" s="18">
        <v>1356</v>
      </c>
      <c r="L4" s="20">
        <v>1496</v>
      </c>
      <c r="P4" s="19">
        <v>2476</v>
      </c>
      <c r="Q4" s="18">
        <f>J4+175*5.25</f>
        <v>2388.75</v>
      </c>
      <c r="R4" s="18">
        <f>K4+175*6</f>
        <v>2406</v>
      </c>
      <c r="S4" s="20">
        <f>L4+175*5.25</f>
        <v>2414.75</v>
      </c>
      <c r="AA4" s="17"/>
    </row>
    <row r="5" spans="1:27" ht="26" customHeight="1">
      <c r="B5" s="19">
        <v>24</v>
      </c>
      <c r="C5" s="19">
        <v>3</v>
      </c>
      <c r="D5" s="19">
        <v>1</v>
      </c>
      <c r="E5" s="20">
        <v>12</v>
      </c>
      <c r="G5" s="20">
        <v>13</v>
      </c>
      <c r="I5" s="19">
        <v>1155</v>
      </c>
      <c r="J5" s="19">
        <v>1146</v>
      </c>
      <c r="K5" s="19">
        <v>1164</v>
      </c>
      <c r="L5" s="20">
        <v>1523</v>
      </c>
      <c r="N5" s="20">
        <v>1496</v>
      </c>
      <c r="P5" s="19">
        <v>2380</v>
      </c>
      <c r="Q5" s="19">
        <v>2196</v>
      </c>
      <c r="R5" s="19">
        <v>2214</v>
      </c>
      <c r="S5" s="20">
        <f>L5+175*6.5</f>
        <v>2660.5</v>
      </c>
      <c r="U5" s="20">
        <f>N5+175*5.5</f>
        <v>2458.5</v>
      </c>
      <c r="AA5" s="17"/>
    </row>
    <row r="6" spans="1:27" ht="26" customHeight="1">
      <c r="B6" s="19">
        <v>2</v>
      </c>
      <c r="C6" s="19">
        <v>5</v>
      </c>
      <c r="D6" s="20">
        <v>6</v>
      </c>
      <c r="E6" s="19">
        <v>9</v>
      </c>
      <c r="F6" s="19">
        <v>11</v>
      </c>
      <c r="I6" s="19">
        <v>1330</v>
      </c>
      <c r="J6" s="19">
        <v>1138</v>
      </c>
      <c r="K6" s="20">
        <v>1470</v>
      </c>
      <c r="L6" s="19">
        <v>1138</v>
      </c>
      <c r="M6" s="19">
        <v>1348</v>
      </c>
      <c r="N6" s="24"/>
      <c r="P6" s="19">
        <v>2205</v>
      </c>
      <c r="Q6" s="19">
        <v>2144</v>
      </c>
      <c r="R6" s="20">
        <f>K6+175*7</f>
        <v>2695</v>
      </c>
      <c r="S6" s="19">
        <v>2013</v>
      </c>
      <c r="T6" s="19">
        <v>2266</v>
      </c>
      <c r="X6" s="19">
        <f>AVERAGE(P4:P7,Q5:Q6,R5,R7,S6:T7)</f>
        <v>2159.9166666666665</v>
      </c>
      <c r="AA6" s="17"/>
    </row>
    <row r="7" spans="1:27" ht="26" customHeight="1">
      <c r="B7" s="19">
        <v>4</v>
      </c>
      <c r="D7" s="19">
        <v>7</v>
      </c>
      <c r="E7" s="19">
        <v>8</v>
      </c>
      <c r="F7" s="19">
        <v>10</v>
      </c>
      <c r="I7" s="19">
        <v>1164</v>
      </c>
      <c r="K7" s="19">
        <v>1304</v>
      </c>
      <c r="L7" s="19">
        <v>928</v>
      </c>
      <c r="M7" s="19">
        <v>1479</v>
      </c>
      <c r="N7" s="24"/>
      <c r="P7" s="19">
        <v>1908</v>
      </c>
      <c r="R7" s="19">
        <v>2004</v>
      </c>
      <c r="S7" s="19">
        <v>1890</v>
      </c>
      <c r="T7" s="19">
        <v>2223</v>
      </c>
      <c r="X7" s="20">
        <f>AVERAGE(P3:Q3,Q4:S4,S5,R6,U5,T3,R2)</f>
        <v>2366.0500000000002</v>
      </c>
      <c r="AA7" s="17"/>
    </row>
    <row r="8" spans="1:27" ht="26" customHeight="1">
      <c r="AA8" s="17"/>
    </row>
    <row r="9" spans="1:27" ht="26" customHeight="1">
      <c r="A9" s="18" t="s">
        <v>75</v>
      </c>
      <c r="D9" s="19">
        <v>19</v>
      </c>
      <c r="K9" s="19">
        <v>1320</v>
      </c>
      <c r="R9" s="19">
        <v>2920</v>
      </c>
      <c r="AA9" s="17"/>
    </row>
    <row r="10" spans="1:27" ht="26" customHeight="1">
      <c r="B10" s="19">
        <v>22</v>
      </c>
      <c r="C10" s="19">
        <v>20</v>
      </c>
      <c r="E10" s="19">
        <v>17</v>
      </c>
      <c r="F10" s="18">
        <v>16</v>
      </c>
      <c r="I10" s="19">
        <v>1160</v>
      </c>
      <c r="J10" s="19">
        <v>820</v>
      </c>
      <c r="L10" s="19">
        <v>1020</v>
      </c>
      <c r="M10" s="18">
        <v>1460</v>
      </c>
      <c r="P10" s="19">
        <v>2720</v>
      </c>
      <c r="Q10" s="19">
        <v>2680</v>
      </c>
      <c r="S10" s="19">
        <v>2620</v>
      </c>
      <c r="T10" s="18">
        <f>M10+80*13.25</f>
        <v>2520</v>
      </c>
      <c r="AA10" s="17"/>
    </row>
    <row r="11" spans="1:27" ht="26" customHeight="1">
      <c r="B11" s="19">
        <v>23</v>
      </c>
      <c r="C11" s="19">
        <v>21</v>
      </c>
      <c r="D11" s="20">
        <v>18</v>
      </c>
      <c r="E11" s="20">
        <v>15</v>
      </c>
      <c r="I11" s="19">
        <v>1000</v>
      </c>
      <c r="J11" s="19">
        <v>1180</v>
      </c>
      <c r="K11" s="20">
        <v>1320</v>
      </c>
      <c r="L11" s="20">
        <v>1340</v>
      </c>
      <c r="P11" s="19">
        <v>2760</v>
      </c>
      <c r="Q11" s="19">
        <v>2700</v>
      </c>
      <c r="R11" s="20">
        <f>K11+80*18</f>
        <v>2760</v>
      </c>
      <c r="S11" s="20">
        <f>L11+80*16</f>
        <v>2620</v>
      </c>
      <c r="AA11" s="17"/>
    </row>
    <row r="12" spans="1:27" ht="23">
      <c r="B12" s="20">
        <v>24</v>
      </c>
      <c r="C12" s="20">
        <v>3</v>
      </c>
      <c r="D12" s="20">
        <v>1</v>
      </c>
      <c r="E12" s="18">
        <v>12</v>
      </c>
      <c r="G12" s="18">
        <v>13</v>
      </c>
      <c r="I12" s="20">
        <v>1440</v>
      </c>
      <c r="J12" s="20">
        <v>1260</v>
      </c>
      <c r="K12" s="20">
        <v>1500</v>
      </c>
      <c r="L12" s="18">
        <v>1500</v>
      </c>
      <c r="N12" s="18">
        <v>1320</v>
      </c>
      <c r="P12" s="20">
        <f>I12+80*12.5</f>
        <v>2440</v>
      </c>
      <c r="Q12" s="20">
        <f>J12+12*80</f>
        <v>2220</v>
      </c>
      <c r="R12" s="20">
        <f>K12+13.5*80</f>
        <v>2580</v>
      </c>
      <c r="U12" s="18">
        <f>N12+80*13</f>
        <v>2360</v>
      </c>
      <c r="X12" s="19">
        <f>AVERAGE(P10:Q11,R9,S10,R13)</f>
        <v>2720</v>
      </c>
      <c r="AA12" s="17"/>
    </row>
    <row r="13" spans="1:27" ht="23">
      <c r="B13" s="20">
        <v>2</v>
      </c>
      <c r="C13" s="18">
        <v>5</v>
      </c>
      <c r="D13" s="19">
        <v>6</v>
      </c>
      <c r="E13" s="20">
        <v>9</v>
      </c>
      <c r="F13" s="18">
        <v>11</v>
      </c>
      <c r="I13" s="20">
        <v>1300</v>
      </c>
      <c r="J13" s="18">
        <v>860</v>
      </c>
      <c r="K13" s="19">
        <v>1280</v>
      </c>
      <c r="L13" s="20">
        <v>1440</v>
      </c>
      <c r="M13" s="18">
        <v>1160</v>
      </c>
      <c r="P13" s="20">
        <f>I13+80*11</f>
        <v>2180</v>
      </c>
      <c r="Q13" s="18">
        <f>J13+80*19</f>
        <v>2380</v>
      </c>
      <c r="R13" s="19">
        <v>2640</v>
      </c>
      <c r="S13" s="20">
        <f>L13+80*20</f>
        <v>3040</v>
      </c>
      <c r="T13" s="18">
        <f>M13+80*8</f>
        <v>1800</v>
      </c>
      <c r="X13" s="20">
        <f>AVERAGE(P12:P14,Q12:Q13,R11:R12,R14,S13:S14,S11,T10,T13:T14,U12)</f>
        <v>2469.3333333333335</v>
      </c>
      <c r="AA13" s="17"/>
    </row>
    <row r="14" spans="1:27" ht="23">
      <c r="B14" s="20">
        <v>4</v>
      </c>
      <c r="D14" s="20">
        <v>7</v>
      </c>
      <c r="E14" s="18">
        <v>8</v>
      </c>
      <c r="F14" s="20">
        <v>10</v>
      </c>
      <c r="I14" s="20">
        <v>1420</v>
      </c>
      <c r="K14" s="20">
        <v>1300</v>
      </c>
      <c r="L14" s="18">
        <v>1360</v>
      </c>
      <c r="M14" s="20">
        <v>1400</v>
      </c>
      <c r="P14" s="20">
        <f>I14+80*15</f>
        <v>2620</v>
      </c>
      <c r="R14" s="20">
        <f>K14+80*13.75</f>
        <v>2400</v>
      </c>
      <c r="S14" s="18">
        <f>L14+80*11.5</f>
        <v>2280</v>
      </c>
      <c r="T14" s="20">
        <f>M14+80*18</f>
        <v>2840</v>
      </c>
      <c r="AA14" s="17"/>
    </row>
    <row r="15" spans="1:27" ht="23">
      <c r="AA15" s="17"/>
    </row>
    <row r="16" spans="1:27" ht="23">
      <c r="A16" s="18" t="s">
        <v>76</v>
      </c>
      <c r="B16" s="24"/>
      <c r="C16" s="24"/>
      <c r="D16" s="24"/>
      <c r="E16" s="24"/>
      <c r="F16" s="24"/>
      <c r="G16" s="24"/>
      <c r="AA16" s="17"/>
    </row>
    <row r="17" spans="1:27" ht="23">
      <c r="A17" s="18"/>
      <c r="B17" s="24">
        <v>22</v>
      </c>
      <c r="C17" s="24">
        <v>20</v>
      </c>
      <c r="D17" s="24"/>
      <c r="E17" s="24">
        <v>17</v>
      </c>
      <c r="F17" s="24">
        <v>16</v>
      </c>
      <c r="G17" s="24"/>
      <c r="I17" s="18">
        <v>1428</v>
      </c>
      <c r="J17" s="18">
        <v>1520</v>
      </c>
      <c r="L17" s="18">
        <v>1488</v>
      </c>
      <c r="M17" s="18">
        <v>1448</v>
      </c>
      <c r="P17" s="18">
        <v>2028</v>
      </c>
      <c r="Q17" s="18">
        <v>2340</v>
      </c>
      <c r="S17" s="18">
        <v>2368</v>
      </c>
      <c r="T17" s="18">
        <v>2308</v>
      </c>
      <c r="AA17" s="17"/>
    </row>
    <row r="18" spans="1:27" ht="23">
      <c r="A18" s="18"/>
      <c r="B18" s="20">
        <v>23</v>
      </c>
      <c r="C18" s="24">
        <v>21</v>
      </c>
      <c r="D18" s="20">
        <v>18</v>
      </c>
      <c r="E18" s="24"/>
      <c r="F18" s="24">
        <v>14</v>
      </c>
      <c r="G18" s="24"/>
      <c r="I18" s="20">
        <v>1580</v>
      </c>
      <c r="J18" s="24">
        <v>1560</v>
      </c>
      <c r="K18" s="20">
        <v>1460</v>
      </c>
      <c r="M18" s="18">
        <v>1340</v>
      </c>
      <c r="P18" s="20">
        <v>2180</v>
      </c>
      <c r="Q18" s="18">
        <v>2340</v>
      </c>
      <c r="R18" s="20">
        <v>2420</v>
      </c>
      <c r="T18" s="18">
        <v>2540</v>
      </c>
      <c r="AA18" s="17"/>
    </row>
    <row r="19" spans="1:27" ht="23">
      <c r="A19" s="18"/>
      <c r="B19" s="24"/>
      <c r="C19" s="19">
        <v>3</v>
      </c>
      <c r="D19" s="19">
        <v>1</v>
      </c>
      <c r="E19" s="24">
        <v>12</v>
      </c>
      <c r="F19" s="24"/>
      <c r="G19" s="19">
        <v>13</v>
      </c>
      <c r="J19" s="19">
        <v>1464</v>
      </c>
      <c r="K19" s="19">
        <v>1508</v>
      </c>
      <c r="L19" s="24">
        <v>1500</v>
      </c>
      <c r="N19" s="19">
        <v>1520</v>
      </c>
      <c r="Q19" s="19">
        <v>2424</v>
      </c>
      <c r="R19" s="19">
        <v>2628</v>
      </c>
      <c r="S19" s="18">
        <v>2500</v>
      </c>
      <c r="U19" s="19">
        <v>2560</v>
      </c>
      <c r="X19" s="19">
        <f>AVERAGE(P20,Q19:Q21,R19,R21,U19)</f>
        <v>2520.5714285714284</v>
      </c>
      <c r="AA19" s="17"/>
    </row>
    <row r="20" spans="1:27" ht="23">
      <c r="A20" s="18"/>
      <c r="B20" s="19">
        <v>2</v>
      </c>
      <c r="C20" s="19">
        <v>5</v>
      </c>
      <c r="D20" s="24"/>
      <c r="E20" s="20">
        <v>9</v>
      </c>
      <c r="F20" s="20">
        <v>11</v>
      </c>
      <c r="G20" s="24"/>
      <c r="I20" s="19">
        <v>1548</v>
      </c>
      <c r="J20" s="19">
        <v>1428</v>
      </c>
      <c r="L20" s="20">
        <v>1480</v>
      </c>
      <c r="M20" s="20">
        <v>1380</v>
      </c>
      <c r="P20" s="19">
        <v>2468</v>
      </c>
      <c r="Q20" s="19">
        <v>2388</v>
      </c>
      <c r="S20" s="20">
        <v>2560</v>
      </c>
      <c r="T20" s="20">
        <v>2240</v>
      </c>
      <c r="X20" s="20">
        <f>AVERAGE(P17:Q18,R18,S17:T17,T18,S19:S21,T20)</f>
        <v>2352</v>
      </c>
      <c r="AA20" s="17"/>
    </row>
    <row r="21" spans="1:27" ht="23">
      <c r="A21" s="18"/>
      <c r="B21" s="24"/>
      <c r="C21" s="19">
        <v>6</v>
      </c>
      <c r="D21" s="19">
        <v>7</v>
      </c>
      <c r="E21" s="20">
        <v>8</v>
      </c>
      <c r="F21" s="24"/>
      <c r="G21" s="24"/>
      <c r="J21" s="19">
        <v>1420</v>
      </c>
      <c r="K21" s="19">
        <v>1356</v>
      </c>
      <c r="L21" s="20">
        <v>1440</v>
      </c>
      <c r="Q21" s="19">
        <v>2620</v>
      </c>
      <c r="R21" s="19">
        <v>2556</v>
      </c>
      <c r="S21" s="20">
        <v>2400</v>
      </c>
      <c r="AA21" s="17"/>
    </row>
    <row r="22" spans="1:27" ht="23">
      <c r="A22" s="18"/>
      <c r="AA22" s="17"/>
    </row>
    <row r="23" spans="1:27" ht="23">
      <c r="A23" s="18"/>
      <c r="AA23" s="17"/>
    </row>
    <row r="24" spans="1:27" ht="23">
      <c r="A24" s="18"/>
      <c r="AA24" s="17"/>
    </row>
    <row r="25" spans="1:27" ht="23">
      <c r="AA25" s="17"/>
    </row>
    <row r="26" spans="1:27" ht="23">
      <c r="AA26" s="17"/>
    </row>
    <row r="27" spans="1:27" ht="23">
      <c r="AA27" s="17"/>
    </row>
    <row r="28" spans="1:27" ht="23">
      <c r="AA28" s="17"/>
    </row>
    <row r="29" spans="1:27" ht="23">
      <c r="AA29" s="17"/>
    </row>
    <row r="30" spans="1:27" ht="23">
      <c r="AA30" s="17"/>
    </row>
    <row r="31" spans="1:27" ht="23">
      <c r="AA31" s="17"/>
    </row>
    <row r="32" spans="1:27" ht="23">
      <c r="AA32" s="17"/>
    </row>
    <row r="33" spans="27:27" ht="23">
      <c r="AA33" s="17"/>
    </row>
    <row r="34" spans="27:27" ht="23">
      <c r="AA34" s="17"/>
    </row>
    <row r="35" spans="27:27" ht="23">
      <c r="AA35" s="17"/>
    </row>
    <row r="36" spans="27:27" ht="23">
      <c r="AA36" s="17"/>
    </row>
    <row r="37" spans="27:27" ht="23">
      <c r="AA37" s="17"/>
    </row>
    <row r="38" spans="27:27" ht="23">
      <c r="AA38" s="17"/>
    </row>
    <row r="39" spans="27:27" ht="23">
      <c r="AA39" s="1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Ecker</dc:creator>
  <cp:lastModifiedBy>Alexander Ecker</cp:lastModifiedBy>
  <dcterms:created xsi:type="dcterms:W3CDTF">2013-07-25T15:00:51Z</dcterms:created>
  <dcterms:modified xsi:type="dcterms:W3CDTF">2013-08-19T07:09:51Z</dcterms:modified>
</cp:coreProperties>
</file>