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aria\Desktop\"/>
    </mc:Choice>
  </mc:AlternateContent>
  <xr:revisionPtr revIDLastSave="0" documentId="13_ncr:1_{0ABE866C-9CE3-43ED-B4E4-1E732156E0B5}" xr6:coauthVersionLast="47" xr6:coauthVersionMax="47" xr10:uidLastSave="{00000000-0000-0000-0000-000000000000}"/>
  <bookViews>
    <workbookView xWindow="-120" yWindow="-120" windowWidth="20730" windowHeight="11160" xr2:uid="{A437A16F-7F28-459F-B260-8B4511E71B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9" i="1" l="1"/>
  <c r="N80" i="1"/>
  <c r="N81" i="1"/>
  <c r="N82" i="1"/>
  <c r="N83" i="1"/>
  <c r="N84" i="1"/>
  <c r="N85" i="1"/>
  <c r="N86" i="1"/>
  <c r="N87" i="1"/>
  <c r="N78" i="1"/>
  <c r="L87" i="1"/>
  <c r="G86" i="1"/>
  <c r="L86" i="1"/>
  <c r="L85" i="1"/>
  <c r="L84" i="1"/>
  <c r="L83" i="1"/>
  <c r="L82" i="1"/>
  <c r="L81" i="1"/>
  <c r="L80" i="1"/>
  <c r="L79" i="1"/>
  <c r="L78" i="1"/>
  <c r="G82" i="1"/>
  <c r="G85" i="1"/>
  <c r="G84" i="1"/>
  <c r="G83" i="1"/>
  <c r="G81" i="1"/>
  <c r="G80" i="1"/>
  <c r="G78" i="1"/>
  <c r="G79" i="1"/>
  <c r="G77" i="1"/>
  <c r="D87" i="1"/>
  <c r="D86" i="1"/>
  <c r="D85" i="1"/>
  <c r="D84" i="1"/>
  <c r="D83" i="1"/>
  <c r="D82" i="1"/>
  <c r="D81" i="1"/>
  <c r="D80" i="1"/>
  <c r="D79" i="1"/>
  <c r="D78" i="1"/>
  <c r="D77" i="1"/>
  <c r="D70" i="1"/>
  <c r="D69" i="1"/>
  <c r="D68" i="1"/>
  <c r="D67" i="1"/>
  <c r="D66" i="1"/>
  <c r="I71" i="1"/>
  <c r="F59" i="1"/>
  <c r="G59" i="1"/>
  <c r="H59" i="1"/>
  <c r="I59" i="1"/>
  <c r="J59" i="1"/>
</calcChain>
</file>

<file path=xl/sharedStrings.xml><?xml version="1.0" encoding="utf-8"?>
<sst xmlns="http://schemas.openxmlformats.org/spreadsheetml/2006/main" count="237" uniqueCount="157">
  <si>
    <t>Redmi 12</t>
  </si>
  <si>
    <t>MediaTek Helio G85</t>
  </si>
  <si>
    <t>3GB</t>
  </si>
  <si>
    <t>32 GB</t>
  </si>
  <si>
    <t>6,71 inch</t>
  </si>
  <si>
    <t>Redmi 10 5G</t>
  </si>
  <si>
    <t xml:space="preserve">6 GB </t>
  </si>
  <si>
    <t>128 GB</t>
  </si>
  <si>
    <t>6,58 icnh</t>
  </si>
  <si>
    <t>Redmi 10A</t>
  </si>
  <si>
    <t>MediaTek Helio G25</t>
  </si>
  <si>
    <t>3 GB</t>
  </si>
  <si>
    <t>6,53 inch</t>
  </si>
  <si>
    <t>8 GB</t>
  </si>
  <si>
    <t>Redmi Note 11 Pro 5G</t>
  </si>
  <si>
    <t>Qualcomm Snapdragon 695</t>
  </si>
  <si>
    <t xml:space="preserve">8 GB </t>
  </si>
  <si>
    <t>6,67 inch</t>
  </si>
  <si>
    <t>Redmi  Note 11 Pro</t>
  </si>
  <si>
    <t>MediaTek Helio G96</t>
  </si>
  <si>
    <t>Redmi Note 10</t>
  </si>
  <si>
    <t>Qualcomm Snapdragon 678</t>
  </si>
  <si>
    <t>4 GB</t>
  </si>
  <si>
    <t>64 GB</t>
  </si>
  <si>
    <t>6,43 inch</t>
  </si>
  <si>
    <t>Redmi 10 2022</t>
  </si>
  <si>
    <t>MediaTek Helio G88</t>
  </si>
  <si>
    <t>Redmi 10C</t>
  </si>
  <si>
    <t>Qualcomm Snapdragon 680</t>
  </si>
  <si>
    <t>Redmi Note 10 Pro</t>
  </si>
  <si>
    <t>Qualcomm Snapdragon 732G</t>
  </si>
  <si>
    <t>Chipset (C1)</t>
  </si>
  <si>
    <t>RAM (C2)</t>
  </si>
  <si>
    <t>ROM (C3)</t>
  </si>
  <si>
    <t>LAYAR (C4)</t>
  </si>
  <si>
    <t>HARGA(C5)</t>
  </si>
  <si>
    <t>Rp. 1.149.000</t>
  </si>
  <si>
    <t>Rp. 1.899.000</t>
  </si>
  <si>
    <t>Rp. 1.099.000</t>
  </si>
  <si>
    <t>Rp. 1.999.000</t>
  </si>
  <si>
    <t>Rp. 3.998.000</t>
  </si>
  <si>
    <t>Rp. 3.120.000</t>
  </si>
  <si>
    <t>Rp. 2.399.000</t>
  </si>
  <si>
    <t>Rp. 1.749.000</t>
  </si>
  <si>
    <t>Rp. 1.499.000</t>
  </si>
  <si>
    <t>Rp. 4.058.000</t>
  </si>
  <si>
    <t>NO</t>
  </si>
  <si>
    <t>Nama Product</t>
  </si>
  <si>
    <t>Data Penjualan Oktober 2023</t>
  </si>
  <si>
    <t>KRITERIA</t>
  </si>
  <si>
    <t>C1</t>
  </si>
  <si>
    <t>CHIPSET</t>
  </si>
  <si>
    <t>BENEFIT</t>
  </si>
  <si>
    <t>RAM</t>
  </si>
  <si>
    <t>ROM</t>
  </si>
  <si>
    <t>LAYAR</t>
  </si>
  <si>
    <t>HARGA</t>
  </si>
  <si>
    <t>COST</t>
  </si>
  <si>
    <t>C5</t>
  </si>
  <si>
    <t>C4</t>
  </si>
  <si>
    <t>C3</t>
  </si>
  <si>
    <t>C2</t>
  </si>
  <si>
    <t>KETERANGAN</t>
  </si>
  <si>
    <t>TIPE</t>
  </si>
  <si>
    <t>SANGAT RENDAH</t>
  </si>
  <si>
    <t>RENDAH</t>
  </si>
  <si>
    <t>SEDANG</t>
  </si>
  <si>
    <t>TINGGI</t>
  </si>
  <si>
    <t>SANGAT TINGGI</t>
  </si>
  <si>
    <t>RATING</t>
  </si>
  <si>
    <t>KRITERIA HANDPHONE</t>
  </si>
  <si>
    <t>BOBOT</t>
  </si>
  <si>
    <t>CHIPSET(C1)</t>
  </si>
  <si>
    <t>6 GB</t>
  </si>
  <si>
    <t>12GB</t>
  </si>
  <si>
    <t>16 GB</t>
  </si>
  <si>
    <t>256 GB</t>
  </si>
  <si>
    <t>HARGA (C5)</t>
  </si>
  <si>
    <t>KURANG DARI 1.000.000</t>
  </si>
  <si>
    <t>1.000.001 - 2.000.000</t>
  </si>
  <si>
    <t>2.000.001 - 3.000.000</t>
  </si>
  <si>
    <t>3.000.001 - 4.000.000</t>
  </si>
  <si>
    <t>LEBIH DARI 4.000.000</t>
  </si>
  <si>
    <t>DATA</t>
  </si>
  <si>
    <t>ANTUTU BENCHMARK</t>
  </si>
  <si>
    <t>CHISET</t>
  </si>
  <si>
    <t>NILAI CHIPSET</t>
  </si>
  <si>
    <t>MediaTek Dimensity 700</t>
  </si>
  <si>
    <t>kurang dari 88000</t>
  </si>
  <si>
    <t>88001 - 176000</t>
  </si>
  <si>
    <t>176001 - 264000</t>
  </si>
  <si>
    <t>264001 - 352000</t>
  </si>
  <si>
    <t xml:space="preserve">lebih dari 352001 </t>
  </si>
  <si>
    <t>6,58 inch</t>
  </si>
  <si>
    <t>Redmi 12C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</si>
  <si>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</si>
  <si>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</si>
  <si>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</si>
  <si>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</si>
  <si>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</si>
  <si>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</si>
  <si>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</si>
  <si>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</si>
  <si>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</si>
  <si>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</si>
  <si>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Alternatif</t>
  </si>
  <si>
    <t>Kriteria</t>
  </si>
  <si>
    <t>total</t>
  </si>
  <si>
    <t>W1</t>
  </si>
  <si>
    <t>W2</t>
  </si>
  <si>
    <t>W3</t>
  </si>
  <si>
    <t>W4</t>
  </si>
  <si>
    <t>W5</t>
  </si>
  <si>
    <t>BOBOT PADA KRITERIA</t>
  </si>
  <si>
    <t>PRIORITAS</t>
  </si>
  <si>
    <t>Tinggi</t>
  </si>
  <si>
    <t>Sangat Tinggi</t>
  </si>
  <si>
    <t>Rendah</t>
  </si>
  <si>
    <t>Sedang</t>
  </si>
  <si>
    <t>Total</t>
  </si>
  <si>
    <t>Perbaikan Bobot Perkriteria</t>
  </si>
  <si>
    <t>0,157894737 * 1</t>
  </si>
  <si>
    <t>0,210526316 * 1</t>
  </si>
  <si>
    <t>0,263157895 * 1</t>
  </si>
  <si>
    <t>0,105263158 * 1</t>
  </si>
  <si>
    <t>0,263157895 * -1</t>
  </si>
  <si>
    <t>Normalisasi Nilai W Benefit (C1,C2,C3,C4,C5) dikali 1, sedangkan W cost dikali dengan -1</t>
  </si>
  <si>
    <t>PERBAIKAN NILAI BOBOT KRITERIA</t>
  </si>
  <si>
    <t>PERHITUNGAN NILAI VEKTOR</t>
  </si>
  <si>
    <t>Nilai Vektor 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</si>
  <si>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</si>
  <si>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</si>
  <si>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</si>
  <si>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</si>
  <si>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</si>
  <si>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</si>
  <si>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</si>
  <si>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</si>
  <si>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</si>
  <si>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</si>
  <si>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TOTAL</t>
  </si>
  <si>
    <t>Nilai Vektor V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</si>
  <si>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</si>
  <si>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</si>
  <si>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</si>
  <si>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</si>
  <si>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</si>
  <si>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</si>
  <si>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</si>
  <si>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</si>
  <si>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</si>
  <si>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</si>
  <si>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HASIL PERANGKINGAN</t>
  </si>
  <si>
    <t>ALTERNATIF</t>
  </si>
  <si>
    <t>NILAI VEKTOR V</t>
  </si>
  <si>
    <t>PERANGKINGAN</t>
  </si>
  <si>
    <t>KESIMPULAN (A10) REDMI NOTE 10 PRO MERUPAKAN HANDPHONE TERBAIK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</si>
</sst>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0" fillId="6" borderId="1" xfId="0" applyFill="1" applyBorder="1"/>
    <xf numFmtId="0" fontId="0" fillId="6" borderId="1" xfId="0" applyFill="1" applyBorder="1" applyAlignment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top" wrapText="1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A600-3F96-4263-8AB7-06F5355160AC}">
  <dimension ref="A1:P90"/>
  <sheetViews>
    <sheetView tabSelected="1" zoomScale="85" zoomScaleNormal="85" workbookViewId="0">
      <selection activeCell="A45" sqref="A45:P45"/>
    </sheetView>
  </sheetViews>
  <sheetFormatPr defaultRowHeight="15" x14ac:dyDescent="0.25"/>
  <cols>
    <col min="2" max="2" width="12.85546875" style="1" customWidth="1"/>
    <col min="3" max="3" width="20.42578125" bestFit="1" customWidth="1"/>
    <col min="4" max="4" width="26.7109375" bestFit="1" customWidth="1"/>
    <col min="5" max="5" width="10.85546875" customWidth="1"/>
    <col min="6" max="6" width="12.7109375" customWidth="1"/>
    <col min="7" max="7" width="10.5703125" bestFit="1" customWidth="1"/>
    <col min="8" max="8" width="12.42578125" bestFit="1" customWidth="1"/>
    <col min="10" max="10" width="8.85546875" bestFit="1" customWidth="1"/>
    <col min="11" max="11" width="14.140625" customWidth="1"/>
    <col min="12" max="12" width="9.140625" customWidth="1"/>
    <col min="14" max="14" width="17.85546875" bestFit="1" customWidth="1"/>
    <col min="15" max="15" width="20.140625" bestFit="1" customWidth="1"/>
  </cols>
  <sheetData>
    <row r="1" spans="1:16" x14ac:dyDescent="0.25">
      <c r="B1" s="14" t="s">
        <v>48</v>
      </c>
      <c r="C1" s="14"/>
      <c r="D1" s="14"/>
      <c r="E1" s="14"/>
      <c r="F1" s="14"/>
      <c r="G1" s="14"/>
      <c r="H1" s="14"/>
      <c r="J1" s="16" t="s">
        <v>70</v>
      </c>
      <c r="K1" s="16"/>
      <c r="L1" s="16"/>
    </row>
    <row r="2" spans="1:16" x14ac:dyDescent="0.25">
      <c r="B2" s="2" t="s">
        <v>46</v>
      </c>
      <c r="C2" s="3" t="s">
        <v>47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J2" s="2" t="s">
        <v>49</v>
      </c>
      <c r="K2" s="2" t="s">
        <v>62</v>
      </c>
      <c r="L2" s="2" t="s">
        <v>63</v>
      </c>
      <c r="N2" s="15" t="s">
        <v>69</v>
      </c>
      <c r="O2" s="15"/>
    </row>
    <row r="3" spans="1:16" x14ac:dyDescent="0.25">
      <c r="B3" s="4">
        <v>1</v>
      </c>
      <c r="C3" s="5" t="s">
        <v>0</v>
      </c>
      <c r="D3" s="5" t="s">
        <v>1</v>
      </c>
      <c r="E3" s="4" t="s">
        <v>2</v>
      </c>
      <c r="F3" s="4" t="s">
        <v>3</v>
      </c>
      <c r="G3" s="4" t="s">
        <v>4</v>
      </c>
      <c r="H3" s="4" t="s">
        <v>36</v>
      </c>
      <c r="J3" s="7" t="s">
        <v>50</v>
      </c>
      <c r="K3" s="7" t="s">
        <v>51</v>
      </c>
      <c r="L3" s="7" t="s">
        <v>52</v>
      </c>
      <c r="N3" s="4">
        <v>1</v>
      </c>
      <c r="O3" s="8" t="s">
        <v>64</v>
      </c>
    </row>
    <row r="4" spans="1:16" x14ac:dyDescent="0.25">
      <c r="B4" s="4">
        <v>2</v>
      </c>
      <c r="C4" s="5" t="s">
        <v>5</v>
      </c>
      <c r="D4" s="5" t="s">
        <v>87</v>
      </c>
      <c r="E4" s="4" t="s">
        <v>6</v>
      </c>
      <c r="F4" s="4" t="s">
        <v>7</v>
      </c>
      <c r="G4" s="4" t="s">
        <v>8</v>
      </c>
      <c r="H4" s="4" t="s">
        <v>37</v>
      </c>
      <c r="J4" s="7" t="s">
        <v>61</v>
      </c>
      <c r="K4" s="7" t="s">
        <v>53</v>
      </c>
      <c r="L4" s="7" t="s">
        <v>52</v>
      </c>
      <c r="N4" s="4">
        <v>2</v>
      </c>
      <c r="O4" s="8" t="s">
        <v>65</v>
      </c>
    </row>
    <row r="5" spans="1:16" x14ac:dyDescent="0.25">
      <c r="B5" s="4">
        <v>3</v>
      </c>
      <c r="C5" s="5" t="s">
        <v>9</v>
      </c>
      <c r="D5" s="5" t="s">
        <v>10</v>
      </c>
      <c r="E5" s="4" t="s">
        <v>11</v>
      </c>
      <c r="F5" s="4" t="s">
        <v>3</v>
      </c>
      <c r="G5" s="4" t="s">
        <v>12</v>
      </c>
      <c r="H5" s="4" t="s">
        <v>38</v>
      </c>
      <c r="J5" s="7" t="s">
        <v>60</v>
      </c>
      <c r="K5" s="7" t="s">
        <v>54</v>
      </c>
      <c r="L5" s="7" t="s">
        <v>52</v>
      </c>
      <c r="N5" s="4">
        <v>3</v>
      </c>
      <c r="O5" s="8" t="s">
        <v>66</v>
      </c>
    </row>
    <row r="6" spans="1:16" x14ac:dyDescent="0.25">
      <c r="B6" s="4">
        <v>4</v>
      </c>
      <c r="C6" s="5" t="s">
        <v>94</v>
      </c>
      <c r="D6" s="5" t="s">
        <v>26</v>
      </c>
      <c r="E6" s="4" t="s">
        <v>13</v>
      </c>
      <c r="F6" s="4" t="s">
        <v>7</v>
      </c>
      <c r="G6" s="4" t="s">
        <v>4</v>
      </c>
      <c r="H6" s="4" t="s">
        <v>39</v>
      </c>
      <c r="J6" s="7" t="s">
        <v>59</v>
      </c>
      <c r="K6" s="7" t="s">
        <v>55</v>
      </c>
      <c r="L6" s="7" t="s">
        <v>52</v>
      </c>
      <c r="N6" s="4">
        <v>4</v>
      </c>
      <c r="O6" s="8" t="s">
        <v>67</v>
      </c>
    </row>
    <row r="7" spans="1:16" x14ac:dyDescent="0.25">
      <c r="B7" s="4">
        <v>5</v>
      </c>
      <c r="C7" s="5" t="s">
        <v>14</v>
      </c>
      <c r="D7" s="5" t="s">
        <v>15</v>
      </c>
      <c r="E7" s="4" t="s">
        <v>16</v>
      </c>
      <c r="F7" s="6" t="s">
        <v>7</v>
      </c>
      <c r="G7" s="6" t="s">
        <v>17</v>
      </c>
      <c r="H7" s="4" t="s">
        <v>40</v>
      </c>
      <c r="J7" s="7" t="s">
        <v>58</v>
      </c>
      <c r="K7" s="7" t="s">
        <v>56</v>
      </c>
      <c r="L7" s="7" t="s">
        <v>57</v>
      </c>
      <c r="N7" s="4">
        <v>5</v>
      </c>
      <c r="O7" s="8" t="s">
        <v>68</v>
      </c>
    </row>
    <row r="8" spans="1:16" x14ac:dyDescent="0.25">
      <c r="B8" s="4">
        <v>6</v>
      </c>
      <c r="C8" s="5" t="s">
        <v>18</v>
      </c>
      <c r="D8" s="5" t="s">
        <v>19</v>
      </c>
      <c r="E8" s="4" t="s">
        <v>6</v>
      </c>
      <c r="F8" s="6" t="s">
        <v>7</v>
      </c>
      <c r="G8" s="6" t="s">
        <v>17</v>
      </c>
      <c r="H8" s="4" t="s">
        <v>41</v>
      </c>
    </row>
    <row r="9" spans="1:16" x14ac:dyDescent="0.25">
      <c r="B9" s="4">
        <v>7</v>
      </c>
      <c r="C9" s="5" t="s">
        <v>20</v>
      </c>
      <c r="D9" s="5" t="s">
        <v>21</v>
      </c>
      <c r="E9" s="4" t="s">
        <v>22</v>
      </c>
      <c r="F9" s="6" t="s">
        <v>23</v>
      </c>
      <c r="G9" s="6" t="s">
        <v>24</v>
      </c>
      <c r="H9" s="4" t="s">
        <v>42</v>
      </c>
    </row>
    <row r="10" spans="1:16" x14ac:dyDescent="0.25">
      <c r="B10" s="4">
        <v>8</v>
      </c>
      <c r="C10" s="5" t="s">
        <v>25</v>
      </c>
      <c r="D10" s="5" t="s">
        <v>26</v>
      </c>
      <c r="E10" s="4" t="s">
        <v>22</v>
      </c>
      <c r="F10" s="6" t="s">
        <v>23</v>
      </c>
      <c r="G10" s="6" t="s">
        <v>12</v>
      </c>
      <c r="H10" s="4" t="s">
        <v>43</v>
      </c>
    </row>
    <row r="11" spans="1:16" x14ac:dyDescent="0.25">
      <c r="B11" s="4">
        <v>9</v>
      </c>
      <c r="C11" s="5" t="s">
        <v>27</v>
      </c>
      <c r="D11" s="5" t="s">
        <v>28</v>
      </c>
      <c r="E11" s="4" t="s">
        <v>22</v>
      </c>
      <c r="F11" s="6" t="s">
        <v>7</v>
      </c>
      <c r="G11" s="4" t="s">
        <v>4</v>
      </c>
      <c r="H11" s="4" t="s">
        <v>44</v>
      </c>
    </row>
    <row r="12" spans="1:16" x14ac:dyDescent="0.25">
      <c r="B12" s="4">
        <v>10</v>
      </c>
      <c r="C12" s="5" t="s">
        <v>29</v>
      </c>
      <c r="D12" s="5" t="s">
        <v>30</v>
      </c>
      <c r="E12" s="4" t="s">
        <v>6</v>
      </c>
      <c r="F12" s="6" t="s">
        <v>7</v>
      </c>
      <c r="G12" s="6" t="s">
        <v>17</v>
      </c>
      <c r="H12" s="4" t="s">
        <v>45</v>
      </c>
    </row>
    <row r="14" spans="1:16" x14ac:dyDescent="0.25">
      <c r="A14" s="17" t="s">
        <v>71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6" spans="1:16" x14ac:dyDescent="0.25">
      <c r="A16" s="18" t="s">
        <v>72</v>
      </c>
      <c r="B16" s="18"/>
      <c r="C16" s="18"/>
      <c r="E16" s="18" t="s">
        <v>32</v>
      </c>
      <c r="F16" s="18"/>
      <c r="I16" s="18" t="s">
        <v>33</v>
      </c>
      <c r="J16" s="18"/>
      <c r="N16" s="18" t="s">
        <v>34</v>
      </c>
      <c r="O16" s="18"/>
    </row>
    <row r="17" spans="1:15" x14ac:dyDescent="0.25">
      <c r="A17" s="20" t="s">
        <v>51</v>
      </c>
      <c r="B17" s="20"/>
      <c r="C17" s="9" t="s">
        <v>71</v>
      </c>
      <c r="E17" s="11" t="s">
        <v>53</v>
      </c>
      <c r="F17" s="11" t="s">
        <v>71</v>
      </c>
      <c r="I17" s="11" t="s">
        <v>54</v>
      </c>
      <c r="J17" s="11" t="s">
        <v>71</v>
      </c>
      <c r="N17" s="12" t="s">
        <v>55</v>
      </c>
      <c r="O17" s="12" t="s">
        <v>71</v>
      </c>
    </row>
    <row r="18" spans="1:15" x14ac:dyDescent="0.25">
      <c r="A18" s="21" t="s">
        <v>88</v>
      </c>
      <c r="B18" s="21"/>
      <c r="C18" s="10">
        <v>1</v>
      </c>
      <c r="E18" s="10" t="s">
        <v>11</v>
      </c>
      <c r="F18" s="10">
        <v>1</v>
      </c>
      <c r="I18" s="10" t="s">
        <v>75</v>
      </c>
      <c r="J18" s="10">
        <v>1</v>
      </c>
      <c r="N18" s="10" t="s">
        <v>24</v>
      </c>
      <c r="O18" s="10">
        <v>1</v>
      </c>
    </row>
    <row r="19" spans="1:15" x14ac:dyDescent="0.25">
      <c r="A19" s="21" t="s">
        <v>89</v>
      </c>
      <c r="B19" s="21"/>
      <c r="C19" s="10">
        <v>2</v>
      </c>
      <c r="E19" s="10" t="s">
        <v>22</v>
      </c>
      <c r="F19" s="10">
        <v>2</v>
      </c>
      <c r="I19" s="10" t="s">
        <v>3</v>
      </c>
      <c r="J19" s="10">
        <v>2</v>
      </c>
      <c r="N19" s="10" t="s">
        <v>12</v>
      </c>
      <c r="O19" s="10">
        <v>2</v>
      </c>
    </row>
    <row r="20" spans="1:15" x14ac:dyDescent="0.25">
      <c r="A20" s="21" t="s">
        <v>90</v>
      </c>
      <c r="B20" s="21"/>
      <c r="C20" s="10">
        <v>3</v>
      </c>
      <c r="E20" s="10" t="s">
        <v>73</v>
      </c>
      <c r="F20" s="10">
        <v>3</v>
      </c>
      <c r="I20" s="10" t="s">
        <v>23</v>
      </c>
      <c r="J20" s="10">
        <v>3</v>
      </c>
      <c r="N20" s="10" t="s">
        <v>93</v>
      </c>
      <c r="O20" s="10">
        <v>3</v>
      </c>
    </row>
    <row r="21" spans="1:15" x14ac:dyDescent="0.25">
      <c r="A21" s="21" t="s">
        <v>91</v>
      </c>
      <c r="B21" s="21"/>
      <c r="C21" s="10">
        <v>4</v>
      </c>
      <c r="E21" s="10" t="s">
        <v>13</v>
      </c>
      <c r="F21" s="10">
        <v>4</v>
      </c>
      <c r="I21" s="10" t="s">
        <v>7</v>
      </c>
      <c r="J21" s="10">
        <v>4</v>
      </c>
      <c r="N21" s="10" t="s">
        <v>17</v>
      </c>
      <c r="O21" s="10">
        <v>4</v>
      </c>
    </row>
    <row r="22" spans="1:15" x14ac:dyDescent="0.25">
      <c r="A22" s="21" t="s">
        <v>92</v>
      </c>
      <c r="B22" s="21"/>
      <c r="C22" s="10">
        <v>5</v>
      </c>
      <c r="E22" s="10" t="s">
        <v>74</v>
      </c>
      <c r="F22" s="10">
        <v>5</v>
      </c>
      <c r="I22" s="10" t="s">
        <v>76</v>
      </c>
      <c r="J22" s="10">
        <v>5</v>
      </c>
      <c r="N22" s="10" t="s">
        <v>4</v>
      </c>
      <c r="O22" s="10">
        <v>5</v>
      </c>
    </row>
    <row r="24" spans="1:15" x14ac:dyDescent="0.25">
      <c r="B24" s="19"/>
      <c r="C24" s="19"/>
      <c r="D24" s="18" t="s">
        <v>77</v>
      </c>
      <c r="E24" s="18"/>
    </row>
    <row r="25" spans="1:15" x14ac:dyDescent="0.25">
      <c r="D25" s="11" t="s">
        <v>56</v>
      </c>
      <c r="E25" s="11" t="s">
        <v>71</v>
      </c>
    </row>
    <row r="26" spans="1:15" x14ac:dyDescent="0.25">
      <c r="D26" s="10" t="s">
        <v>78</v>
      </c>
      <c r="E26" s="10">
        <v>1</v>
      </c>
    </row>
    <row r="27" spans="1:15" x14ac:dyDescent="0.25">
      <c r="D27" s="10" t="s">
        <v>79</v>
      </c>
      <c r="E27" s="10">
        <v>2</v>
      </c>
    </row>
    <row r="28" spans="1:15" x14ac:dyDescent="0.25">
      <c r="D28" s="10" t="s">
        <v>80</v>
      </c>
      <c r="E28" s="10">
        <v>3</v>
      </c>
    </row>
    <row r="29" spans="1:15" x14ac:dyDescent="0.25">
      <c r="D29" s="10" t="s">
        <v>81</v>
      </c>
      <c r="E29" s="10">
        <v>4</v>
      </c>
    </row>
    <row r="30" spans="1:15" x14ac:dyDescent="0.25">
      <c r="D30" s="10" t="s">
        <v>82</v>
      </c>
      <c r="E30" s="10">
        <v>5</v>
      </c>
    </row>
    <row r="32" spans="1:15" x14ac:dyDescent="0.25">
      <c r="D32" s="18" t="s">
        <v>86</v>
      </c>
      <c r="E32" s="18"/>
      <c r="F32" s="18"/>
    </row>
    <row r="33" spans="1:16" x14ac:dyDescent="0.25">
      <c r="D33" s="11" t="s">
        <v>85</v>
      </c>
      <c r="E33" s="20" t="s">
        <v>84</v>
      </c>
      <c r="F33" s="20"/>
    </row>
    <row r="34" spans="1:16" x14ac:dyDescent="0.25">
      <c r="D34" s="5" t="s">
        <v>1</v>
      </c>
      <c r="E34" s="21">
        <v>197484</v>
      </c>
      <c r="F34" s="21"/>
    </row>
    <row r="35" spans="1:16" x14ac:dyDescent="0.25">
      <c r="D35" s="5" t="s">
        <v>87</v>
      </c>
      <c r="E35" s="21">
        <v>294507</v>
      </c>
      <c r="F35" s="21"/>
    </row>
    <row r="36" spans="1:16" x14ac:dyDescent="0.25">
      <c r="D36" s="5" t="s">
        <v>10</v>
      </c>
      <c r="E36" s="21">
        <v>91054</v>
      </c>
      <c r="F36" s="21"/>
    </row>
    <row r="37" spans="1:16" x14ac:dyDescent="0.25">
      <c r="D37" s="5" t="s">
        <v>15</v>
      </c>
      <c r="E37" s="21">
        <v>438200</v>
      </c>
      <c r="F37" s="21"/>
    </row>
    <row r="38" spans="1:16" x14ac:dyDescent="0.25">
      <c r="D38" s="5" t="s">
        <v>19</v>
      </c>
      <c r="E38" s="21">
        <v>356994</v>
      </c>
      <c r="F38" s="21"/>
    </row>
    <row r="39" spans="1:16" x14ac:dyDescent="0.25">
      <c r="D39" s="5" t="s">
        <v>21</v>
      </c>
      <c r="E39" s="21">
        <v>238588</v>
      </c>
      <c r="F39" s="21"/>
    </row>
    <row r="40" spans="1:16" x14ac:dyDescent="0.25">
      <c r="D40" s="5" t="s">
        <v>26</v>
      </c>
      <c r="E40" s="21">
        <v>269735</v>
      </c>
      <c r="F40" s="21"/>
    </row>
    <row r="41" spans="1:16" x14ac:dyDescent="0.25">
      <c r="D41" s="5" t="s">
        <v>28</v>
      </c>
      <c r="E41" s="21">
        <v>308849</v>
      </c>
      <c r="F41" s="21"/>
    </row>
    <row r="42" spans="1:16" x14ac:dyDescent="0.25">
      <c r="D42" s="5" t="s">
        <v>30</v>
      </c>
      <c r="E42" s="21">
        <v>281255</v>
      </c>
      <c r="F42" s="21"/>
    </row>
    <row r="43" spans="1:16" x14ac:dyDescent="0.25">
      <c r="E43" s="22"/>
      <c r="F43" s="22"/>
    </row>
    <row r="45" spans="1:16" x14ac:dyDescent="0.25">
      <c r="A45" s="17" t="s">
        <v>83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7" spans="1:16" x14ac:dyDescent="0.25">
      <c r="E47" s="24" t="s">
        <v>105</v>
      </c>
      <c r="F47" s="18" t="s">
        <v>106</v>
      </c>
      <c r="G47" s="18"/>
      <c r="H47" s="18"/>
      <c r="I47" s="18"/>
      <c r="J47" s="18"/>
    </row>
    <row r="48" spans="1:16" x14ac:dyDescent="0.25">
      <c r="E48" s="10"/>
      <c r="F48" s="10" t="s">
        <v>50</v>
      </c>
      <c r="G48" s="10" t="s">
        <v>61</v>
      </c>
      <c r="H48" s="10" t="s">
        <v>60</v>
      </c>
      <c r="I48" s="10" t="s">
        <v>59</v>
      </c>
      <c r="J48" s="10" t="s">
        <v>58</v>
      </c>
    </row>
    <row r="49" spans="1:16" x14ac:dyDescent="0.25">
      <c r="E49" s="10" t="s">
        <v>95</v>
      </c>
      <c r="F49" s="10">
        <v>3</v>
      </c>
      <c r="G49" s="10">
        <v>1</v>
      </c>
      <c r="H49" s="10">
        <v>2</v>
      </c>
      <c r="I49" s="10">
        <v>5</v>
      </c>
      <c r="J49" s="10">
        <v>2</v>
      </c>
    </row>
    <row r="50" spans="1:16" x14ac:dyDescent="0.25">
      <c r="E50" s="10" t="s">
        <v>96</v>
      </c>
      <c r="F50" s="10">
        <v>4</v>
      </c>
      <c r="G50" s="10">
        <v>3</v>
      </c>
      <c r="H50" s="10">
        <v>4</v>
      </c>
      <c r="I50" s="10">
        <v>3</v>
      </c>
      <c r="J50" s="10">
        <v>2</v>
      </c>
    </row>
    <row r="51" spans="1:16" x14ac:dyDescent="0.25">
      <c r="E51" s="10" t="s">
        <v>97</v>
      </c>
      <c r="F51" s="10">
        <v>2</v>
      </c>
      <c r="G51" s="10">
        <v>1</v>
      </c>
      <c r="H51" s="10">
        <v>2</v>
      </c>
      <c r="I51" s="10">
        <v>2</v>
      </c>
      <c r="J51" s="10">
        <v>2</v>
      </c>
    </row>
    <row r="52" spans="1:16" x14ac:dyDescent="0.25">
      <c r="E52" s="10" t="s">
        <v>98</v>
      </c>
      <c r="F52" s="10">
        <v>4</v>
      </c>
      <c r="G52" s="10">
        <v>4</v>
      </c>
      <c r="H52" s="10">
        <v>4</v>
      </c>
      <c r="I52" s="10">
        <v>5</v>
      </c>
      <c r="J52" s="10">
        <v>2</v>
      </c>
    </row>
    <row r="53" spans="1:16" x14ac:dyDescent="0.25">
      <c r="E53" s="10" t="s">
        <v>99</v>
      </c>
      <c r="F53" s="10">
        <v>5</v>
      </c>
      <c r="G53" s="10">
        <v>4</v>
      </c>
      <c r="H53" s="10">
        <v>4</v>
      </c>
      <c r="I53" s="10">
        <v>4</v>
      </c>
      <c r="J53" s="10">
        <v>4</v>
      </c>
    </row>
    <row r="54" spans="1:16" x14ac:dyDescent="0.25">
      <c r="E54" s="10" t="s">
        <v>100</v>
      </c>
      <c r="F54" s="10">
        <v>5</v>
      </c>
      <c r="G54" s="10">
        <v>3</v>
      </c>
      <c r="H54" s="10">
        <v>4</v>
      </c>
      <c r="I54" s="10">
        <v>4</v>
      </c>
      <c r="J54" s="10">
        <v>4</v>
      </c>
    </row>
    <row r="55" spans="1:16" x14ac:dyDescent="0.25">
      <c r="E55" s="10" t="s">
        <v>101</v>
      </c>
      <c r="F55" s="10">
        <v>3</v>
      </c>
      <c r="G55" s="10">
        <v>2</v>
      </c>
      <c r="H55" s="10">
        <v>3</v>
      </c>
      <c r="I55" s="10">
        <v>1</v>
      </c>
      <c r="J55" s="10">
        <v>3</v>
      </c>
    </row>
    <row r="56" spans="1:16" x14ac:dyDescent="0.25">
      <c r="E56" s="10" t="s">
        <v>102</v>
      </c>
      <c r="F56" s="10">
        <v>4</v>
      </c>
      <c r="G56" s="10">
        <v>2</v>
      </c>
      <c r="H56" s="10">
        <v>3</v>
      </c>
      <c r="I56" s="10">
        <v>2</v>
      </c>
      <c r="J56" s="10">
        <v>2</v>
      </c>
    </row>
    <row r="57" spans="1:16" x14ac:dyDescent="0.25">
      <c r="E57" s="10" t="s">
        <v>103</v>
      </c>
      <c r="F57" s="10">
        <v>4</v>
      </c>
      <c r="G57" s="10">
        <v>2</v>
      </c>
      <c r="H57" s="10">
        <v>4</v>
      </c>
      <c r="I57" s="10">
        <v>5</v>
      </c>
      <c r="J57" s="10">
        <v>2</v>
      </c>
    </row>
    <row r="58" spans="1:16" x14ac:dyDescent="0.25">
      <c r="E58" s="10" t="s">
        <v>104</v>
      </c>
      <c r="F58" s="10">
        <v>4</v>
      </c>
      <c r="G58" s="10">
        <v>3</v>
      </c>
      <c r="H58" s="10">
        <v>4</v>
      </c>
      <c r="I58" s="10">
        <v>4</v>
      </c>
      <c r="J58" s="10">
        <v>5</v>
      </c>
    </row>
    <row r="59" spans="1:16" x14ac:dyDescent="0.25">
      <c r="E59" s="23" t="s">
        <v>107</v>
      </c>
      <c r="F59" s="10">
        <f t="shared" ref="F59:J59" si="0">SUM(F49:F58)</f>
        <v>38</v>
      </c>
      <c r="G59" s="10">
        <f t="shared" si="0"/>
        <v>25</v>
      </c>
      <c r="H59" s="10">
        <f t="shared" si="0"/>
        <v>34</v>
      </c>
      <c r="I59" s="10">
        <f t="shared" si="0"/>
        <v>35</v>
      </c>
      <c r="J59" s="10">
        <f t="shared" si="0"/>
        <v>28</v>
      </c>
    </row>
    <row r="61" spans="1:16" x14ac:dyDescent="0.25">
      <c r="A61" s="17" t="s">
        <v>127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</row>
    <row r="63" spans="1:16" x14ac:dyDescent="0.25">
      <c r="K63" s="26" t="s">
        <v>126</v>
      </c>
      <c r="L63" s="26"/>
      <c r="M63" s="26"/>
      <c r="N63" s="26"/>
      <c r="O63" s="26"/>
    </row>
    <row r="64" spans="1:16" x14ac:dyDescent="0.25">
      <c r="C64" s="25" t="s">
        <v>120</v>
      </c>
      <c r="D64" s="25"/>
      <c r="F64" s="18" t="s">
        <v>113</v>
      </c>
      <c r="G64" s="18"/>
      <c r="H64" s="18"/>
      <c r="I64" s="18"/>
      <c r="K64" s="26"/>
      <c r="L64" s="26"/>
      <c r="M64" s="26"/>
      <c r="N64" s="26"/>
      <c r="O64" s="26"/>
    </row>
    <row r="65" spans="1:16" x14ac:dyDescent="0.25">
      <c r="C65" s="25"/>
      <c r="D65" s="25"/>
      <c r="F65" s="13" t="s">
        <v>49</v>
      </c>
      <c r="G65" s="20" t="s">
        <v>114</v>
      </c>
      <c r="H65" s="20"/>
      <c r="I65" s="13" t="s">
        <v>71</v>
      </c>
      <c r="K65" s="10" t="s">
        <v>108</v>
      </c>
      <c r="L65" s="21" t="s">
        <v>121</v>
      </c>
      <c r="M65" s="21"/>
      <c r="N65" s="21">
        <v>0.15789473700000001</v>
      </c>
      <c r="O65" s="21"/>
    </row>
    <row r="66" spans="1:16" x14ac:dyDescent="0.25">
      <c r="C66" s="10" t="s">
        <v>108</v>
      </c>
      <c r="D66" s="10">
        <f>(I66/I71)</f>
        <v>0.15789473684210525</v>
      </c>
      <c r="F66" s="10" t="s">
        <v>50</v>
      </c>
      <c r="G66" s="21" t="s">
        <v>118</v>
      </c>
      <c r="H66" s="21"/>
      <c r="I66" s="10">
        <v>3</v>
      </c>
      <c r="K66" s="10" t="s">
        <v>109</v>
      </c>
      <c r="L66" s="21" t="s">
        <v>122</v>
      </c>
      <c r="M66" s="21"/>
      <c r="N66" s="21">
        <v>0.21052631599999999</v>
      </c>
      <c r="O66" s="21"/>
    </row>
    <row r="67" spans="1:16" x14ac:dyDescent="0.25">
      <c r="C67" s="10" t="s">
        <v>109</v>
      </c>
      <c r="D67" s="10">
        <f>(I67/I71)</f>
        <v>0.21052631578947367</v>
      </c>
      <c r="F67" s="10" t="s">
        <v>61</v>
      </c>
      <c r="G67" s="21" t="s">
        <v>115</v>
      </c>
      <c r="H67" s="21"/>
      <c r="I67" s="10">
        <v>4</v>
      </c>
      <c r="K67" s="10" t="s">
        <v>110</v>
      </c>
      <c r="L67" s="21" t="s">
        <v>123</v>
      </c>
      <c r="M67" s="21"/>
      <c r="N67" s="21">
        <v>0.26315789499999998</v>
      </c>
      <c r="O67" s="21"/>
    </row>
    <row r="68" spans="1:16" x14ac:dyDescent="0.25">
      <c r="C68" s="10" t="s">
        <v>110</v>
      </c>
      <c r="D68" s="10">
        <f>(I68/I71)</f>
        <v>0.26315789473684209</v>
      </c>
      <c r="F68" s="10" t="s">
        <v>60</v>
      </c>
      <c r="G68" s="21" t="s">
        <v>116</v>
      </c>
      <c r="H68" s="21"/>
      <c r="I68" s="10">
        <v>5</v>
      </c>
      <c r="K68" s="10" t="s">
        <v>111</v>
      </c>
      <c r="L68" s="21" t="s">
        <v>124</v>
      </c>
      <c r="M68" s="21"/>
      <c r="N68" s="21">
        <v>0.105263158</v>
      </c>
      <c r="O68" s="21"/>
    </row>
    <row r="69" spans="1:16" x14ac:dyDescent="0.25">
      <c r="C69" s="10" t="s">
        <v>111</v>
      </c>
      <c r="D69" s="10">
        <f>(I69/I71)</f>
        <v>0.10526315789473684</v>
      </c>
      <c r="F69" s="10" t="s">
        <v>59</v>
      </c>
      <c r="G69" s="21" t="s">
        <v>117</v>
      </c>
      <c r="H69" s="21"/>
      <c r="I69" s="10">
        <v>2</v>
      </c>
      <c r="K69" s="10" t="s">
        <v>112</v>
      </c>
      <c r="L69" s="21" t="s">
        <v>125</v>
      </c>
      <c r="M69" s="21"/>
      <c r="N69" s="21">
        <v>-0.26315789499999998</v>
      </c>
      <c r="O69" s="21"/>
    </row>
    <row r="70" spans="1:16" x14ac:dyDescent="0.25">
      <c r="C70" s="10" t="s">
        <v>112</v>
      </c>
      <c r="D70" s="10">
        <f>(I70/I71)</f>
        <v>0.26315789473684209</v>
      </c>
      <c r="F70" s="10" t="s">
        <v>58</v>
      </c>
      <c r="G70" s="21" t="s">
        <v>116</v>
      </c>
      <c r="H70" s="21"/>
      <c r="I70" s="10">
        <v>5</v>
      </c>
    </row>
    <row r="71" spans="1:16" x14ac:dyDescent="0.25">
      <c r="F71" s="21" t="s">
        <v>119</v>
      </c>
      <c r="G71" s="21"/>
      <c r="H71" s="21"/>
      <c r="I71" s="10">
        <f>SUM(I66:I70)</f>
        <v>19</v>
      </c>
    </row>
    <row r="74" spans="1:16" x14ac:dyDescent="0.25">
      <c r="A74" s="17" t="s">
        <v>128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6" spans="1:16" x14ac:dyDescent="0.25">
      <c r="C76" s="21" t="s">
        <v>129</v>
      </c>
      <c r="D76" s="21"/>
      <c r="F76" s="21" t="s">
        <v>141</v>
      </c>
      <c r="G76" s="21"/>
      <c r="H76" s="21"/>
      <c r="K76" s="19" t="s">
        <v>152</v>
      </c>
      <c r="L76" s="19"/>
      <c r="M76" s="19"/>
      <c r="N76" s="19"/>
    </row>
    <row r="77" spans="1:16" x14ac:dyDescent="0.25">
      <c r="C77" s="10" t="s">
        <v>130</v>
      </c>
      <c r="D77" s="10">
        <f>(F49^D66)*(G49^D67)*(H49^D68)*(I49^D69)*(J49^D70)</f>
        <v>2.0293061180771219</v>
      </c>
      <c r="F77" s="10" t="s">
        <v>142</v>
      </c>
      <c r="G77" s="21">
        <f>D77/D87</f>
        <v>6.7340761427303372E-2</v>
      </c>
      <c r="H77" s="21"/>
      <c r="K77" s="10" t="s">
        <v>153</v>
      </c>
      <c r="L77" s="21" t="s">
        <v>154</v>
      </c>
      <c r="M77" s="21"/>
      <c r="N77" s="10" t="s">
        <v>155</v>
      </c>
    </row>
    <row r="78" spans="1:16" x14ac:dyDescent="0.25">
      <c r="C78" s="10" t="s">
        <v>131</v>
      </c>
      <c r="D78" s="10">
        <f>(F50^D66)*(G50^D67)*(H50^D68)*(I50^D69)*(J50^D70)</f>
        <v>3.0435976039962256</v>
      </c>
      <c r="F78" s="10" t="s">
        <v>143</v>
      </c>
      <c r="G78" s="21">
        <f>D78/D87</f>
        <v>0.10099914365094954</v>
      </c>
      <c r="H78" s="21"/>
      <c r="K78" s="10" t="s">
        <v>95</v>
      </c>
      <c r="L78" s="21">
        <f>G77</f>
        <v>6.7340761427303372E-2</v>
      </c>
      <c r="M78" s="21"/>
      <c r="N78" s="10">
        <f>RANK(L78,L78:M87,0)</f>
        <v>9</v>
      </c>
    </row>
    <row r="79" spans="1:16" x14ac:dyDescent="0.25">
      <c r="C79" s="10" t="s">
        <v>132</v>
      </c>
      <c r="D79" s="10">
        <f>(F51^D66)*(G51^D67)*(H51^D68)*(I51^D69)*(J51^D70)</f>
        <v>1.728443786563211</v>
      </c>
      <c r="F79" s="10" t="s">
        <v>144</v>
      </c>
      <c r="G79" s="21">
        <f>D79/D87</f>
        <v>5.7356906202869186E-2</v>
      </c>
      <c r="H79" s="21"/>
      <c r="K79" s="10" t="s">
        <v>96</v>
      </c>
      <c r="L79" s="21">
        <f>G78</f>
        <v>0.10099914365094954</v>
      </c>
      <c r="M79" s="21"/>
      <c r="N79" s="10">
        <f t="shared" ref="N79:N87" si="1">RANK(L79,L79:M88,0)</f>
        <v>5</v>
      </c>
    </row>
    <row r="80" spans="1:16" x14ac:dyDescent="0.25">
      <c r="C80" s="10" t="s">
        <v>133</v>
      </c>
      <c r="D80" s="10">
        <f>(F52^D66)*(G52^D67)*(H52^D68)*(I52^D69)*(J52^D70)</f>
        <v>3.4122640088913627</v>
      </c>
      <c r="F80" s="10" t="s">
        <v>145</v>
      </c>
      <c r="G80" s="21">
        <f>D80/D87</f>
        <v>0.11323301817443902</v>
      </c>
      <c r="H80" s="21"/>
      <c r="K80" s="10" t="s">
        <v>97</v>
      </c>
      <c r="L80" s="21">
        <f>G79</f>
        <v>5.7356906202869186E-2</v>
      </c>
      <c r="M80" s="21"/>
      <c r="N80" s="10">
        <f t="shared" si="1"/>
        <v>8</v>
      </c>
    </row>
    <row r="81" spans="1:16" x14ac:dyDescent="0.25">
      <c r="C81" s="10" t="s">
        <v>134</v>
      </c>
      <c r="D81" s="10">
        <f>(F53^D66)*(G53^D67)*(H53^D68)*(I53^D69)*(J53^D70)</f>
        <v>4.1434449420586423</v>
      </c>
      <c r="F81" s="10" t="s">
        <v>146</v>
      </c>
      <c r="G81" s="21">
        <f>D81/D87</f>
        <v>0.13749662253752387</v>
      </c>
      <c r="H81" s="21"/>
      <c r="K81" s="10" t="s">
        <v>98</v>
      </c>
      <c r="L81" s="21">
        <f>G80</f>
        <v>0.11323301817443902</v>
      </c>
      <c r="M81" s="21"/>
      <c r="N81" s="10">
        <f t="shared" si="1"/>
        <v>4</v>
      </c>
    </row>
    <row r="82" spans="1:16" x14ac:dyDescent="0.25">
      <c r="C82" s="10" t="s">
        <v>135</v>
      </c>
      <c r="D82" s="10">
        <f>(F54^D66)*(G54^D67)*(H54^D68)*(I54^D69)*(J54^D70)</f>
        <v>3.8999467788770557</v>
      </c>
      <c r="F82" s="10" t="s">
        <v>147</v>
      </c>
      <c r="G82" s="21">
        <f>D82/D87</f>
        <v>0.12941634742834754</v>
      </c>
      <c r="H82" s="21"/>
      <c r="K82" s="10" t="s">
        <v>99</v>
      </c>
      <c r="L82" s="21">
        <f>G81</f>
        <v>0.13749662253752387</v>
      </c>
      <c r="M82" s="21"/>
      <c r="N82" s="10">
        <f t="shared" si="1"/>
        <v>1</v>
      </c>
    </row>
    <row r="83" spans="1:16" x14ac:dyDescent="0.25">
      <c r="C83" s="10" t="s">
        <v>136</v>
      </c>
      <c r="D83" s="10">
        <f>(F55^D66)*(G55^D67)*(H55^D68)*(I55^D69)*(J55^D70)</f>
        <v>2.4537263161787544</v>
      </c>
      <c r="F83" s="10" t="s">
        <v>148</v>
      </c>
      <c r="G83" s="21">
        <f>D83/D87</f>
        <v>8.142477716583213E-2</v>
      </c>
      <c r="H83" s="21"/>
      <c r="K83" s="10" t="s">
        <v>100</v>
      </c>
      <c r="L83" s="21">
        <f>G82</f>
        <v>0.12941634742834754</v>
      </c>
      <c r="M83" s="21"/>
      <c r="N83" s="10">
        <f t="shared" si="1"/>
        <v>2</v>
      </c>
    </row>
    <row r="84" spans="1:16" x14ac:dyDescent="0.25">
      <c r="C84" s="10" t="s">
        <v>137</v>
      </c>
      <c r="D84" s="10">
        <f>(F56^D66)*(G56^D67)*(H56^D68)*(I56^D69)*(J56^D70)</f>
        <v>2.4825662824658545</v>
      </c>
      <c r="F84" s="10" t="s">
        <v>149</v>
      </c>
      <c r="G84" s="21">
        <f>D84/D87</f>
        <v>8.2381806404551089E-2</v>
      </c>
      <c r="H84" s="21"/>
      <c r="K84" s="10" t="s">
        <v>101</v>
      </c>
      <c r="L84" s="21">
        <f>G83</f>
        <v>8.142477716583213E-2</v>
      </c>
      <c r="M84" s="21"/>
      <c r="N84" s="10">
        <f t="shared" si="1"/>
        <v>4</v>
      </c>
    </row>
    <row r="85" spans="1:16" x14ac:dyDescent="0.25">
      <c r="C85" s="10" t="s">
        <v>138</v>
      </c>
      <c r="D85" s="10">
        <f>(F57^D66)*(G57^D67)*(H57^D68)*(I57^D69)*(J57^D70)</f>
        <v>2.9489532621407752</v>
      </c>
      <c r="F85" s="10" t="s">
        <v>150</v>
      </c>
      <c r="G85" s="21">
        <f>D85/D87</f>
        <v>9.7858453348704161E-2</v>
      </c>
      <c r="H85" s="21"/>
      <c r="K85" s="10" t="s">
        <v>102</v>
      </c>
      <c r="L85" s="21">
        <f>G84</f>
        <v>8.2381806404551089E-2</v>
      </c>
      <c r="M85" s="21"/>
      <c r="N85" s="10">
        <f t="shared" si="1"/>
        <v>3</v>
      </c>
    </row>
    <row r="86" spans="1:16" x14ac:dyDescent="0.25">
      <c r="C86" s="10" t="s">
        <v>139</v>
      </c>
      <c r="D86" s="10">
        <f>(F58^D66)*(G58^D67)*(H58^D68)*(I58^D69)*(J58^D70)</f>
        <v>3.9926361480439945</v>
      </c>
      <c r="F86" s="10" t="s">
        <v>151</v>
      </c>
      <c r="G86" s="21">
        <f>D86/D87</f>
        <v>0.13249216365948002</v>
      </c>
      <c r="H86" s="21"/>
      <c r="K86" s="10" t="s">
        <v>103</v>
      </c>
      <c r="L86" s="21">
        <f>G85</f>
        <v>9.7858453348704161E-2</v>
      </c>
      <c r="M86" s="21"/>
      <c r="N86" s="10">
        <f t="shared" si="1"/>
        <v>2</v>
      </c>
    </row>
    <row r="87" spans="1:16" x14ac:dyDescent="0.25">
      <c r="C87" s="10" t="s">
        <v>140</v>
      </c>
      <c r="D87" s="10">
        <f>SUM(D77:D86)</f>
        <v>30.134885247292999</v>
      </c>
      <c r="F87" s="27"/>
      <c r="G87" s="22"/>
      <c r="H87" s="22"/>
      <c r="K87" s="10" t="s">
        <v>104</v>
      </c>
      <c r="L87" s="28">
        <f>G86</f>
        <v>0.13249216365948002</v>
      </c>
      <c r="M87" s="29"/>
      <c r="N87" s="10">
        <f t="shared" si="1"/>
        <v>1</v>
      </c>
    </row>
    <row r="89" spans="1:16" x14ac:dyDescent="0.25">
      <c r="A89" s="30" t="s">
        <v>156</v>
      </c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</row>
    <row r="90" spans="1:16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</row>
  </sheetData>
  <mergeCells count="78">
    <mergeCell ref="A89:P90"/>
    <mergeCell ref="L84:M84"/>
    <mergeCell ref="L85:M85"/>
    <mergeCell ref="L86:M86"/>
    <mergeCell ref="K76:N76"/>
    <mergeCell ref="L87:M87"/>
    <mergeCell ref="L79:M79"/>
    <mergeCell ref="L80:M80"/>
    <mergeCell ref="L81:M81"/>
    <mergeCell ref="L82:M82"/>
    <mergeCell ref="L83:M83"/>
    <mergeCell ref="G84:H84"/>
    <mergeCell ref="G85:H85"/>
    <mergeCell ref="G86:H86"/>
    <mergeCell ref="G87:H87"/>
    <mergeCell ref="F76:H76"/>
    <mergeCell ref="G79:H79"/>
    <mergeCell ref="G80:H80"/>
    <mergeCell ref="G81:H81"/>
    <mergeCell ref="G82:H82"/>
    <mergeCell ref="G83:H83"/>
    <mergeCell ref="A74:P74"/>
    <mergeCell ref="C76:D76"/>
    <mergeCell ref="G77:H77"/>
    <mergeCell ref="G78:H78"/>
    <mergeCell ref="L77:M77"/>
    <mergeCell ref="L78:M78"/>
    <mergeCell ref="L69:M69"/>
    <mergeCell ref="N65:O65"/>
    <mergeCell ref="N66:O66"/>
    <mergeCell ref="N67:O67"/>
    <mergeCell ref="N68:O68"/>
    <mergeCell ref="N69:O69"/>
    <mergeCell ref="K63:O64"/>
    <mergeCell ref="L65:M65"/>
    <mergeCell ref="L66:M66"/>
    <mergeCell ref="L67:M67"/>
    <mergeCell ref="L68:M68"/>
    <mergeCell ref="A17:B17"/>
    <mergeCell ref="F47:J47"/>
    <mergeCell ref="C64:D65"/>
    <mergeCell ref="G65:H65"/>
    <mergeCell ref="G66:H66"/>
    <mergeCell ref="G67:H67"/>
    <mergeCell ref="G68:H68"/>
    <mergeCell ref="G69:H69"/>
    <mergeCell ref="G70:H70"/>
    <mergeCell ref="F64:I64"/>
    <mergeCell ref="F71:H71"/>
    <mergeCell ref="A61:P61"/>
    <mergeCell ref="A18:B18"/>
    <mergeCell ref="A19:B19"/>
    <mergeCell ref="A20:B20"/>
    <mergeCell ref="A21:B21"/>
    <mergeCell ref="A22:B22"/>
    <mergeCell ref="B24:C24"/>
    <mergeCell ref="D24:E24"/>
    <mergeCell ref="A45:P45"/>
    <mergeCell ref="E33:F33"/>
    <mergeCell ref="D32:F32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B1:H1"/>
    <mergeCell ref="N2:O2"/>
    <mergeCell ref="J1:L1"/>
    <mergeCell ref="A14:P14"/>
    <mergeCell ref="E16:F16"/>
    <mergeCell ref="I16:J16"/>
    <mergeCell ref="N16:O16"/>
    <mergeCell ref="A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</dc:creator>
  <cp:lastModifiedBy>Zakaria</cp:lastModifiedBy>
  <dcterms:created xsi:type="dcterms:W3CDTF">2023-10-30T09:02:08Z</dcterms:created>
  <dcterms:modified xsi:type="dcterms:W3CDTF">2023-10-30T15:25:16Z</dcterms:modified>
</cp:coreProperties>
</file>