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ZelalemBiru\Desktop\PPT\"/>
    </mc:Choice>
  </mc:AlternateContent>
  <xr:revisionPtr revIDLastSave="0" documentId="13_ncr:1_{C072B5EE-97B2-4493-B72C-1964048EE933}" xr6:coauthVersionLast="47" xr6:coauthVersionMax="47" xr10:uidLastSave="{00000000-0000-0000-0000-000000000000}"/>
  <bookViews>
    <workbookView xWindow="-120" yWindow="-120" windowWidth="29040" windowHeight="15720" xr2:uid="{00000000-000D-0000-FFFF-FFFF00000000}"/>
  </bookViews>
  <sheets>
    <sheet name="Summary" sheetId="7" r:id="rId1"/>
    <sheet name="VDI" sheetId="12" r:id="rId2"/>
    <sheet name="HCI and Storage" sheetId="15" r:id="rId3"/>
    <sheet name="OCS" sheetId="16" r:id="rId4"/>
    <sheet name="ILMS" sheetId="18" r:id="rId5"/>
    <sheet name="Training " sheetId="9" r:id="rId6"/>
    <sheet name="PS" sheetId="10" r:id="rId7"/>
  </sheets>
  <definedNames>
    <definedName name="_Toc529634388" localSheetId="1">VDI!#REF!</definedName>
    <definedName name="_xlnm.Print_Area" localSheetId="0">Summary!$A$1:$D$10</definedName>
    <definedName name="_xlnm.Print_Area" localSheetId="1">VDI!$A$1:$S$18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7" l="1"/>
  <c r="B9" i="7"/>
  <c r="D5" i="7"/>
  <c r="J5" i="15"/>
  <c r="P5" i="15"/>
  <c r="R5" i="15"/>
  <c r="S5" i="15"/>
  <c r="Q5" i="15"/>
  <c r="K5" i="15"/>
  <c r="H5" i="15"/>
  <c r="J6" i="15"/>
  <c r="P6" i="15"/>
  <c r="R6" i="15"/>
  <c r="S6" i="15"/>
  <c r="J7" i="15"/>
  <c r="P7" i="15"/>
  <c r="R7" i="15"/>
  <c r="S7" i="15"/>
  <c r="J8" i="15"/>
  <c r="P8" i="15"/>
  <c r="R8" i="15"/>
  <c r="S8" i="15"/>
  <c r="J10" i="15"/>
  <c r="P10" i="15"/>
  <c r="R10" i="15"/>
  <c r="S10" i="15"/>
  <c r="P11" i="15"/>
  <c r="R11" i="15"/>
  <c r="S11" i="15"/>
  <c r="P12" i="15"/>
  <c r="R12" i="15"/>
  <c r="S12" i="15"/>
  <c r="P13" i="15"/>
  <c r="R13" i="15"/>
  <c r="S13" i="15"/>
  <c r="P14" i="15"/>
  <c r="R14" i="15"/>
  <c r="S14" i="15"/>
  <c r="P15" i="15"/>
  <c r="R15" i="15"/>
  <c r="S15" i="15"/>
  <c r="P16" i="15"/>
  <c r="R16" i="15"/>
  <c r="S16" i="15"/>
  <c r="P17" i="15"/>
  <c r="R17" i="15"/>
  <c r="S17" i="15"/>
  <c r="P18" i="15"/>
  <c r="R18" i="15"/>
  <c r="S18" i="15"/>
  <c r="P19" i="15"/>
  <c r="R19" i="15"/>
  <c r="S19" i="15"/>
  <c r="P20" i="15"/>
  <c r="R20" i="15"/>
  <c r="S20" i="15"/>
  <c r="P21" i="15"/>
  <c r="R21" i="15"/>
  <c r="S21" i="15"/>
  <c r="P22" i="15"/>
  <c r="R22" i="15"/>
  <c r="S22" i="15"/>
  <c r="P23" i="15"/>
  <c r="R23" i="15"/>
  <c r="S23" i="15"/>
  <c r="P24" i="15"/>
  <c r="R24" i="15"/>
  <c r="S24" i="15"/>
  <c r="P25" i="15"/>
  <c r="R25" i="15"/>
  <c r="S25" i="15"/>
  <c r="P26" i="15"/>
  <c r="R26" i="15"/>
  <c r="S26" i="15"/>
  <c r="P27" i="15"/>
  <c r="R27" i="15"/>
  <c r="S27" i="15"/>
  <c r="P28" i="15"/>
  <c r="R28" i="15"/>
  <c r="S28" i="15"/>
  <c r="P29" i="15"/>
  <c r="R29" i="15"/>
  <c r="S29" i="15"/>
  <c r="P30" i="15"/>
  <c r="R30" i="15"/>
  <c r="S30" i="15"/>
  <c r="P31" i="15"/>
  <c r="R31" i="15"/>
  <c r="S31" i="15"/>
  <c r="P32" i="15"/>
  <c r="R32" i="15"/>
  <c r="S32" i="15"/>
  <c r="P33" i="15"/>
  <c r="R33" i="15"/>
  <c r="S33" i="15"/>
  <c r="P34" i="15"/>
  <c r="R34" i="15"/>
  <c r="S34" i="15"/>
  <c r="P35" i="15"/>
  <c r="R35" i="15"/>
  <c r="S35" i="15"/>
  <c r="P36" i="15"/>
  <c r="R36" i="15"/>
  <c r="S36" i="15"/>
  <c r="P37" i="15"/>
  <c r="R37" i="15"/>
  <c r="S37" i="15"/>
  <c r="P38" i="15"/>
  <c r="R38" i="15"/>
  <c r="S38" i="15"/>
  <c r="P39" i="15"/>
  <c r="R39" i="15"/>
  <c r="S39" i="15"/>
  <c r="P40" i="15"/>
  <c r="R40" i="15"/>
  <c r="S40" i="15"/>
  <c r="P41" i="15"/>
  <c r="R41" i="15"/>
  <c r="S41" i="15"/>
  <c r="P42" i="15"/>
  <c r="R42" i="15"/>
  <c r="S42" i="15"/>
  <c r="P43" i="15"/>
  <c r="R43" i="15"/>
  <c r="S43" i="15"/>
  <c r="P44" i="15"/>
  <c r="R44" i="15"/>
  <c r="S44" i="15"/>
  <c r="P45" i="15"/>
  <c r="R45" i="15"/>
  <c r="S45" i="15"/>
  <c r="P46" i="15"/>
  <c r="R46" i="15"/>
  <c r="S46" i="15"/>
  <c r="P47" i="15"/>
  <c r="R47" i="15"/>
  <c r="S47" i="15"/>
  <c r="P48" i="15"/>
  <c r="R48" i="15"/>
  <c r="S48" i="15"/>
  <c r="P49" i="15"/>
  <c r="R49" i="15"/>
  <c r="S49" i="15"/>
  <c r="P50" i="15"/>
  <c r="R50" i="15"/>
  <c r="S50" i="15"/>
  <c r="P51" i="15"/>
  <c r="R51" i="15"/>
  <c r="S51" i="15"/>
  <c r="P52" i="15"/>
  <c r="R52" i="15"/>
  <c r="S52" i="15"/>
  <c r="P53" i="15"/>
  <c r="R53" i="15"/>
  <c r="S53" i="15"/>
  <c r="P54" i="15"/>
  <c r="R54" i="15"/>
  <c r="S54" i="15"/>
  <c r="P55" i="15"/>
  <c r="R55" i="15"/>
  <c r="S55" i="15"/>
  <c r="P56" i="15"/>
  <c r="R56" i="15"/>
  <c r="S56" i="15"/>
  <c r="P57" i="15"/>
  <c r="R57" i="15"/>
  <c r="S57" i="15"/>
  <c r="P58" i="15"/>
  <c r="R58" i="15"/>
  <c r="S58" i="15"/>
  <c r="P59" i="15"/>
  <c r="R59" i="15"/>
  <c r="S59" i="15"/>
  <c r="P60" i="15"/>
  <c r="R60" i="15"/>
  <c r="S60" i="15"/>
  <c r="P61" i="15"/>
  <c r="R61" i="15"/>
  <c r="S61" i="15"/>
  <c r="P62" i="15"/>
  <c r="R62" i="15"/>
  <c r="S62" i="15"/>
  <c r="P63" i="15"/>
  <c r="R63" i="15"/>
  <c r="S63" i="15"/>
  <c r="P64" i="15"/>
  <c r="R64" i="15"/>
  <c r="S64" i="15"/>
  <c r="P65" i="15"/>
  <c r="R65" i="15"/>
  <c r="S65" i="15"/>
  <c r="P66" i="15"/>
  <c r="R66" i="15"/>
  <c r="S66" i="15"/>
  <c r="P67" i="15"/>
  <c r="R67" i="15"/>
  <c r="S67" i="15"/>
  <c r="P68" i="15"/>
  <c r="R68" i="15"/>
  <c r="S68" i="15"/>
  <c r="P69" i="15"/>
  <c r="R69" i="15"/>
  <c r="S69" i="15"/>
  <c r="P70" i="15"/>
  <c r="R70" i="15"/>
  <c r="S70" i="15"/>
  <c r="P71" i="15"/>
  <c r="R71" i="15"/>
  <c r="S71" i="15"/>
  <c r="P72" i="15"/>
  <c r="R72" i="15"/>
  <c r="S72" i="15"/>
  <c r="P73" i="15"/>
  <c r="R73" i="15"/>
  <c r="S73" i="15"/>
  <c r="P74" i="15"/>
  <c r="R74" i="15"/>
  <c r="S74" i="15"/>
  <c r="P75" i="15"/>
  <c r="R75" i="15"/>
  <c r="S75" i="15"/>
  <c r="P76" i="15"/>
  <c r="R76" i="15"/>
  <c r="S76" i="15"/>
  <c r="P77" i="15"/>
  <c r="R77" i="15"/>
  <c r="S77" i="15"/>
  <c r="P78" i="15"/>
  <c r="R78" i="15"/>
  <c r="S78" i="15"/>
  <c r="P79" i="15"/>
  <c r="R79" i="15"/>
  <c r="S79" i="15"/>
  <c r="P80" i="15"/>
  <c r="R80" i="15"/>
  <c r="S80" i="15"/>
  <c r="P81" i="15"/>
  <c r="R81" i="15"/>
  <c r="S81" i="15"/>
  <c r="P82" i="15"/>
  <c r="R82" i="15"/>
  <c r="S82" i="15"/>
  <c r="P83" i="15"/>
  <c r="R83" i="15"/>
  <c r="S83" i="15"/>
  <c r="P84" i="15"/>
  <c r="R84" i="15"/>
  <c r="S84" i="15"/>
  <c r="P85" i="15"/>
  <c r="R85" i="15"/>
  <c r="S85" i="15"/>
  <c r="P86" i="15"/>
  <c r="R86" i="15"/>
  <c r="S86" i="15"/>
  <c r="P87" i="15"/>
  <c r="R87" i="15"/>
  <c r="S87" i="15"/>
  <c r="P88" i="15"/>
  <c r="R88" i="15"/>
  <c r="S88" i="15"/>
  <c r="P89" i="15"/>
  <c r="R89" i="15"/>
  <c r="S89" i="15"/>
  <c r="P90" i="15"/>
  <c r="R90" i="15"/>
  <c r="S90" i="15"/>
  <c r="P91" i="15"/>
  <c r="R91" i="15"/>
  <c r="S91" i="15"/>
  <c r="P93" i="15"/>
  <c r="R93" i="15"/>
  <c r="S93" i="15"/>
  <c r="P94" i="15"/>
  <c r="R94" i="15"/>
  <c r="S94" i="15"/>
  <c r="P95" i="15"/>
  <c r="R95" i="15"/>
  <c r="S95" i="15"/>
  <c r="P96" i="15"/>
  <c r="R96" i="15"/>
  <c r="S96" i="15"/>
  <c r="P97" i="15"/>
  <c r="R97" i="15"/>
  <c r="S97" i="15"/>
  <c r="P98" i="15"/>
  <c r="R98" i="15"/>
  <c r="S98" i="15"/>
  <c r="P99" i="15"/>
  <c r="R99" i="15"/>
  <c r="S99" i="15"/>
  <c r="P100" i="15"/>
  <c r="R100" i="15"/>
  <c r="S100" i="15"/>
  <c r="P101" i="15"/>
  <c r="R101" i="15"/>
  <c r="S101" i="15"/>
  <c r="P102" i="15"/>
  <c r="R102" i="15"/>
  <c r="S102" i="15"/>
  <c r="P103" i="15"/>
  <c r="R103" i="15"/>
  <c r="S103" i="15"/>
  <c r="P104" i="15"/>
  <c r="R104" i="15"/>
  <c r="S104" i="15"/>
  <c r="P105" i="15"/>
  <c r="R105" i="15"/>
  <c r="S105" i="15"/>
  <c r="P106" i="15"/>
  <c r="R106" i="15"/>
  <c r="S106" i="15"/>
  <c r="P107" i="15"/>
  <c r="R107" i="15"/>
  <c r="S107" i="15"/>
  <c r="P108" i="15"/>
  <c r="R108" i="15"/>
  <c r="S108" i="15"/>
  <c r="P109" i="15"/>
  <c r="R109" i="15"/>
  <c r="S109" i="15"/>
  <c r="P110" i="15"/>
  <c r="R110" i="15"/>
  <c r="S110" i="15"/>
  <c r="P111" i="15"/>
  <c r="R111" i="15"/>
  <c r="S111" i="15"/>
  <c r="P112" i="15"/>
  <c r="R112" i="15"/>
  <c r="S112" i="15"/>
  <c r="P113" i="15"/>
  <c r="R113" i="15"/>
  <c r="S113" i="15"/>
  <c r="P114" i="15"/>
  <c r="R114" i="15"/>
  <c r="S114" i="15"/>
  <c r="P115" i="15"/>
  <c r="R115" i="15"/>
  <c r="S115" i="15"/>
  <c r="P116" i="15"/>
  <c r="R116" i="15"/>
  <c r="S116" i="15"/>
  <c r="P117" i="15"/>
  <c r="R117" i="15"/>
  <c r="S117" i="15"/>
  <c r="P118" i="15"/>
  <c r="R118" i="15"/>
  <c r="S118" i="15"/>
  <c r="P119" i="15"/>
  <c r="R119" i="15"/>
  <c r="S119" i="15"/>
  <c r="P120" i="15"/>
  <c r="R120" i="15"/>
  <c r="S120" i="15"/>
  <c r="P121" i="15"/>
  <c r="R121" i="15"/>
  <c r="S121" i="15"/>
  <c r="P122" i="15"/>
  <c r="R122" i="15"/>
  <c r="S122" i="15"/>
  <c r="P123" i="15"/>
  <c r="R123" i="15"/>
  <c r="S123" i="15"/>
  <c r="P124" i="15"/>
  <c r="R124" i="15"/>
  <c r="S124" i="15"/>
  <c r="P125" i="15"/>
  <c r="R125" i="15"/>
  <c r="S125" i="15"/>
  <c r="P126" i="15"/>
  <c r="R126" i="15"/>
  <c r="S126" i="15"/>
  <c r="P127" i="15"/>
  <c r="R127" i="15"/>
  <c r="S127" i="15"/>
  <c r="P128" i="15"/>
  <c r="R128" i="15"/>
  <c r="S128" i="15"/>
  <c r="P129" i="15"/>
  <c r="R129" i="15"/>
  <c r="S129" i="15"/>
  <c r="P130" i="15"/>
  <c r="R130" i="15"/>
  <c r="S130" i="15"/>
  <c r="P131" i="15"/>
  <c r="R131" i="15"/>
  <c r="S131" i="15"/>
  <c r="P132" i="15"/>
  <c r="R132" i="15"/>
  <c r="S132" i="15"/>
  <c r="P133" i="15"/>
  <c r="R133" i="15"/>
  <c r="S133" i="15"/>
  <c r="P134" i="15"/>
  <c r="R134" i="15"/>
  <c r="S134" i="15"/>
  <c r="P135" i="15"/>
  <c r="R135" i="15"/>
  <c r="S135" i="15"/>
  <c r="P136" i="15"/>
  <c r="R136" i="15"/>
  <c r="S136" i="15"/>
  <c r="P137" i="15"/>
  <c r="R137" i="15"/>
  <c r="S137" i="15"/>
  <c r="P138" i="15"/>
  <c r="R138" i="15"/>
  <c r="S138" i="15"/>
  <c r="P139" i="15"/>
  <c r="R139" i="15"/>
  <c r="S139" i="15"/>
  <c r="P140" i="15"/>
  <c r="R140" i="15"/>
  <c r="S140" i="15"/>
  <c r="P141" i="15"/>
  <c r="R141" i="15"/>
  <c r="S141" i="15"/>
  <c r="P142" i="15"/>
  <c r="R142" i="15"/>
  <c r="S142" i="15"/>
  <c r="P144" i="15"/>
  <c r="R144" i="15"/>
  <c r="S144" i="15"/>
  <c r="P145" i="15"/>
  <c r="R145" i="15"/>
  <c r="S145" i="15"/>
  <c r="P146" i="15"/>
  <c r="R146" i="15"/>
  <c r="S146" i="15"/>
  <c r="P147" i="15"/>
  <c r="R147" i="15"/>
  <c r="S147" i="15"/>
  <c r="P148" i="15"/>
  <c r="R148" i="15"/>
  <c r="S148" i="15"/>
  <c r="P149" i="15"/>
  <c r="R149" i="15"/>
  <c r="S149" i="15"/>
  <c r="P150" i="15"/>
  <c r="R150" i="15"/>
  <c r="S150" i="15"/>
  <c r="P151" i="15"/>
  <c r="R151" i="15"/>
  <c r="S151" i="15"/>
  <c r="P152" i="15"/>
  <c r="R152" i="15"/>
  <c r="S152" i="15"/>
  <c r="P153" i="15"/>
  <c r="R153" i="15"/>
  <c r="S153" i="15"/>
  <c r="P154" i="15"/>
  <c r="R154" i="15"/>
  <c r="S154" i="15"/>
  <c r="P155" i="15"/>
  <c r="R155" i="15"/>
  <c r="S155" i="15"/>
  <c r="P156" i="15"/>
  <c r="R156" i="15"/>
  <c r="S156" i="15"/>
  <c r="P157" i="15"/>
  <c r="R157" i="15"/>
  <c r="S157" i="15"/>
  <c r="P158" i="15"/>
  <c r="R158" i="15"/>
  <c r="S158" i="15"/>
  <c r="P159" i="15"/>
  <c r="R159" i="15"/>
  <c r="S159" i="15"/>
  <c r="P160" i="15"/>
  <c r="R160" i="15"/>
  <c r="S160" i="15"/>
  <c r="P161" i="15"/>
  <c r="R161" i="15"/>
  <c r="S161" i="15"/>
  <c r="P162" i="15"/>
  <c r="R162" i="15"/>
  <c r="S162" i="15"/>
  <c r="P163" i="15"/>
  <c r="R163" i="15"/>
  <c r="S163" i="15"/>
  <c r="P164" i="15"/>
  <c r="R164" i="15"/>
  <c r="S164" i="15"/>
  <c r="P165" i="15"/>
  <c r="R165" i="15"/>
  <c r="S165" i="15"/>
  <c r="P166" i="15"/>
  <c r="R166" i="15"/>
  <c r="S166" i="15"/>
  <c r="P167" i="15"/>
  <c r="R167" i="15"/>
  <c r="S167" i="15"/>
  <c r="P168" i="15"/>
  <c r="R168" i="15"/>
  <c r="S168" i="15"/>
  <c r="P169" i="15"/>
  <c r="R169" i="15"/>
  <c r="S169" i="15"/>
  <c r="P170" i="15"/>
  <c r="R170" i="15"/>
  <c r="S170" i="15"/>
  <c r="P171" i="15"/>
  <c r="R171" i="15"/>
  <c r="S171" i="15"/>
  <c r="P172" i="15"/>
  <c r="R172" i="15"/>
  <c r="S172" i="15"/>
  <c r="P173" i="15"/>
  <c r="R173" i="15"/>
  <c r="S173" i="15"/>
  <c r="P174" i="15"/>
  <c r="R174" i="15"/>
  <c r="S174" i="15"/>
  <c r="P175" i="15"/>
  <c r="R175" i="15"/>
  <c r="S175" i="15"/>
  <c r="P176" i="15"/>
  <c r="R176" i="15"/>
  <c r="S176" i="15"/>
  <c r="P177" i="15"/>
  <c r="R177" i="15"/>
  <c r="S177" i="15"/>
  <c r="P178" i="15"/>
  <c r="R178" i="15"/>
  <c r="S178" i="15"/>
  <c r="P179" i="15"/>
  <c r="R179" i="15"/>
  <c r="S179" i="15"/>
  <c r="P180" i="15"/>
  <c r="R180" i="15"/>
  <c r="S180" i="15"/>
  <c r="P181" i="15"/>
  <c r="R181" i="15"/>
  <c r="S181" i="15"/>
  <c r="P182" i="15"/>
  <c r="R182" i="15"/>
  <c r="S182" i="15"/>
  <c r="P184" i="15"/>
  <c r="R184" i="15"/>
  <c r="S184" i="15"/>
  <c r="P185" i="15"/>
  <c r="R185" i="15"/>
  <c r="S185" i="15"/>
  <c r="P186" i="15"/>
  <c r="R186" i="15"/>
  <c r="S186" i="15"/>
  <c r="P187" i="15"/>
  <c r="R187" i="15"/>
  <c r="S187" i="15"/>
  <c r="P188" i="15"/>
  <c r="R188" i="15"/>
  <c r="S188" i="15"/>
  <c r="P189" i="15"/>
  <c r="R189" i="15"/>
  <c r="S189" i="15"/>
  <c r="P190" i="15"/>
  <c r="R190" i="15"/>
  <c r="S190" i="15"/>
  <c r="P191" i="15"/>
  <c r="R191" i="15"/>
  <c r="S191" i="15"/>
  <c r="P192" i="15"/>
  <c r="R192" i="15"/>
  <c r="S192" i="15"/>
  <c r="P193" i="15"/>
  <c r="R193" i="15"/>
  <c r="S193" i="15"/>
  <c r="P194" i="15"/>
  <c r="R194" i="15"/>
  <c r="S194" i="15"/>
  <c r="P195" i="15"/>
  <c r="R195" i="15"/>
  <c r="S195" i="15"/>
  <c r="P196" i="15"/>
  <c r="R196" i="15"/>
  <c r="S196" i="15"/>
  <c r="P197" i="15"/>
  <c r="R197" i="15"/>
  <c r="S197" i="15"/>
  <c r="P198" i="15"/>
  <c r="R198" i="15"/>
  <c r="S198" i="15"/>
  <c r="P199" i="15"/>
  <c r="R199" i="15"/>
  <c r="S199" i="15"/>
  <c r="P200" i="15"/>
  <c r="R200" i="15"/>
  <c r="S200" i="15"/>
  <c r="P201" i="15"/>
  <c r="R201" i="15"/>
  <c r="S201" i="15"/>
  <c r="P202" i="15"/>
  <c r="R202" i="15"/>
  <c r="S202" i="15"/>
  <c r="P203" i="15"/>
  <c r="R203" i="15"/>
  <c r="S203" i="15"/>
  <c r="P204" i="15"/>
  <c r="R204" i="15"/>
  <c r="S204" i="15"/>
  <c r="P205" i="15"/>
  <c r="R205" i="15"/>
  <c r="S205" i="15"/>
  <c r="P206" i="15"/>
  <c r="R206" i="15"/>
  <c r="S206" i="15"/>
  <c r="P207" i="15"/>
  <c r="R207" i="15"/>
  <c r="S207" i="15"/>
  <c r="P209" i="15"/>
  <c r="R209" i="15"/>
  <c r="S209" i="15"/>
  <c r="P210" i="15"/>
  <c r="R210" i="15"/>
  <c r="S210" i="15"/>
  <c r="P211" i="15"/>
  <c r="R211" i="15"/>
  <c r="S211" i="15"/>
  <c r="P212" i="15"/>
  <c r="R212" i="15"/>
  <c r="S212" i="15"/>
  <c r="P213" i="15"/>
  <c r="R213" i="15"/>
  <c r="S213" i="15"/>
  <c r="P214" i="15"/>
  <c r="R214" i="15"/>
  <c r="S214" i="15"/>
  <c r="P215" i="15"/>
  <c r="R215" i="15"/>
  <c r="S215" i="15"/>
  <c r="P216" i="15"/>
  <c r="R216" i="15"/>
  <c r="S216" i="15"/>
  <c r="P217" i="15"/>
  <c r="R217" i="15"/>
  <c r="S217" i="15"/>
  <c r="P218" i="15"/>
  <c r="R218" i="15"/>
  <c r="S218" i="15"/>
  <c r="P219" i="15"/>
  <c r="R219" i="15"/>
  <c r="S219" i="15"/>
  <c r="P220" i="15"/>
  <c r="R220" i="15"/>
  <c r="S220" i="15"/>
  <c r="P221" i="15"/>
  <c r="R221" i="15"/>
  <c r="S221" i="15"/>
  <c r="P222" i="15"/>
  <c r="R222" i="15"/>
  <c r="S222" i="15"/>
  <c r="P223" i="15"/>
  <c r="R223" i="15"/>
  <c r="S223" i="15"/>
  <c r="P224" i="15"/>
  <c r="R224" i="15"/>
  <c r="S224" i="15"/>
  <c r="P225" i="15"/>
  <c r="R225" i="15"/>
  <c r="S225" i="15"/>
  <c r="P226" i="15"/>
  <c r="R226" i="15"/>
  <c r="S226" i="15"/>
  <c r="P227" i="15"/>
  <c r="R227" i="15"/>
  <c r="S227" i="15"/>
  <c r="P228" i="15"/>
  <c r="R228" i="15"/>
  <c r="S228" i="15"/>
  <c r="P229" i="15"/>
  <c r="R229" i="15"/>
  <c r="S229" i="15"/>
  <c r="P230" i="15"/>
  <c r="R230" i="15"/>
  <c r="S230" i="15"/>
  <c r="S231"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9" i="15"/>
  <c r="H210" i="15"/>
  <c r="H211" i="15"/>
  <c r="H212" i="15"/>
  <c r="H213" i="15"/>
  <c r="H214" i="15"/>
  <c r="H215" i="15"/>
  <c r="H216" i="15"/>
  <c r="H217" i="15"/>
  <c r="H218" i="15"/>
  <c r="H219" i="15"/>
  <c r="H220" i="15"/>
  <c r="H221" i="15"/>
  <c r="H222" i="15"/>
  <c r="H223" i="15"/>
  <c r="H224" i="15"/>
  <c r="H225" i="15"/>
  <c r="H226" i="15"/>
  <c r="H227" i="15"/>
  <c r="H228" i="15"/>
  <c r="H229" i="15"/>
  <c r="H230" i="15"/>
  <c r="K11" i="15"/>
  <c r="K12" i="15"/>
  <c r="K13" i="15"/>
  <c r="K14" i="15"/>
  <c r="K15" i="15"/>
  <c r="K16" i="15"/>
  <c r="K17" i="15"/>
  <c r="K18" i="15"/>
  <c r="K19" i="15"/>
  <c r="K20" i="15"/>
  <c r="K21" i="15"/>
  <c r="K22" i="15"/>
  <c r="K23" i="15"/>
  <c r="K10" i="15"/>
  <c r="Q10" i="15"/>
  <c r="Q11" i="15"/>
  <c r="Q12" i="15"/>
  <c r="Q13" i="15"/>
  <c r="Q14" i="15"/>
  <c r="Q15" i="15"/>
  <c r="Q16" i="15"/>
  <c r="Q17" i="15"/>
  <c r="Q18" i="15"/>
  <c r="Q19" i="15"/>
  <c r="Q20" i="15"/>
  <c r="Q21" i="15"/>
  <c r="Q22" i="15"/>
  <c r="Q23" i="15"/>
  <c r="K24" i="15"/>
  <c r="Q24" i="15"/>
  <c r="K25" i="15"/>
  <c r="Q25" i="15"/>
  <c r="K26" i="15"/>
  <c r="Q26" i="15"/>
  <c r="K27" i="15"/>
  <c r="Q27" i="15"/>
  <c r="K28" i="15"/>
  <c r="Q28" i="15"/>
  <c r="K29" i="15"/>
  <c r="Q29" i="15"/>
  <c r="K30" i="15"/>
  <c r="Q30" i="15"/>
  <c r="K31" i="15"/>
  <c r="Q31" i="15"/>
  <c r="K32" i="15"/>
  <c r="Q32" i="15"/>
  <c r="K33" i="15"/>
  <c r="Q33" i="15"/>
  <c r="K34" i="15"/>
  <c r="Q34" i="15"/>
  <c r="K35" i="15"/>
  <c r="Q35" i="15"/>
  <c r="K36" i="15"/>
  <c r="Q36" i="15"/>
  <c r="K37" i="15"/>
  <c r="Q37" i="15"/>
  <c r="K38" i="15"/>
  <c r="Q38" i="15"/>
  <c r="K39" i="15"/>
  <c r="Q39" i="15"/>
  <c r="K40" i="15"/>
  <c r="Q40" i="15"/>
  <c r="K41" i="15"/>
  <c r="Q41" i="15"/>
  <c r="K42" i="15"/>
  <c r="Q42" i="15"/>
  <c r="K43" i="15"/>
  <c r="Q43" i="15"/>
  <c r="K44" i="15"/>
  <c r="Q44" i="15"/>
  <c r="K45" i="15"/>
  <c r="Q45" i="15"/>
  <c r="K46" i="15"/>
  <c r="Q46" i="15"/>
  <c r="K47" i="15"/>
  <c r="Q47" i="15"/>
  <c r="K48" i="15"/>
  <c r="Q48" i="15"/>
  <c r="K49" i="15"/>
  <c r="Q49" i="15"/>
  <c r="K50" i="15"/>
  <c r="Q50" i="15"/>
  <c r="K51" i="15"/>
  <c r="Q51" i="15"/>
  <c r="K52" i="15"/>
  <c r="Q52" i="15"/>
  <c r="K53" i="15"/>
  <c r="Q53" i="15"/>
  <c r="K54" i="15"/>
  <c r="Q54" i="15"/>
  <c r="K55" i="15"/>
  <c r="Q55" i="15"/>
  <c r="K56" i="15"/>
  <c r="Q56" i="15"/>
  <c r="K57" i="15"/>
  <c r="Q57" i="15"/>
  <c r="K58" i="15"/>
  <c r="Q58" i="15"/>
  <c r="K59" i="15"/>
  <c r="Q59" i="15"/>
  <c r="K60" i="15"/>
  <c r="Q60" i="15"/>
  <c r="K61" i="15"/>
  <c r="Q61" i="15"/>
  <c r="K62" i="15"/>
  <c r="Q62" i="15"/>
  <c r="K63" i="15"/>
  <c r="Q63" i="15"/>
  <c r="K64" i="15"/>
  <c r="Q64" i="15"/>
  <c r="K65" i="15"/>
  <c r="Q65" i="15"/>
  <c r="K66" i="15"/>
  <c r="Q66" i="15"/>
  <c r="K67" i="15"/>
  <c r="Q67" i="15"/>
  <c r="K68" i="15"/>
  <c r="Q68" i="15"/>
  <c r="K69" i="15"/>
  <c r="Q69" i="15"/>
  <c r="K70" i="15"/>
  <c r="Q70" i="15"/>
  <c r="K71" i="15"/>
  <c r="Q71" i="15"/>
  <c r="K72" i="15"/>
  <c r="Q72" i="15"/>
  <c r="K73" i="15"/>
  <c r="Q73" i="15"/>
  <c r="K74" i="15"/>
  <c r="Q74" i="15"/>
  <c r="K75" i="15"/>
  <c r="Q75" i="15"/>
  <c r="K76" i="15"/>
  <c r="Q76" i="15"/>
  <c r="K77" i="15"/>
  <c r="Q77" i="15"/>
  <c r="K78" i="15"/>
  <c r="Q78" i="15"/>
  <c r="K79" i="15"/>
  <c r="Q79" i="15"/>
  <c r="K80" i="15"/>
  <c r="Q80" i="15"/>
  <c r="K81" i="15"/>
  <c r="Q81" i="15"/>
  <c r="K82" i="15"/>
  <c r="Q82" i="15"/>
  <c r="K83" i="15"/>
  <c r="Q83" i="15"/>
  <c r="K84" i="15"/>
  <c r="Q84" i="15"/>
  <c r="K85" i="15"/>
  <c r="Q85" i="15"/>
  <c r="K86" i="15"/>
  <c r="Q86" i="15"/>
  <c r="K87" i="15"/>
  <c r="Q87" i="15"/>
  <c r="K88" i="15"/>
  <c r="Q88" i="15"/>
  <c r="K89" i="15"/>
  <c r="Q89" i="15"/>
  <c r="K90" i="15"/>
  <c r="Q90" i="15"/>
  <c r="K91" i="15"/>
  <c r="Q91" i="15"/>
  <c r="K93" i="15"/>
  <c r="Q93" i="15"/>
  <c r="K94" i="15"/>
  <c r="Q94" i="15"/>
  <c r="K95" i="15"/>
  <c r="Q95" i="15"/>
  <c r="K96" i="15"/>
  <c r="Q96" i="15"/>
  <c r="K97" i="15"/>
  <c r="Q97" i="15"/>
  <c r="K98" i="15"/>
  <c r="Q98" i="15"/>
  <c r="K99" i="15"/>
  <c r="Q99" i="15"/>
  <c r="K100" i="15"/>
  <c r="Q100" i="15"/>
  <c r="K101" i="15"/>
  <c r="Q101" i="15"/>
  <c r="K102" i="15"/>
  <c r="Q102" i="15"/>
  <c r="K103" i="15"/>
  <c r="Q103" i="15"/>
  <c r="K104" i="15"/>
  <c r="Q104" i="15"/>
  <c r="K105" i="15"/>
  <c r="Q105" i="15"/>
  <c r="K106" i="15"/>
  <c r="Q106" i="15"/>
  <c r="K107" i="15"/>
  <c r="Q107" i="15"/>
  <c r="K108" i="15"/>
  <c r="Q108" i="15"/>
  <c r="K109" i="15"/>
  <c r="Q109" i="15"/>
  <c r="K110" i="15"/>
  <c r="Q110" i="15"/>
  <c r="K111" i="15"/>
  <c r="Q111" i="15"/>
  <c r="K112" i="15"/>
  <c r="Q112" i="15"/>
  <c r="K113" i="15"/>
  <c r="Q113" i="15"/>
  <c r="K114" i="15"/>
  <c r="Q114" i="15"/>
  <c r="K115" i="15"/>
  <c r="Q115" i="15"/>
  <c r="K116" i="15"/>
  <c r="Q116" i="15"/>
  <c r="K117" i="15"/>
  <c r="Q117" i="15"/>
  <c r="K118" i="15"/>
  <c r="Q118" i="15"/>
  <c r="K119" i="15"/>
  <c r="Q119" i="15"/>
  <c r="K120" i="15"/>
  <c r="Q120" i="15"/>
  <c r="K121" i="15"/>
  <c r="Q121" i="15"/>
  <c r="K122" i="15"/>
  <c r="Q122" i="15"/>
  <c r="K123" i="15"/>
  <c r="Q123" i="15"/>
  <c r="K124" i="15"/>
  <c r="Q124" i="15"/>
  <c r="K125" i="15"/>
  <c r="Q125" i="15"/>
  <c r="K126" i="15"/>
  <c r="Q126" i="15"/>
  <c r="K127" i="15"/>
  <c r="Q127" i="15"/>
  <c r="K128" i="15"/>
  <c r="Q128" i="15"/>
  <c r="K129" i="15"/>
  <c r="Q129" i="15"/>
  <c r="K130" i="15"/>
  <c r="Q130" i="15"/>
  <c r="K131" i="15"/>
  <c r="Q131" i="15"/>
  <c r="K132" i="15"/>
  <c r="Q132" i="15"/>
  <c r="K133" i="15"/>
  <c r="Q133" i="15"/>
  <c r="K134" i="15"/>
  <c r="Q134" i="15"/>
  <c r="K135" i="15"/>
  <c r="Q135" i="15"/>
  <c r="K136" i="15"/>
  <c r="Q136" i="15"/>
  <c r="K137" i="15"/>
  <c r="Q137" i="15"/>
  <c r="K138" i="15"/>
  <c r="Q138" i="15"/>
  <c r="K139" i="15"/>
  <c r="Q139" i="15"/>
  <c r="K140" i="15"/>
  <c r="Q140" i="15"/>
  <c r="K141" i="15"/>
  <c r="Q141" i="15"/>
  <c r="K142" i="15"/>
  <c r="Q142" i="15"/>
  <c r="K144" i="15"/>
  <c r="Q144" i="15"/>
  <c r="K145" i="15"/>
  <c r="Q145" i="15"/>
  <c r="K146" i="15"/>
  <c r="Q146" i="15"/>
  <c r="K147" i="15"/>
  <c r="Q147" i="15"/>
  <c r="K148" i="15"/>
  <c r="Q148" i="15"/>
  <c r="K149" i="15"/>
  <c r="Q149" i="15"/>
  <c r="K150" i="15"/>
  <c r="Q150" i="15"/>
  <c r="K151" i="15"/>
  <c r="Q151" i="15"/>
  <c r="K152" i="15"/>
  <c r="Q152" i="15"/>
  <c r="K153" i="15"/>
  <c r="Q153" i="15"/>
  <c r="K154" i="15"/>
  <c r="Q154" i="15"/>
  <c r="K155" i="15"/>
  <c r="Q155" i="15"/>
  <c r="K156" i="15"/>
  <c r="Q156" i="15"/>
  <c r="K157" i="15"/>
  <c r="Q157" i="15"/>
  <c r="K158" i="15"/>
  <c r="Q158" i="15"/>
  <c r="K159" i="15"/>
  <c r="Q159" i="15"/>
  <c r="K160" i="15"/>
  <c r="Q160" i="15"/>
  <c r="K161" i="15"/>
  <c r="Q161" i="15"/>
  <c r="K162" i="15"/>
  <c r="Q162" i="15"/>
  <c r="K163" i="15"/>
  <c r="Q163" i="15"/>
  <c r="K164" i="15"/>
  <c r="Q164" i="15"/>
  <c r="K165" i="15"/>
  <c r="Q165" i="15"/>
  <c r="K166" i="15"/>
  <c r="Q166" i="15"/>
  <c r="K167" i="15"/>
  <c r="Q167" i="15"/>
  <c r="K168" i="15"/>
  <c r="Q168" i="15"/>
  <c r="K169" i="15"/>
  <c r="Q169" i="15"/>
  <c r="K170" i="15"/>
  <c r="Q170" i="15"/>
  <c r="K171" i="15"/>
  <c r="Q171" i="15"/>
  <c r="K172" i="15"/>
  <c r="Q172" i="15"/>
  <c r="K173" i="15"/>
  <c r="Q173" i="15"/>
  <c r="K174" i="15"/>
  <c r="Q174" i="15"/>
  <c r="K175" i="15"/>
  <c r="Q175" i="15"/>
  <c r="K176" i="15"/>
  <c r="Q176" i="15"/>
  <c r="K177" i="15"/>
  <c r="Q177" i="15"/>
  <c r="K178" i="15"/>
  <c r="Q178" i="15"/>
  <c r="K179" i="15"/>
  <c r="Q179" i="15"/>
  <c r="K180" i="15"/>
  <c r="Q180" i="15"/>
  <c r="K181" i="15"/>
  <c r="Q181" i="15"/>
  <c r="K182" i="15"/>
  <c r="Q182" i="15"/>
  <c r="K184" i="15"/>
  <c r="Q184" i="15"/>
  <c r="K185" i="15"/>
  <c r="Q185" i="15"/>
  <c r="K186" i="15"/>
  <c r="Q186" i="15"/>
  <c r="K187" i="15"/>
  <c r="Q187" i="15"/>
  <c r="K188" i="15"/>
  <c r="Q188" i="15"/>
  <c r="K189" i="15"/>
  <c r="Q189" i="15"/>
  <c r="K190" i="15"/>
  <c r="Q190" i="15"/>
  <c r="K191" i="15"/>
  <c r="Q191" i="15"/>
  <c r="K192" i="15"/>
  <c r="Q192" i="15"/>
  <c r="K193" i="15"/>
  <c r="Q193" i="15"/>
  <c r="K194" i="15"/>
  <c r="Q194" i="15"/>
  <c r="K195" i="15"/>
  <c r="Q195" i="15"/>
  <c r="K196" i="15"/>
  <c r="Q196" i="15"/>
  <c r="K197" i="15"/>
  <c r="Q197" i="15"/>
  <c r="K198" i="15"/>
  <c r="Q198" i="15"/>
  <c r="K199" i="15"/>
  <c r="Q199" i="15"/>
  <c r="K200" i="15"/>
  <c r="Q200" i="15"/>
  <c r="K201" i="15"/>
  <c r="Q201" i="15"/>
  <c r="K202" i="15"/>
  <c r="Q202" i="15"/>
  <c r="K203" i="15"/>
  <c r="Q203" i="15"/>
  <c r="K204" i="15"/>
  <c r="Q204" i="15"/>
  <c r="K205" i="15"/>
  <c r="Q205" i="15"/>
  <c r="K206" i="15"/>
  <c r="Q206" i="15"/>
  <c r="K207" i="15"/>
  <c r="Q207" i="15"/>
  <c r="K209" i="15"/>
  <c r="Q209" i="15"/>
  <c r="K210" i="15"/>
  <c r="Q210" i="15"/>
  <c r="K211" i="15"/>
  <c r="Q211" i="15"/>
  <c r="K212" i="15"/>
  <c r="Q212" i="15"/>
  <c r="K213" i="15"/>
  <c r="Q213" i="15"/>
  <c r="K214" i="15"/>
  <c r="Q214" i="15"/>
  <c r="K215" i="15"/>
  <c r="Q215" i="15"/>
  <c r="K216" i="15"/>
  <c r="Q216" i="15"/>
  <c r="K217" i="15"/>
  <c r="Q217" i="15"/>
  <c r="K218" i="15"/>
  <c r="Q218" i="15"/>
  <c r="K219" i="15"/>
  <c r="Q219" i="15"/>
  <c r="K220" i="15"/>
  <c r="Q220" i="15"/>
  <c r="K221" i="15"/>
  <c r="Q221" i="15"/>
  <c r="K222" i="15"/>
  <c r="Q222" i="15"/>
  <c r="K223" i="15"/>
  <c r="Q223" i="15"/>
  <c r="K224" i="15"/>
  <c r="Q224" i="15"/>
  <c r="K225" i="15"/>
  <c r="Q225" i="15"/>
  <c r="K226" i="15"/>
  <c r="Q226" i="15"/>
  <c r="K227" i="15"/>
  <c r="Q227" i="15"/>
  <c r="K228" i="15"/>
  <c r="Q228" i="15"/>
  <c r="K229" i="15"/>
  <c r="Q229" i="15"/>
  <c r="K230" i="15"/>
  <c r="Q230" i="15"/>
  <c r="H10" i="15"/>
  <c r="K6" i="15"/>
  <c r="Q6" i="15"/>
  <c r="K7" i="15"/>
  <c r="Q7" i="15"/>
  <c r="K8" i="15"/>
  <c r="Q8" i="15"/>
  <c r="H6" i="15"/>
  <c r="H7" i="15"/>
  <c r="H8" i="15"/>
  <c r="I17" i="18"/>
  <c r="O17" i="18"/>
  <c r="Q17" i="18"/>
  <c r="R17" i="18"/>
  <c r="P17" i="18"/>
  <c r="J17" i="18"/>
  <c r="G17" i="18"/>
  <c r="I6" i="18"/>
  <c r="O6" i="18"/>
  <c r="P6" i="18"/>
  <c r="I8" i="18"/>
  <c r="O8" i="18"/>
  <c r="P8" i="18"/>
  <c r="I9" i="18"/>
  <c r="O9" i="18"/>
  <c r="P9" i="18"/>
  <c r="I11" i="18"/>
  <c r="O11" i="18"/>
  <c r="P11" i="18"/>
  <c r="I13" i="18"/>
  <c r="O13" i="18"/>
  <c r="P13" i="18"/>
  <c r="I15" i="18"/>
  <c r="O15" i="18"/>
  <c r="P15" i="18"/>
  <c r="I19" i="18"/>
  <c r="O19" i="18"/>
  <c r="P19" i="18"/>
  <c r="I20" i="18"/>
  <c r="O20" i="18"/>
  <c r="P20" i="18"/>
  <c r="I21" i="18"/>
  <c r="O21" i="18"/>
  <c r="P21" i="18"/>
  <c r="P22" i="18"/>
  <c r="P41" i="16"/>
  <c r="Q6" i="18"/>
  <c r="R6" i="18"/>
  <c r="Q8" i="18"/>
  <c r="R8" i="18"/>
  <c r="Q9" i="18"/>
  <c r="R9" i="18"/>
  <c r="Q11" i="18"/>
  <c r="R11" i="18"/>
  <c r="Q13" i="18"/>
  <c r="R13" i="18"/>
  <c r="Q15" i="18"/>
  <c r="R15" i="18"/>
  <c r="Q19" i="18"/>
  <c r="R19" i="18"/>
  <c r="Q20" i="18"/>
  <c r="R20" i="18"/>
  <c r="Q21" i="18"/>
  <c r="R21" i="18"/>
  <c r="R22" i="18"/>
  <c r="D7" i="7"/>
  <c r="B5" i="7"/>
  <c r="B6" i="7"/>
  <c r="B7" i="7"/>
  <c r="J8" i="18"/>
  <c r="J9" i="18"/>
  <c r="J11" i="18"/>
  <c r="J13" i="18"/>
  <c r="J15" i="18"/>
  <c r="J19" i="18"/>
  <c r="J20" i="18"/>
  <c r="J21" i="18"/>
  <c r="G9" i="18"/>
  <c r="G11" i="18"/>
  <c r="G13" i="18"/>
  <c r="G15" i="18"/>
  <c r="G19" i="18"/>
  <c r="G20" i="18"/>
  <c r="G21" i="18"/>
  <c r="G8" i="18"/>
  <c r="J6" i="18"/>
  <c r="G6" i="18"/>
  <c r="R8" i="12"/>
  <c r="R9" i="12"/>
  <c r="R11" i="12"/>
  <c r="R13" i="12"/>
  <c r="R15" i="12"/>
  <c r="R16" i="12"/>
  <c r="R17" i="12"/>
  <c r="R6" i="12"/>
  <c r="R5" i="12"/>
  <c r="Q5" i="16"/>
  <c r="Q6" i="16"/>
  <c r="Q8" i="16"/>
  <c r="Q10" i="16"/>
  <c r="Q12" i="16"/>
  <c r="Q14" i="16"/>
  <c r="Q16" i="16"/>
  <c r="Q18" i="16"/>
  <c r="Q20" i="16"/>
  <c r="Q22" i="16"/>
  <c r="Q24" i="16"/>
  <c r="Q26" i="16"/>
  <c r="Q28" i="16"/>
  <c r="Q29" i="16"/>
  <c r="Q31" i="16"/>
  <c r="Q33" i="16"/>
  <c r="Q35" i="16"/>
  <c r="Q36" i="16"/>
  <c r="Q38" i="16"/>
  <c r="Q40" i="16"/>
  <c r="Q4" i="16"/>
  <c r="R4" i="16"/>
  <c r="R5" i="16"/>
  <c r="R6" i="16"/>
  <c r="R8" i="16"/>
  <c r="R10" i="16"/>
  <c r="R12" i="16"/>
  <c r="R14" i="16"/>
  <c r="R16" i="16"/>
  <c r="R18" i="16"/>
  <c r="R20" i="16"/>
  <c r="R22" i="16"/>
  <c r="R24" i="16"/>
  <c r="R26" i="16"/>
  <c r="R28" i="16"/>
  <c r="R29" i="16"/>
  <c r="R31" i="16"/>
  <c r="R33" i="16"/>
  <c r="R35" i="16"/>
  <c r="R36" i="16"/>
  <c r="R38" i="16"/>
  <c r="R40" i="16"/>
  <c r="R41" i="16"/>
  <c r="D6" i="7"/>
  <c r="Q8" i="12"/>
  <c r="Q11" i="12"/>
  <c r="Q13" i="12"/>
  <c r="Q18" i="12"/>
  <c r="G24" i="16"/>
  <c r="G26" i="16"/>
  <c r="G28" i="16"/>
  <c r="G29" i="16"/>
  <c r="G31" i="16"/>
  <c r="G33" i="16"/>
  <c r="G35" i="16"/>
  <c r="G36" i="16"/>
  <c r="G38" i="16"/>
  <c r="G40" i="16"/>
  <c r="G16" i="16"/>
  <c r="G18" i="16"/>
  <c r="G20" i="16"/>
  <c r="G22" i="16"/>
  <c r="G5" i="16"/>
  <c r="G6" i="16"/>
  <c r="G8" i="16"/>
  <c r="G10" i="16"/>
  <c r="G12" i="16"/>
  <c r="G14" i="16"/>
  <c r="I12" i="16"/>
  <c r="J12" i="16"/>
  <c r="O12" i="16"/>
  <c r="P12" i="16"/>
  <c r="I14" i="16"/>
  <c r="J14" i="16"/>
  <c r="O14" i="16"/>
  <c r="P14" i="16"/>
  <c r="I16" i="16"/>
  <c r="J16" i="16"/>
  <c r="O16" i="16"/>
  <c r="P16" i="16"/>
  <c r="I18" i="16"/>
  <c r="J18" i="16"/>
  <c r="O18" i="16"/>
  <c r="P18" i="16"/>
  <c r="I20" i="16"/>
  <c r="J20" i="16"/>
  <c r="O20" i="16"/>
  <c r="P20" i="16"/>
  <c r="I22" i="16"/>
  <c r="J22" i="16"/>
  <c r="O22" i="16"/>
  <c r="P22" i="16"/>
  <c r="I24" i="16"/>
  <c r="J24" i="16"/>
  <c r="O24" i="16"/>
  <c r="P24" i="16"/>
  <c r="I26" i="16"/>
  <c r="J26" i="16"/>
  <c r="O26" i="16"/>
  <c r="P26" i="16"/>
  <c r="I28" i="16"/>
  <c r="J28" i="16"/>
  <c r="O28" i="16"/>
  <c r="P28" i="16"/>
  <c r="I29" i="16"/>
  <c r="J29" i="16"/>
  <c r="O29" i="16"/>
  <c r="P29" i="16"/>
  <c r="I31" i="16"/>
  <c r="J31" i="16"/>
  <c r="O31" i="16"/>
  <c r="P31" i="16"/>
  <c r="I33" i="16"/>
  <c r="J33" i="16"/>
  <c r="O33" i="16"/>
  <c r="P33" i="16"/>
  <c r="I35" i="16"/>
  <c r="J35" i="16"/>
  <c r="O35" i="16"/>
  <c r="P35" i="16"/>
  <c r="I36" i="16"/>
  <c r="J36" i="16"/>
  <c r="O36" i="16"/>
  <c r="P36" i="16"/>
  <c r="I38" i="16"/>
  <c r="J38" i="16"/>
  <c r="O38" i="16"/>
  <c r="P38" i="16"/>
  <c r="I40" i="16"/>
  <c r="J40" i="16"/>
  <c r="O40" i="16"/>
  <c r="P40" i="16"/>
  <c r="I5" i="16"/>
  <c r="J5" i="16"/>
  <c r="O5" i="16"/>
  <c r="P5" i="16"/>
  <c r="I6" i="16"/>
  <c r="J6" i="16"/>
  <c r="O6" i="16"/>
  <c r="P6" i="16"/>
  <c r="I8" i="16"/>
  <c r="J8" i="16"/>
  <c r="O8" i="16"/>
  <c r="P8" i="16"/>
  <c r="I10" i="16"/>
  <c r="J10" i="16"/>
  <c r="O10" i="16"/>
  <c r="P10" i="16"/>
  <c r="I4" i="16"/>
  <c r="O4" i="16"/>
  <c r="P4" i="16"/>
  <c r="J4" i="16"/>
  <c r="G4" i="16"/>
  <c r="S8" i="12"/>
  <c r="S11" i="12"/>
  <c r="S13" i="12"/>
  <c r="S5" i="12"/>
  <c r="S6" i="12"/>
  <c r="S9" i="12"/>
  <c r="S15" i="12"/>
  <c r="S16" i="12"/>
  <c r="S17" i="12"/>
  <c r="S18" i="12"/>
  <c r="J17" i="12"/>
  <c r="P17" i="12"/>
  <c r="Q17" i="12"/>
  <c r="K17" i="12"/>
  <c r="H17" i="12"/>
  <c r="J16" i="12"/>
  <c r="P16" i="12"/>
  <c r="Q16" i="12"/>
  <c r="K16" i="12"/>
  <c r="H16" i="12"/>
  <c r="J9" i="12"/>
  <c r="P9" i="12"/>
  <c r="Q9" i="12"/>
  <c r="K9" i="12"/>
  <c r="H9" i="12"/>
  <c r="H15" i="12"/>
  <c r="J13" i="12"/>
  <c r="P13" i="12"/>
  <c r="H13" i="12"/>
  <c r="J11" i="12"/>
  <c r="P11" i="12"/>
  <c r="H11" i="12"/>
  <c r="J8" i="12"/>
  <c r="P8" i="12"/>
  <c r="H8" i="12"/>
  <c r="H6" i="12"/>
  <c r="J6" i="12"/>
  <c r="P6" i="12"/>
  <c r="J5" i="12"/>
  <c r="H5" i="12"/>
  <c r="I5" i="9"/>
  <c r="K8" i="12"/>
  <c r="K11" i="12"/>
  <c r="K13" i="12"/>
  <c r="K5" i="12"/>
  <c r="K6" i="12"/>
  <c r="Q6" i="12"/>
  <c r="J15" i="12"/>
  <c r="P5" i="12"/>
  <c r="O5" i="9"/>
  <c r="Q5" i="12"/>
  <c r="K15" i="12"/>
  <c r="P15" i="12"/>
  <c r="Q15" i="12"/>
  <c r="N5" i="9"/>
  <c r="D4" i="7"/>
  <c r="G5" i="10"/>
  <c r="P5" i="9"/>
  <c r="P6" i="9"/>
  <c r="D8" i="7"/>
  <c r="H5" i="10"/>
  <c r="H6" i="10"/>
  <c r="D9" i="7"/>
  <c r="D10" i="7"/>
</calcChain>
</file>

<file path=xl/sharedStrings.xml><?xml version="1.0" encoding="utf-8"?>
<sst xmlns="http://schemas.openxmlformats.org/spreadsheetml/2006/main" count="954" uniqueCount="557">
  <si>
    <t>No.</t>
  </si>
  <si>
    <t>Item Part Number</t>
  </si>
  <si>
    <t>Item Description</t>
  </si>
  <si>
    <t>Qty.</t>
  </si>
  <si>
    <t>Discount (%)</t>
  </si>
  <si>
    <t xml:space="preserve">Frieght &amp; Insurance </t>
  </si>
  <si>
    <t xml:space="preserve">Bank Charges </t>
  </si>
  <si>
    <t xml:space="preserve">Import Tax </t>
  </si>
  <si>
    <t>Margin (%)</t>
  </si>
  <si>
    <t>UoM</t>
  </si>
  <si>
    <t>Unit Price Including VAT (ETB)</t>
  </si>
  <si>
    <t>Total Price Including VAT (ETB)</t>
  </si>
  <si>
    <t>pcs</t>
  </si>
  <si>
    <t>Total</t>
  </si>
  <si>
    <t>GPL Unit Cost ( )</t>
  </si>
  <si>
    <t>GPL Total Cost ( )</t>
  </si>
  <si>
    <t>Discounted Unit Cost ( )</t>
  </si>
  <si>
    <t>Discounted Total Cost ( )</t>
  </si>
  <si>
    <t xml:space="preserve"> Unit Price ( USD)</t>
  </si>
  <si>
    <t>Total Price ( USD)</t>
  </si>
  <si>
    <t xml:space="preserve">Total </t>
  </si>
  <si>
    <t>Training Category</t>
  </si>
  <si>
    <t>Trainees</t>
  </si>
  <si>
    <t>Tutition</t>
  </si>
  <si>
    <t>Exam Voucher</t>
  </si>
  <si>
    <t>Accommodation</t>
  </si>
  <si>
    <t>Accomodation perday</t>
  </si>
  <si>
    <t>No. of Days</t>
  </si>
  <si>
    <t>Plane Ticket</t>
  </si>
  <si>
    <t>Margin</t>
  </si>
  <si>
    <t>Unit Price in (USD)</t>
  </si>
  <si>
    <t xml:space="preserve">Total Price in (USD) </t>
  </si>
  <si>
    <t>Unit Price in Etb with VAT</t>
  </si>
  <si>
    <t>Total Price in (Etb)with VAT</t>
  </si>
  <si>
    <t xml:space="preserve">Onjob training </t>
  </si>
  <si>
    <t xml:space="preserve">onjob/onsite training </t>
  </si>
  <si>
    <t>Service Category</t>
  </si>
  <si>
    <t>Service Description</t>
  </si>
  <si>
    <t>Installation and integration</t>
  </si>
  <si>
    <t>UOM</t>
  </si>
  <si>
    <t>SET</t>
  </si>
  <si>
    <t>unit price  (ETB) with VAT</t>
  </si>
  <si>
    <t>Total Price (ETB) with VAT</t>
  </si>
  <si>
    <t xml:space="preserve">Professional services </t>
  </si>
  <si>
    <t xml:space="preserve">Cloud Server 
</t>
  </si>
  <si>
    <t>OS-Easy</t>
  </si>
  <si>
    <t>OIP232-1170</t>
  </si>
  <si>
    <t>IN_VDI_BE</t>
  </si>
  <si>
    <t>Thin Client</t>
  </si>
  <si>
    <t>Display</t>
  </si>
  <si>
    <t>G100-E22</t>
  </si>
  <si>
    <t xml:space="preserve">Screen size (diagonal) : 21.5
Screen ratio: 16:9
Panel type: VA
Contrast (typical value) : 3000:1
Viewing Angle (horizontal/vertical) (typical value) : 178°/178°(CR≥10)
Scanning frequency: Vertical: 30Hz~ 76Hz Horizontal: 40kHz~90kHz
Maximum resolution: 1920 x 1080
Display color: 16.7m
HDCP function: Supported
Signal input: HDMI, VGA
Power supply: 12VDC 2A
Power consumption: normal operation ≤20W Standby :≤0.5W
User control: menu, reduce/brightness adjustment, increase/volume adjustment, exit/signal source switch, power switch
Wall hanging: VESA 100mm x 100mm
Dimensions (display)mm: 489.5(W)x201.5(D)x380.4(H)mm
Packing list: LCD monitor, HDMI cable *1, adapter, power cord, stand base
</t>
  </si>
  <si>
    <t>Keyboard</t>
  </si>
  <si>
    <t>OEJS-355</t>
  </si>
  <si>
    <t>E-VDI Software</t>
  </si>
  <si>
    <t xml:space="preserve">VDI Professional services </t>
  </si>
  <si>
    <t xml:space="preserve">install , configure and integration of the supplied VDI solution </t>
  </si>
  <si>
    <t xml:space="preserve">Training </t>
  </si>
  <si>
    <t>Total (ETB)</t>
  </si>
  <si>
    <t xml:space="preserve">IN -VDI - Summary </t>
  </si>
  <si>
    <t xml:space="preserve">IN-VDI- Training </t>
  </si>
  <si>
    <t>IN-VDI-Professional Service -</t>
  </si>
  <si>
    <t>CPU: 1 Intel Xeon Silver 4214R
Memory: 64GB
RAID card: support RAID0/1/5/6
Hard Disk: 2*4TB SATA+2*480GB SATA SSD
Network: 2*1000M+2*10000M (including dual multi-mode SFP+ modules)
Power supply: Redundant power supply</t>
    <phoneticPr fontId="35" type="noConversion"/>
  </si>
  <si>
    <t xml:space="preserve">CPU: 2 Intel Xeon Gold 5218R 
Memory: 320GB 
Hard Disk: 2*1. 6TB SSD (NVMe Supported) + 8*4TB SATA 
RAID Card: Support for RAID 0, 1, 5 
Network one :4*1000M 
Network two: 2*10000M (including dual multimode SFP + module) 
Redundant power supply </t>
    <phoneticPr fontId="35" type="noConversion"/>
  </si>
  <si>
    <t>AIO Thin Client     based on X86 Infrastructure         OX21U-428</t>
    <phoneticPr fontId="35" type="noConversion"/>
  </si>
  <si>
    <t>1. Architecture: x86 architecture integrated cloud terminal;
2. CPU: Intel four-core four-thread processor, the basic frequency is 2.0GHz, and the maximum support is 2.8GHz;
3. Memory: 4GB, a single root can support up to 16GB;
4. Hard disk: 128GB M.2 SSD (NVME), maximum support 1TB;
5. Display screen: ≥21.5 inches, resolution 1920*1080
6. Interface: 2 USB2.0 interfaces, 4 USB3.0 interfaces, 1 audio input interface, 1 audio output interface, 1 HDMI interface, 1 VGA interface;
7. Network: 1 gigabit network port;
8. Features: Support power-on self-start, remote wake-up.</t>
    <phoneticPr fontId="35" type="noConversion"/>
  </si>
  <si>
    <t>Thick Client   OX21U-428</t>
    <phoneticPr fontId="35" type="noConversion"/>
  </si>
  <si>
    <t>21.5-inch all-in-one machine configuration: intel I5-10400 six-core twelve-thread CPU, main frequency 2.9GHZ, turbo frequency 4.1GHZ, 4GDDR4 memory, 128G SSD solid state disk (M.2), 2*USB2.0, 4*USB3. 0, audio 1*headphone input and output interface, 1*HDMI interface, 9-pin COM port, 21.5" inch display, resolution 1920*1080 @60Hz, 1*wireless network card (optional), built-in 2.0 speaker (optional) , 1*RJ45 network card (1000M), power interface DC19V, 4.74A, typical power consumption 90W, physical size L490*W376*D50mm, weight 4.7Kg</t>
    <phoneticPr fontId="35" type="noConversion"/>
  </si>
  <si>
    <t>USB interface, support WinXP/Vista/Windows 7 / doing/Win10, keyboard line length not less than 1.75 M, working voltage: 4.5-5.5 V, working current: 300 ma or less; Mouse cable length is not less than 1.75m, working voltage: 5.0V, working current: ≤100mA; Keyboard key life: &gt;10 million times, mouse key life: &gt;3 million times; Color: black.</t>
  </si>
  <si>
    <t>Keyboard and Mouse</t>
  </si>
  <si>
    <t>Education Desktop Cloud</t>
  </si>
  <si>
    <t>E-VDI 5.3.0</t>
  </si>
  <si>
    <t>Cloud computing virtualization technology is adopted to support virtual cloud desktops in different modes of VDI, VOI and IDV to meet the requirements of different users for desktop functions or terminal performance. All computing and storage can be selected on the server side. The virtual desktop uses the server CPU, memory and hard disk resources instead of the local terminal resources, and the virtual desktop CPU, memory and hard disk resources can be dynamically allocated.You can also choose to centrally deploy the operating system and application software on the server, and the terminal uses local high-performance computing resources for unified management and maintenance. When the computer terminal is used, the corresponding operating system and application software can be delivered on demand and intelligently transmitted to the computer terminal in the form of data flow.Thereby realizing the rapid deployment and zero maintenance of the computer terminal application environment.</t>
  </si>
  <si>
    <t xml:space="preserve">Terminal Management System </t>
  </si>
  <si>
    <t>OS-easy OSS</t>
  </si>
  <si>
    <t xml:space="preserve">1.When the network between the server and the terminal is disconnected or all servers fail, the desktop cloud will automatically switch to the local system to continue teaching, and support the restoration and protection of the local operating system, as well as the differential copy of local hard disk data.                                   </t>
  </si>
  <si>
    <t>Interactive Teaching Software</t>
  </si>
  <si>
    <t xml:space="preserve">OE Multimedia Network Classroom Software V9.0 </t>
  </si>
  <si>
    <t xml:space="preserve">The screen broadcast function is supported. The content on the screen of the teacher's machine can be broadcast to single or the part or  all students in real time.  The student can be selected to operate the machine or the teacher's machine for teaching demonstration. It can also be used when the cloud server is down. It can send messages and files to student terminals, lock the screen, etc., and also assign and correct classroom assignments through the software.It also supports online examination function, annotates and explains during screen broadcasting, monitors students'screens in turn to assist teaching, and closes students' computers with one key after class.
</t>
  </si>
  <si>
    <t>GPL Unit Cost (USD)</t>
  </si>
  <si>
    <t>GPL Total Cost (USD)</t>
  </si>
  <si>
    <t>Discounted Unit Cost (USD)</t>
  </si>
  <si>
    <t>Discounted Total Cost (USD)</t>
  </si>
  <si>
    <t xml:space="preserve"> Unit Price (USD)</t>
  </si>
  <si>
    <t>Total Price (USD)</t>
  </si>
  <si>
    <t>Face Recognition Terminal</t>
  </si>
  <si>
    <t>DS-K1T671TM-3XF</t>
  </si>
  <si>
    <r>
      <t>7-inch LCD touch screen,2 Mega pixel wide-angle lens 
Built-in Mifare card reading module;
Max.50,000 faces capacity , Max.50,000 cards;
verification methods</t>
    </r>
    <r>
      <rPr>
        <sz val="10"/>
        <color theme="1"/>
        <rFont val="宋体"/>
        <family val="3"/>
        <charset val="134"/>
      </rPr>
      <t>：</t>
    </r>
    <r>
      <rPr>
        <sz val="10"/>
        <color theme="1"/>
        <rFont val="Tahoma"/>
        <family val="2"/>
      </rPr>
      <t>Supporting fast temperature measurement and face/card recognition with fever screening
Authentication distance: 0.3-1.8 m.
Temperature range: 30-45</t>
    </r>
    <r>
      <rPr>
        <sz val="10"/>
        <color theme="1"/>
        <rFont val="宋体"/>
        <family val="3"/>
        <charset val="134"/>
      </rPr>
      <t>℃</t>
    </r>
    <r>
      <rPr>
        <sz val="10"/>
        <color theme="1"/>
        <rFont val="Tahoma"/>
        <family val="2"/>
      </rPr>
      <t>, accuracy: ±0.5</t>
    </r>
    <r>
      <rPr>
        <sz val="10"/>
        <color theme="1"/>
        <rFont val="宋体"/>
        <family val="3"/>
        <charset val="134"/>
      </rPr>
      <t>℃</t>
    </r>
    <r>
      <rPr>
        <sz val="10"/>
        <color theme="1"/>
        <rFont val="Tahoma"/>
        <family val="2"/>
      </rPr>
      <t xml:space="preserve">;
</t>
    </r>
  </si>
  <si>
    <t>Pcs</t>
  </si>
  <si>
    <t>HikCentral-P-Temp&amp;Mask-Module</t>
  </si>
  <si>
    <t>Temperature&amp;Mask Module Expansion Package- including all functions related to skin-surface temperature detection and Mask detection
Prerequisite:Video Base package or Access Control Base package 
Supported: Temperature&amp;Mask detection, Statistics and Evidencing Records,etc.</t>
  </si>
  <si>
    <t>Hikcentral Software</t>
  </si>
  <si>
    <t xml:space="preserve">Hikcentral central maangement software to controll the access controls and turnstiles </t>
  </si>
  <si>
    <t>Server</t>
  </si>
  <si>
    <t>HP Proliant DL380</t>
  </si>
  <si>
    <t>HPE ProLiant DL380 Gen10 3106 1.7GHz 8-core 1P 16GB-R S100i 8LFF 500W PS Entry SATA Server</t>
  </si>
  <si>
    <t>Card Reader</t>
  </si>
  <si>
    <t>DS-K1F100-D8E</t>
  </si>
  <si>
    <t>The DS-K1F100-D8E Card Enrollment Station from Hikvision is a non-touch card test machine utilized by card issuers, chip suppliers, and testing organizations for access control. Plug-and-play USB 2.0 with no driver technology simplifies the installation and operation of this device. The DS-K1F100-D8E supports Mifare, CPU, PSAM, ID, and EM Cards. It is equipped with 2 PSAM cassettes.</t>
  </si>
  <si>
    <t>PVC ID card printer</t>
  </si>
  <si>
    <t>DTC4500e</t>
  </si>
  <si>
    <t>The versatility of the DTC4500e is unsurpassed.
Driven by an extremely robust and reliable print engine, this high-volume printer delivers speed, power and versatility rolled into one. High-capacity ribbons enable the DTC4500e to print twice as many full-color cards as most printers before the ribbon has to be changed, providing continuous high-quality card printing and encoding</t>
  </si>
  <si>
    <t>Contact less Smart Card</t>
  </si>
  <si>
    <t>IC S50</t>
  </si>
  <si>
    <t>Mifare 1 Contactless Smart card, Frequency: 13.56MHz.</t>
  </si>
  <si>
    <t>Enrolment /Photo capturing device</t>
  </si>
  <si>
    <t>DS-K1F600-D6E-F</t>
  </si>
  <si>
    <t>Pixel 2 MP Fingerprint capacity -20,000 (10 finger prints per person)
2000 offline enrollment records</t>
  </si>
  <si>
    <t>Poly guard laminate</t>
  </si>
  <si>
    <t>Fargo 82601 1.0 mil PolyGuard Laminate - 250 imprints</t>
  </si>
  <si>
    <t>Clear patch overlaminate
1.0 mil thick
Approximately 1/16" border from patch to card after lamination
250 imprints per roll
For use with the following Fargo lamination modules cartridges 1 or 2:
    DTC4500e</t>
  </si>
  <si>
    <t>Barcode Printer</t>
  </si>
  <si>
    <t>Zebra ZD220,</t>
  </si>
  <si>
    <t xml:space="preserve"> The ZD220 desktop printer gives you reliable operation and basic features at an affordable price—both at the point of purchase and across the entire lifecycle. Engineered with Zebra quality, it boasts a dual-wall construction for added durability. And, it is ENERGY STAR® qualified to reduce your operational expenses. Built to last for years, the ZD220 provides an outstanding return on your investment.</t>
  </si>
  <si>
    <t xml:space="preserve">Barcode Scanner </t>
  </si>
  <si>
    <t>Zebra DS8178</t>
  </si>
  <si>
    <t xml:space="preserve">The DS8100 Series handheld scanners rise above conventional imagers to deliver unprecedented scanning performance on 1D and 2D barcodes, innovative productivity enhancing tools and unrivaled manageability to keep your checkout lines moving and your cashiers free to deliver a more personal checkout experience. </t>
  </si>
  <si>
    <t>Flap Barrier Minimum left and right side</t>
  </si>
  <si>
    <t>DS-K3Y501 Left and Right</t>
  </si>
  <si>
    <t>Flap Barrier Left                                      • 60,000 cards &amp; 180,000 events
• 6M open/close operations 
• 12 pairs of IR light detectors
• Passing efficiency: 20 to 60 persons per minute
• Built-in controller and reader
• SUS304 with 1.2 mm thickness</t>
  </si>
  <si>
    <t xml:space="preserve">Flap Barrier Minimum Midel </t>
  </si>
  <si>
    <t>DS-K3Y501 Middle</t>
  </si>
  <si>
    <t>Flap Barrier Middle                                  • 60,000 cards &amp; 180,000 events
• 6M open/close operations 
• 12 pairs of IR light detectors
• Passing efficiency: 20 to 60 persons per minute
• Built-in controller and reader
• SUS304 with 1.2 mm thickness</t>
  </si>
  <si>
    <t>10KVA UPS</t>
  </si>
  <si>
    <t>SVT10KX</t>
  </si>
  <si>
    <t>SmartOnline SVTX Series 3-Phase 380/400/415V 10kVA 9kW On-Line Double-Conversion UPS, Tower, Extended Run, SNMP Option</t>
  </si>
  <si>
    <t>Startup</t>
  </si>
  <si>
    <t>Startup for three Phase UPS</t>
  </si>
  <si>
    <t xml:space="preserve">external battery </t>
  </si>
  <si>
    <t>BP240V135</t>
  </si>
  <si>
    <t xml:space="preserve"> UPS external battery for the 10KVA ups </t>
  </si>
  <si>
    <t>Ribbon kit</t>
  </si>
  <si>
    <t xml:space="preserve">Fargo YMCKO Color Ribbon </t>
  </si>
  <si>
    <t>YMCKO color ribbon
500 full color prints per roll
Fargo 45200 ribbon is for use with the following Fargo printers:
    DTC4500e</t>
  </si>
  <si>
    <t>Roll</t>
  </si>
  <si>
    <t>Floor Standing Digital Signage Display</t>
  </si>
  <si>
    <t>DS-D6055FL-B/S</t>
  </si>
  <si>
    <t>Metallic Appearance Light weight body with integrative design. The front high-transmittance tempered glass provides reliable protection. Exquisite Image Industrial A+ interface, auto-coloring and image-enhancing engine.</t>
  </si>
  <si>
    <t>Digital Signage Server Software 
Hikcentral Focsign</t>
  </si>
  <si>
    <t>HikCentral FocSign software combines digital signage, attendance recording, and preliminary skin-surface temperature screening functions</t>
  </si>
  <si>
    <t>SQL server 2017</t>
  </si>
  <si>
    <t xml:space="preserve">SQL Server standard edition 2017 </t>
  </si>
  <si>
    <t>Genuine Licensed Microsoft SQL Server 2017</t>
  </si>
  <si>
    <t>Windows server 2019</t>
  </si>
  <si>
    <t>Genuine Licensed Microsoft Server 2019</t>
  </si>
  <si>
    <t xml:space="preserve">IN-BU-OCS-BoQ </t>
  </si>
  <si>
    <t>VDI</t>
  </si>
  <si>
    <t>OCS</t>
  </si>
  <si>
    <t>Total Price in ETB</t>
  </si>
  <si>
    <t>pcs(it was 410)</t>
  </si>
  <si>
    <t>pcs(it was 400)</t>
  </si>
  <si>
    <t>pcs(410)</t>
  </si>
  <si>
    <t>Unit Price Including VAT</t>
  </si>
  <si>
    <t>Total Price (ETB)</t>
  </si>
  <si>
    <t xml:space="preserve">ILMS  software </t>
  </si>
  <si>
    <t>ILMS system software</t>
  </si>
  <si>
    <t xml:space="preserve">• Completely Web-based, 
• run on browser. ̇Web-based Application –Asp.net, JavaScript, AJAX, XML, Web-Printing Supported ̇
• Multi-lingual Support –Full Unicode (UTF-8) Support ̇
• Standard Compliant –Marc21, UNI-Marc, ISO2709, Z39.50, MARCXML ̇
</t>
  </si>
  <si>
    <t xml:space="preserve">ILMS Gate detection </t>
  </si>
  <si>
    <t xml:space="preserve">RFID Detection Gates </t>
  </si>
  <si>
    <t xml:space="preserve">1.capable of  Detecting  EAS Armed RFID tags
2.should Support AFI anti-theft figure
3.support Multi-item detection
4.support People Counter (In and Out)
5.shoud be Able to integrate camera with the gate if required  
6.should be Able to integrate with Surveillance Station is required  including base plat 
</t>
  </si>
  <si>
    <t xml:space="preserve">Base plate for each aisle </t>
  </si>
  <si>
    <t xml:space="preserve">Base plat for the gate 
</t>
  </si>
  <si>
    <t xml:space="preserve">ILMS Book Tag </t>
  </si>
  <si>
    <t xml:space="preserve">RFID Tags for Books </t>
  </si>
  <si>
    <t xml:space="preserve">• Integrated Circuit (IC)                   NXP I-CODE SLIX2
• IC’s protocol /anti-collision          ISO 15693 : SLIX2 IC   specification
• Memory                                     2,560 bits (320 bytes)
• Operating frequency                13.56 MHz (HF)
• Unloaded resonance frequency     14,40 MHz ± 0,35 MHz
• Transponder antenna material         Aluminum
</t>
  </si>
  <si>
    <t>roll</t>
  </si>
  <si>
    <t xml:space="preserve">ILMS Staff Station </t>
  </si>
  <si>
    <t xml:space="preserve">Staff Station Unit </t>
  </si>
  <si>
    <t xml:space="preserve">arming/disarming module, tagging module and sorting module.     
1.Editing and updating of Students record
2.Add and deleting of Students record
3.Generate loan history for a particular Students
4.Managing of fines incurred by the Student
5.Arm/Disarm of EAS bit inside the library material
6.Program of new library material
7.desktop computer for managment 
</t>
  </si>
  <si>
    <t xml:space="preserve">ILMS shalf management </t>
  </si>
  <si>
    <t>Shelf Management System (wifi handle reader + tablet)</t>
  </si>
  <si>
    <t>1. Industrial Tablet (8” Touch Screen)
2. WIFI Handheld Reader and Antenna
3. Carry Bag
4. Software Function: Inventory Check, Searching</t>
  </si>
  <si>
    <t xml:space="preserve">ILMS Softare requirmrnts </t>
  </si>
  <si>
    <t xml:space="preserve">SQL Server 2017 standard edition </t>
  </si>
  <si>
    <r>
      <t xml:space="preserve">Microsoft  </t>
    </r>
    <r>
      <rPr>
        <sz val="12"/>
        <color theme="1"/>
        <rFont val="Tahoma"/>
        <family val="2"/>
      </rPr>
      <t>SQL Server 2017 Standard + 5 user CAL License</t>
    </r>
  </si>
  <si>
    <t>Usr</t>
  </si>
  <si>
    <t>Windows Server 2019 Standard Edition operating system</t>
  </si>
  <si>
    <t>System type software which is installed on the specified server machine for central database system</t>
  </si>
  <si>
    <t xml:space="preserve">Pcs </t>
  </si>
  <si>
    <t xml:space="preserve">desctop computer </t>
  </si>
  <si>
    <t>Intel Core i7 3.8GHz, 16GB DDR3,  1TB HDD, Windows 10 Pro 64-Bit, WiFi, USB 3.0, DVDRW, 2X Display Port</t>
  </si>
  <si>
    <t xml:space="preserve">Grand Total  </t>
  </si>
  <si>
    <t>BU-Integrated Digital Library System (ILSM) - BoQ</t>
  </si>
  <si>
    <t>ILMS</t>
  </si>
  <si>
    <t>Document Scanning Machine</t>
  </si>
  <si>
    <t>Page turning technology (Bionic Finger) Manual, semi- and fully-automatic operating modes Available in A3+ and A2 sizes 80-degree V-shaped book cradle Scan speeds up to 2,500 pages/hour</t>
  </si>
  <si>
    <t>IN-MINT-BOQ PART 2</t>
  </si>
  <si>
    <t xml:space="preserve"> Unit Price (USD) With out VAT</t>
  </si>
  <si>
    <t>Total Price (USD) including VAT</t>
  </si>
  <si>
    <t xml:space="preserve"> Unit Price (USD) With VAT</t>
  </si>
  <si>
    <t>Hyper Convergence Infrastructure/nutanix Software</t>
  </si>
  <si>
    <t>SW-AOS-PRO-PRD-3YR</t>
  </si>
  <si>
    <t>Subscription, Acropolis (AOS) Pro Software License for 3YR &amp; Production Software Support Service for 3YR</t>
  </si>
  <si>
    <t>L-CORES-PRO-PRD-3YR</t>
  </si>
  <si>
    <t>Subscription, Acropolis (AOS) Pro Software License for 1 CPU core for 3YR &amp; Production Software Support Service for 1 CPU core for 3YR</t>
  </si>
  <si>
    <t>L-FLASHTiB-PRO-PRD-3YR</t>
  </si>
  <si>
    <t>Subscription, Acropolis (AOS) Pro Software License for 1 TiB of flash for 3YR &amp; Production Software Support Service for 1 TiB of flash for 3YR</t>
  </si>
  <si>
    <t>LIC-PRS-PRO-3YR-1</t>
  </si>
  <si>
    <t>Prism Pro, 1 node, valid for 3 years</t>
  </si>
  <si>
    <t>7Y90CTO4WW</t>
  </si>
  <si>
    <t>B0T8</t>
  </si>
  <si>
    <t>ThinkAgile HX552x Base</t>
  </si>
  <si>
    <t>B0W3</t>
  </si>
  <si>
    <t>XClarity Pro</t>
  </si>
  <si>
    <t>B15S</t>
  </si>
  <si>
    <t>Nutanix SW Stack on Nutanix AHV</t>
  </si>
  <si>
    <t>B0TR</t>
  </si>
  <si>
    <t>ThinkAgile HX Deployment - Advanced + XClarity (per cluster)</t>
  </si>
  <si>
    <t>B0W1</t>
  </si>
  <si>
    <t>3 Years</t>
  </si>
  <si>
    <t>B4HJ</t>
  </si>
  <si>
    <t>Intel Xeon Gold 6230 20C 125W 2.1GHz Processor</t>
  </si>
  <si>
    <t>B4H3</t>
  </si>
  <si>
    <t>ThinkSystem 32GB TruDDR4 2933MHz (2Rx4 1.2V) RDIMM</t>
  </si>
  <si>
    <t>B0SW</t>
  </si>
  <si>
    <t>Nutanix Flash Node Config</t>
  </si>
  <si>
    <t>B8HS</t>
  </si>
  <si>
    <t>ThinkSystem M.2 5300 240GB SATA 6Gbps Non-Hot Swap SSD</t>
  </si>
  <si>
    <t>AUKJ</t>
  </si>
  <si>
    <t>ThinkSystem 10Gb 2-port SFP+ LOM</t>
  </si>
  <si>
    <t>AUAJ</t>
  </si>
  <si>
    <t>Mellanox ConnectX-4 Lx 10/25GbE SFP28 2-port PCIe Ethernet Adapter</t>
  </si>
  <si>
    <t>AVWF</t>
  </si>
  <si>
    <t>ThinkSystem 1100W (230V/115V) Platinum Hot-Swap Power Supply</t>
  </si>
  <si>
    <t>6583</t>
  </si>
  <si>
    <t>4.3m, 13A/100-250V, C13 to C14 Rack Power Cable</t>
  </si>
  <si>
    <t>AXCH</t>
  </si>
  <si>
    <t>ThinkSystem Toolless Slide Rail Kit with 2U CMA</t>
  </si>
  <si>
    <t>AV1Y</t>
  </si>
  <si>
    <t>Lenovo 5m Passive 25G SFP28 DAC Cable</t>
  </si>
  <si>
    <t>AT2T</t>
  </si>
  <si>
    <t>Lenovo 5m Active DAC SFP+ Cables</t>
  </si>
  <si>
    <t>B0MK</t>
  </si>
  <si>
    <t>Enable TPM 2.0</t>
  </si>
  <si>
    <t>B4NL</t>
  </si>
  <si>
    <t>ThinkSystem SR650 Refresh MB</t>
  </si>
  <si>
    <t>AUR9</t>
  </si>
  <si>
    <t>ThinkSystem 2U 3.5" SATA/SAS 12-Bay Backplane</t>
  </si>
  <si>
    <t>5977</t>
  </si>
  <si>
    <t>Select Storage devices - no configured RAID required</t>
  </si>
  <si>
    <t>AUNM</t>
  </si>
  <si>
    <t>ThinkSystem 430-16i SAS/SATA 12Gb HBA</t>
  </si>
  <si>
    <t>ATSB</t>
  </si>
  <si>
    <t>Nutanix Solution Code MFG Instruction</t>
  </si>
  <si>
    <t>AUMV</t>
  </si>
  <si>
    <t>ThinkSystem M.2 with Mirroring Enablement Kit</t>
  </si>
  <si>
    <t>AURC</t>
  </si>
  <si>
    <t>ThinkSystem SR550/SR650 x16/x8(or x16) PCIe FH Riser 2 Kit</t>
  </si>
  <si>
    <t>AUR3</t>
  </si>
  <si>
    <t>ThinkSystem SR550/SR650 x16/x8 PCIe FH Riser 1 Kit</t>
  </si>
  <si>
    <t>AUPW</t>
  </si>
  <si>
    <t>ThinkSystem XClarity Controller Standard to Enterprise Upgrade</t>
  </si>
  <si>
    <t>AUS8</t>
  </si>
  <si>
    <t>ThinkSystem 2U EIA Latch w/ VGA Upgrade Kit</t>
  </si>
  <si>
    <t>AUSS</t>
  </si>
  <si>
    <t>MS 12x3.5" HDD BP Cable Kit</t>
  </si>
  <si>
    <t>B0ML</t>
  </si>
  <si>
    <t>Feature Enable TPM on MB</t>
  </si>
  <si>
    <t>B6C1</t>
  </si>
  <si>
    <t>Node Cores</t>
  </si>
  <si>
    <t>B6C2</t>
  </si>
  <si>
    <t>Node Tebibytes</t>
  </si>
  <si>
    <t>AUTJ</t>
  </si>
  <si>
    <t>ThinkSystem common Intel Label</t>
  </si>
  <si>
    <t>B34G</t>
  </si>
  <si>
    <t>NTNX HW Certified Node</t>
  </si>
  <si>
    <t>AWFF</t>
  </si>
  <si>
    <t>ThinkSystem SR650 WW Lenovo LPK</t>
  </si>
  <si>
    <t>9220</t>
  </si>
  <si>
    <t>Preload by Hardware Feature Specify</t>
  </si>
  <si>
    <t>9206</t>
  </si>
  <si>
    <t>No Generic Preload Specify</t>
  </si>
  <si>
    <t>9205</t>
  </si>
  <si>
    <t>Drop-in-the-Box Specify</t>
  </si>
  <si>
    <t>9201</t>
  </si>
  <si>
    <t>Windows Specify</t>
  </si>
  <si>
    <t>AUAK</t>
  </si>
  <si>
    <t>2U Bracket for Mellanox ConnectX-4 Lx 2x25GbE SFP28 Adapter</t>
  </si>
  <si>
    <t>AUTQ</t>
  </si>
  <si>
    <t>ThinkSystem small Lenovo Label for 24x2.5"/12x3.5"/10x2.5"</t>
  </si>
  <si>
    <t>AUTS</t>
  </si>
  <si>
    <t>ThinkSystem 2U 12 3.5"HDD Conf HDD sequence Label</t>
  </si>
  <si>
    <t>AURR</t>
  </si>
  <si>
    <t>ThinkSystem M3.5 Screw for Riser 2x2pcs and Planar 5pcs</t>
  </si>
  <si>
    <t>AUT8</t>
  </si>
  <si>
    <t>ThinkSystem 1100W RDN PSU Caution Label</t>
  </si>
  <si>
    <t>AUSA</t>
  </si>
  <si>
    <t>Lenovo ThinkSystem M3.5" Screw for EIA</t>
  </si>
  <si>
    <t>AURM</t>
  </si>
  <si>
    <t>ThinkSystem SR550/SR650/SR590 Right EIA Latch with FIO</t>
  </si>
  <si>
    <t>B173</t>
  </si>
  <si>
    <t>Companion Part for XClarity Controller Standard to Enterprise Upgrade in Factory</t>
  </si>
  <si>
    <t>AVJ3</t>
  </si>
  <si>
    <t>ThinkSystem 1x1 3.5" HDD Filler</t>
  </si>
  <si>
    <t>AURQ</t>
  </si>
  <si>
    <t>Lenovo ThinkSystem 2U 3FH Riser Bracket</t>
  </si>
  <si>
    <t>AURP</t>
  </si>
  <si>
    <t>Lenovo ThinkSystem 2U 2FH Riser Bracket</t>
  </si>
  <si>
    <t>AUSG</t>
  </si>
  <si>
    <t>ThinkSystem SR650 6038 Fan module</t>
  </si>
  <si>
    <t>AVJ2</t>
  </si>
  <si>
    <t>ThinkSystem 4R CPU HS Clip</t>
  </si>
  <si>
    <t>AURS</t>
  </si>
  <si>
    <t>Lenovo ThinkSystem Memory Dummy</t>
  </si>
  <si>
    <t>B3XJ</t>
  </si>
  <si>
    <t>ThinkAgile 2U HX Certified Node Agency Label</t>
  </si>
  <si>
    <t>AUSE</t>
  </si>
  <si>
    <t>Lenovo ThinkSystem 2U CPU Entry Heatsink</t>
  </si>
  <si>
    <t>B31F</t>
  </si>
  <si>
    <t>ThinkSystem M.2 480GB SSD Thermal Kit</t>
  </si>
  <si>
    <t>AUTA</t>
  </si>
  <si>
    <t>XCC Network Access Label</t>
  </si>
  <si>
    <t>B0SQ</t>
  </si>
  <si>
    <t>HX Badge 1</t>
  </si>
  <si>
    <t>B13M</t>
  </si>
  <si>
    <t>ThinkAgile EIA Plate</t>
  </si>
  <si>
    <t>B7Y0</t>
  </si>
  <si>
    <t>Enable IPMI-over-LAN</t>
  </si>
  <si>
    <t>AWF9</t>
  </si>
  <si>
    <t>ThinkSystem Response time Service Label LI</t>
  </si>
  <si>
    <t>B13Q</t>
  </si>
  <si>
    <t>ThinkAgile 2U Service Label LI</t>
  </si>
  <si>
    <t>BENN</t>
  </si>
  <si>
    <t>HX First Power-On Label</t>
  </si>
  <si>
    <t>AUSU</t>
  </si>
  <si>
    <t>ThinkSystem Package for SR650</t>
  </si>
  <si>
    <t>A2HP</t>
  </si>
  <si>
    <t>Configuration ID 01</t>
  </si>
  <si>
    <t>5641PX3</t>
  </si>
  <si>
    <t>XClarity Pro, Per Endpoint w/3 Yr SW S&amp;S</t>
  </si>
  <si>
    <t>1340</t>
  </si>
  <si>
    <t>Lenovo XClarity Pro, Per Managed Endpoint w/3 Yr SW S&amp;S</t>
  </si>
  <si>
    <t>3444</t>
  </si>
  <si>
    <t>Registration only</t>
  </si>
  <si>
    <t>5374CM1</t>
  </si>
  <si>
    <t>Configuration Instruction</t>
  </si>
  <si>
    <t>AVE5</t>
  </si>
  <si>
    <t>ThinkSystem 430-16i SAS/SATA 12Gb HBA placement</t>
  </si>
  <si>
    <t>A2JX</t>
  </si>
  <si>
    <t>Controller 01</t>
  </si>
  <si>
    <t>7S05CTO3WW</t>
  </si>
  <si>
    <t>Windows Server 2019</t>
  </si>
  <si>
    <t>S09K</t>
  </si>
  <si>
    <t>Windows Server 2019 Datacenter (16 core) - MultiLang (not preinstalled)</t>
  </si>
  <si>
    <t>3523</t>
  </si>
  <si>
    <t>Drop-in-the-Box</t>
  </si>
  <si>
    <t>7S05CTO6WW</t>
  </si>
  <si>
    <t>Windows Server 2019 Addl Lic</t>
  </si>
  <si>
    <t>S090</t>
  </si>
  <si>
    <t>Windows Server 2019 Datacenter Additional License (2 core) (No Media/Key) (POS Only)</t>
  </si>
  <si>
    <t>5372SWX</t>
  </si>
  <si>
    <t>xSeries HIPO</t>
  </si>
  <si>
    <t>S0AU</t>
  </si>
  <si>
    <t>S094</t>
  </si>
  <si>
    <t>HCI Node (qty=4)</t>
  </si>
  <si>
    <t>4-Node Cluster  : Lenovo ThinkAgile HX5521 Certified Node 3YR</t>
  </si>
  <si>
    <t>B49U</t>
  </si>
  <si>
    <t>ThinkSystem 3.5" Intel S4610 1.92TB Mainstream SATA 6Gb Hot Swap SSD</t>
  </si>
  <si>
    <t>Data Protection Solution Hardware/lenovo</t>
  </si>
  <si>
    <t>7X08CTO1WW</t>
  </si>
  <si>
    <t>Backup Manager  : ThinkSystem SR530 - 3yr Warranty</t>
  </si>
  <si>
    <t>AV0S</t>
  </si>
  <si>
    <t>ThinkSystem SR530 2.5" Chassis with 8 Bays</t>
  </si>
  <si>
    <t>B7N3</t>
  </si>
  <si>
    <t>Intel Xeon Bronze 3206R 8C 85W 1.9GHz Processor</t>
  </si>
  <si>
    <t>B4H2</t>
  </si>
  <si>
    <t>ThinkSystem 16GB TruDDR4 2933MHz (2Rx8 1.2V) RDIMM</t>
  </si>
  <si>
    <t>AUWB</t>
  </si>
  <si>
    <t>ThinkSystem SR530/SR630/SR570 2.5" SATA/SAS 8-Bay Backplane</t>
  </si>
  <si>
    <t>AUNG</t>
  </si>
  <si>
    <t>ThinkSystem RAID 530-8i PCIe 12Gb Adapter</t>
  </si>
  <si>
    <t>BCTE</t>
  </si>
  <si>
    <t>ThinkSystem 2.5" Multi Vendor 960GB Entry SATA 6Gb Hot Swap SSD</t>
  </si>
  <si>
    <t>B919</t>
  </si>
  <si>
    <t>ThinkSystem M.2 5300 480GB SATA 6Gbps Non-Hot Swap SSD</t>
  </si>
  <si>
    <t>AV0W</t>
  </si>
  <si>
    <t>ThinkSystem SR530/SR570 x8 PCIe LP Riser 2 Kit</t>
  </si>
  <si>
    <t>AUWC</t>
  </si>
  <si>
    <t>ThinkSystem SR530/SR570/SR630 x8/x16 PCIe LP+LP Riser 1 Kit</t>
  </si>
  <si>
    <t>AUWQ</t>
  </si>
  <si>
    <t>Lenovo ThinkSystem 1U LP+LP BF Riser Bracket</t>
  </si>
  <si>
    <t>AUZX</t>
  </si>
  <si>
    <t>ThinkSystem Broadcom 5720 1GbE RJ45 2-Port PCIe Ethernet Adapter</t>
  </si>
  <si>
    <t>5053</t>
  </si>
  <si>
    <t>SFP+ SR Transceiver</t>
  </si>
  <si>
    <t>AVV7</t>
  </si>
  <si>
    <t>ThinkSystem 750W(230/115V) Platinum Hot-Swap Power Supply</t>
  </si>
  <si>
    <t>AXCA</t>
  </si>
  <si>
    <t>ThinkSystem Toolless Slide Rail</t>
  </si>
  <si>
    <t>B4NG</t>
  </si>
  <si>
    <t>ThinkSystem SR530 Refresh MB</t>
  </si>
  <si>
    <t>AWFD</t>
  </si>
  <si>
    <t>ThinkSystem WW Lenovo LPK</t>
  </si>
  <si>
    <t>AV06</t>
  </si>
  <si>
    <t>ThinkSystem SR530/SR630 2.5" SATA/SAS 8-Bay Backplane Kit</t>
  </si>
  <si>
    <t>AUWN</t>
  </si>
  <si>
    <t>Lenovo ThinkSystem 1U LP Riser Bracket</t>
  </si>
  <si>
    <t>AVEN</t>
  </si>
  <si>
    <t>ThinkSystem 1x1 2.5" HDD Filler</t>
  </si>
  <si>
    <t>AVWJ</t>
  </si>
  <si>
    <t>ThinkSystem 750W Platinum RDN PSU Caution Label</t>
  </si>
  <si>
    <t>AULP</t>
  </si>
  <si>
    <t>ThinkSystem 1U CPU Heatsink</t>
  </si>
  <si>
    <t>AXFK</t>
  </si>
  <si>
    <t>ThinkSystem Intel Royalty for 2x10Gb SFP+ PHY Solution</t>
  </si>
  <si>
    <t>AUWG</t>
  </si>
  <si>
    <t>Lenovo ThinkSystem 1U VGA Filler</t>
  </si>
  <si>
    <t>AV0N</t>
  </si>
  <si>
    <t>ThinkSystem SR530 Value Fan Module</t>
  </si>
  <si>
    <t>AV0G</t>
  </si>
  <si>
    <t>SR530/SR570 Lenovo Agency Label</t>
  </si>
  <si>
    <t>AV0L</t>
  </si>
  <si>
    <t>SR530 Model number Label</t>
  </si>
  <si>
    <t>AV08</t>
  </si>
  <si>
    <t>Value 1U Service label LI</t>
  </si>
  <si>
    <t>AVWK</t>
  </si>
  <si>
    <t>ThinkSystem EIA Plate with Lenovo Logo</t>
  </si>
  <si>
    <t>AUTV</t>
  </si>
  <si>
    <t>ThinkSystem large Label for non-24x2.5"/12x3.5"/10x2.5"</t>
  </si>
  <si>
    <t>AV13</t>
  </si>
  <si>
    <t>Package for SR530/SR570</t>
  </si>
  <si>
    <t>7S0LCTO2WW</t>
  </si>
  <si>
    <t>Veeam Subscriptions</t>
  </si>
  <si>
    <t>S2GW</t>
  </si>
  <si>
    <t>Veeam Availability Suite Universal License. Includes Enterprise Plus Edition features. - 3 Years Subscription Upfront Billing &amp; Production (24/7) Support</t>
  </si>
  <si>
    <t>controller</t>
  </si>
  <si>
    <t>7D26CTO1WW</t>
  </si>
  <si>
    <t>Controller : Lenovo ThinkSystem DM7100H Hybrid Flash Array</t>
  </si>
  <si>
    <t>B94E</t>
  </si>
  <si>
    <t>Lenovo ThinkSystem DM 4U Chassis</t>
  </si>
  <si>
    <t>B5RJ</t>
  </si>
  <si>
    <t>DM Series Premium Offering</t>
  </si>
  <si>
    <t>B94T</t>
  </si>
  <si>
    <t>Lenovo ThinkSystem DM7100 Controller</t>
  </si>
  <si>
    <t>B730</t>
  </si>
  <si>
    <t>Lenovo ThinkSystem DM Series 10Gb 4 port Ethernet Card</t>
  </si>
  <si>
    <t>B72X</t>
  </si>
  <si>
    <t>Lenovo ThinkSystem DM Series 32Gb 4 port Fibre Channel Card</t>
  </si>
  <si>
    <t>B94J</t>
  </si>
  <si>
    <t>Lenovo ThinkSystem DM Series 25Gb 4 Port Ethernet Mez Card</t>
  </si>
  <si>
    <t>B732</t>
  </si>
  <si>
    <t>25Gb Ethernet Optical SFP28 Shortwave Module 1 Pack</t>
  </si>
  <si>
    <t>B4SY</t>
  </si>
  <si>
    <t>Intel 10G Ethernet SFP+ SR Optics Module</t>
  </si>
  <si>
    <t>B2PC</t>
  </si>
  <si>
    <t>Lenovo 5m LC-LC OM4 MMF Cable</t>
  </si>
  <si>
    <t>AV1W</t>
  </si>
  <si>
    <t>Lenovo 1m Passive 25G SFP28 DAC Cable</t>
  </si>
  <si>
    <t>AV1Z</t>
  </si>
  <si>
    <t>Lenovo 1m Passive 100G QSFP28 DAC Cable</t>
  </si>
  <si>
    <t>B4BP</t>
  </si>
  <si>
    <t>Lenovo ThinkSystem Storage USB Cable, Micro-USB</t>
  </si>
  <si>
    <t>BAYK</t>
  </si>
  <si>
    <t>Lenovo ThinkSystem DM Series ONTAP 9.7 Software NonEncryption</t>
  </si>
  <si>
    <t>B46X</t>
  </si>
  <si>
    <t>Essential Service</t>
  </si>
  <si>
    <t>B38Y</t>
  </si>
  <si>
    <t>Lenovo ThinkSystem Storage Rack Mount Kit 2U24/4U60</t>
  </si>
  <si>
    <t>B5AZ</t>
  </si>
  <si>
    <t>DM Series SnapVault License</t>
  </si>
  <si>
    <t>B4SF</t>
  </si>
  <si>
    <t>DM Series CIFS Protocol License</t>
  </si>
  <si>
    <t>B4SG</t>
  </si>
  <si>
    <t>DM Series NFS Protocol License</t>
  </si>
  <si>
    <t>B4SH</t>
  </si>
  <si>
    <t>DM Series iSCSI Protocol License</t>
  </si>
  <si>
    <t>B4SJ</t>
  </si>
  <si>
    <t>DM Series FCP Protocol License</t>
  </si>
  <si>
    <t>B4SK</t>
  </si>
  <si>
    <t>DM Series SnapMirror License</t>
  </si>
  <si>
    <t>B4SL</t>
  </si>
  <si>
    <t>DM Series SnapRestore License</t>
  </si>
  <si>
    <t>B4SM</t>
  </si>
  <si>
    <t>DM Series FlexClone License</t>
  </si>
  <si>
    <t>B4SP</t>
  </si>
  <si>
    <t>DM Series SnapManager License</t>
  </si>
  <si>
    <t>B7AQ</t>
  </si>
  <si>
    <t>SnapMirror Synchronous</t>
  </si>
  <si>
    <t>9170</t>
  </si>
  <si>
    <t>Storage SubSystem ID 01</t>
  </si>
  <si>
    <t>BAGE</t>
  </si>
  <si>
    <t>Configured with Lenovo ThinkSystem DM7100H</t>
  </si>
  <si>
    <t>B94R</t>
  </si>
  <si>
    <t>Lenovo ThinkSystem DM7100H Ship Kit (ROW)</t>
  </si>
  <si>
    <t>B4CH</t>
  </si>
  <si>
    <t>Lenovo ThinkSystem DM Series 1TB NVMe Cache</t>
  </si>
  <si>
    <t>B94L</t>
  </si>
  <si>
    <t>Lenovo ThinkSystem DM7100F NVMe Agency Labels</t>
  </si>
  <si>
    <t>B738</t>
  </si>
  <si>
    <t>Lenovo ThinkSystem NVMe Accessory</t>
  </si>
  <si>
    <t>BAZ3</t>
  </si>
  <si>
    <t>DM7100H Controller CFC</t>
  </si>
  <si>
    <t>B94V</t>
  </si>
  <si>
    <t>Lenovo ThinkSystem DM Series 4U NVMe Bezel</t>
  </si>
  <si>
    <t>B94W</t>
  </si>
  <si>
    <t>Lenovo ThinkSystem DM Series NVMe Packaging</t>
  </si>
  <si>
    <t>BD0U</t>
  </si>
  <si>
    <t>Lenovo ThinkSystem DM7100H Product System Label</t>
  </si>
  <si>
    <t>5WS7A76809</t>
  </si>
  <si>
    <t>Essential- 3Y 24x7x4 ThinkSystem DM7100H HFA</t>
  </si>
  <si>
    <t>Backup storage</t>
  </si>
  <si>
    <t>7Y43CTO1WW</t>
  </si>
  <si>
    <t>Storage-60x16TB : Lenovo ThinkSystem DM600S 4U60 LFF Dense Expansion Enclosure</t>
  </si>
  <si>
    <t>B38N</t>
  </si>
  <si>
    <t>Lenovo ThinkSystem Storage 4U60 Chassis</t>
  </si>
  <si>
    <t>B39J</t>
  </si>
  <si>
    <t>Lenovo ThinkSystem DM Series DM120S/240S/600S IOM</t>
  </si>
  <si>
    <t>BEFT</t>
  </si>
  <si>
    <t>Lenovo ThinkSystem 480TB (30x 16TB, 3.5", NLSAS HDD) Drive Pack for DM7100H</t>
  </si>
  <si>
    <t>AU18</t>
  </si>
  <si>
    <t>2m External MiniSAS HD 8644/MiniSAS HD 8644 Cable</t>
  </si>
  <si>
    <t>6252</t>
  </si>
  <si>
    <t>2.5m, 16A/100-250V, C19 to IEC 320-C20 Rack Power Cable</t>
  </si>
  <si>
    <t>B4CY</t>
  </si>
  <si>
    <t>Lenovo ThinkSystem Storage 4U Accessory Kit</t>
  </si>
  <si>
    <t>B39N</t>
  </si>
  <si>
    <t>Lenovo ThinkSystem Storage 4U60 Bezel</t>
  </si>
  <si>
    <t>B4BR</t>
  </si>
  <si>
    <t>Lenovo ThinkSystem Storage Packaging 4U60</t>
  </si>
  <si>
    <t>B4CK</t>
  </si>
  <si>
    <t>Lenovo ThinkSystem Storage Expansion System Labels 4U</t>
  </si>
  <si>
    <t>B39B</t>
  </si>
  <si>
    <t>Lenovo ThinkSystem DM Series DM600S Product Label</t>
  </si>
  <si>
    <t>BAKT</t>
  </si>
  <si>
    <t>Lenovo ThinkSystem Tied Controller MTM-SN Asset Tag Label</t>
  </si>
  <si>
    <t>B4CS</t>
  </si>
  <si>
    <t>Lenovo ThinkSystem DM Series ExP Ship Kit (ROW)</t>
  </si>
  <si>
    <t>5WS7A79052</t>
  </si>
  <si>
    <t>Essential- 3Y 24x7x4 ThinkSystem DM600S 4U60 for DM7100</t>
  </si>
  <si>
    <t>B5XW</t>
  </si>
  <si>
    <t>SW Offering is defined from linked Product</t>
  </si>
  <si>
    <t>B4K6</t>
  </si>
  <si>
    <t>DM Expansion Child MFG Inst</t>
  </si>
  <si>
    <t>B4E6</t>
  </si>
  <si>
    <t>Controller is defined from Linked Product</t>
  </si>
  <si>
    <t>storage</t>
  </si>
  <si>
    <t>7Y59CTO1WW</t>
  </si>
  <si>
    <t>Storage : Lenovo ThinkSystem DM120S 2U12 LFF Expansion Enclosure</t>
  </si>
  <si>
    <t>B38M</t>
  </si>
  <si>
    <t>Lenovo ThinkSystem Storage Series 2U12 Chassis</t>
  </si>
  <si>
    <t>BEFN</t>
  </si>
  <si>
    <t>Lenovo ThinkSystem 96TB (6x 16TB, 3.5", NLSAS HDD) Drive Pack for DM7100H</t>
  </si>
  <si>
    <t>AU17</t>
  </si>
  <si>
    <t>1m External MiniSAS HD 8644/MiniSAS HD 8644 Cable</t>
  </si>
  <si>
    <t>B38X</t>
  </si>
  <si>
    <t>Lenovo ThinkSystem Storage Rack Mount Kit 2U12</t>
  </si>
  <si>
    <t>B39K</t>
  </si>
  <si>
    <t>Lenovo ThinkSystem DM Series 2U12 Bezel</t>
  </si>
  <si>
    <t>B4AW</t>
  </si>
  <si>
    <t>Lenovo ThinkSystem Storage Packaging 2U</t>
  </si>
  <si>
    <t>B4BF</t>
  </si>
  <si>
    <t>2U12 Expansion System Labels</t>
  </si>
  <si>
    <t>B399</t>
  </si>
  <si>
    <t>Lenovo ThinkSystem DM Series DM120S Product Label</t>
  </si>
  <si>
    <t>5WS7A79024</t>
  </si>
  <si>
    <t>Essential- 3Y 24x7x4 ThinkSystem DM120S 2U12 for DM7100</t>
  </si>
  <si>
    <t>HCI and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</si>
</sst>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409]* #,##0.00_ ;_-[$$-409]* \-#,##0.00\ ;_-[$$-409]* &quot;-&quot;??_ ;_-@_ "/>
    <numFmt numFmtId="165" formatCode="&quot;$&quot;#,##0.00"/>
    <numFmt numFmtId="166" formatCode="_ * #,##0.00_ ;_ * \-#,##0.00_ ;_ * &quot;-&quot;??_ ;_ @_ "/>
    <numFmt numFmtId="167" formatCode="_(#,##0.00_);_(\(#,##0.00\);_(&quot;-&quot;??_);_(@_)"/>
    <numFmt numFmtId="168" formatCode="mmm\-d"/>
    <numFmt numFmtId="169" formatCode="\,##"/>
    <numFmt numFmtId="170" formatCode="_([$€-2]* #,##0.00_);_([$€-2]* \(#,##0.00\);_([$€-2]* &quot;-&quot;??_)"/>
    <numFmt numFmtId="171" formatCode="#.00"/>
    <numFmt numFmtId="172" formatCode="##"/>
    <numFmt numFmtId="173" formatCode="_ * #,##0_ ;_ * \-#,##0_ ;_ * &quot;-&quot;_ ;_ @_ "/>
    <numFmt numFmtId="174" formatCode="#,###.0000;\(#,###.0000\)"/>
    <numFmt numFmtId="175" formatCode="_(* #,##0,_);_(* \(#,\);_(* &quot;-&quot;??_);_(@_)"/>
    <numFmt numFmtId="176" formatCode="_([$USD]\ * #,##0.00_);_([$USD]\ * \(#,##0.00\);_([$USD]\ * &quot;-&quot;??_);_(@_)"/>
    <numFmt numFmtId="177" formatCode="#,##0.0\ &quot;Pts&quot;"/>
    <numFmt numFmtId="178" formatCode="_ * #,##0.00_ ;_ * \-#,##0.00_ ;_ * &quot;-&quot;_ ;_ @_ "/>
    <numFmt numFmtId="179" formatCode="_-* #,##0_-;\-* #,##0_-;_-* &quot;-&quot;_-;_-@_-"/>
    <numFmt numFmtId="180" formatCode="&quot;$&quot;#,##0"/>
    <numFmt numFmtId="181" formatCode="_(* #,##0.00_);_(* \(#,##0.00\);_(* \-??_);_(@_)"/>
    <numFmt numFmtId="182" formatCode="_ &quot;¥&quot;* #,##0.00_ ;_ &quot;¥&quot;* \-#,##0.00_ ;_ &quot;¥&quot;* &quot;-&quot;??_ ;_ @_ "/>
    <numFmt numFmtId="183" formatCode="_([$$-409]* #,##0.00_);_([$$-409]* \(#,##0.00\);_([$$-409]* &quot;-&quot;_);_(@_)"/>
    <numFmt numFmtId="184" formatCode="\$#,##0.00;\-\$#,##0.00"/>
    <numFmt numFmtId="187" formatCode="0.0"/>
    <numFmt numFmtId="195" formatCode="_(&quot;USD&quot;\ #,##0.00_);_(&quot;USD&quot;\ \(#,##0.00\);_(&quot;USD&quot;\ &quot;-&quot;??_);_(@_)"/>
  </numFmts>
  <fonts count="22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1"/>
      <color theme="1"/>
      <name val="Calibri"/>
      <family val="2"/>
      <scheme val="minor"/>
    </font>
    <font>
      <sz val="11"/>
      <color rgb="FF000000"/>
      <name val="Calibri"/>
      <family val="2"/>
      <scheme val="minor"/>
    </font>
    <font>
      <sz val="11"/>
      <color rgb="FF000000"/>
      <name val="Calibri"/>
      <family val="2"/>
    </font>
    <font>
      <sz val="11"/>
      <color rgb="FF000000"/>
      <name val="Calibri"/>
      <family val="2"/>
    </font>
    <font>
      <i/>
      <sz val="11"/>
      <color rgb="FF7F7F7F"/>
      <name val="Calibri"/>
      <family val="2"/>
    </font>
    <font>
      <sz val="11"/>
      <color indexed="8"/>
      <name val="Calibri"/>
      <family val="2"/>
    </font>
    <font>
      <sz val="12"/>
      <name val="Times New Roman"/>
      <family val="1"/>
    </font>
    <font>
      <sz val="10"/>
      <name val="Arial"/>
      <family val="2"/>
    </font>
    <font>
      <sz val="10"/>
      <name val="Helv"/>
      <family val="2"/>
    </font>
    <font>
      <sz val="11"/>
      <name val="ＭＳ ゴシック"/>
      <family val="3"/>
      <charset val="128"/>
    </font>
    <font>
      <sz val="10"/>
      <name val="Helv"/>
      <charset val="204"/>
    </font>
    <font>
      <sz val="10"/>
      <name val="MS Sans Serif"/>
      <family val="2"/>
    </font>
    <font>
      <sz val="11"/>
      <name val="돋움"/>
      <family val="3"/>
      <charset val="129"/>
    </font>
    <font>
      <sz val="10"/>
      <color indexed="8"/>
      <name val="MS Sans Serif"/>
      <family val="2"/>
    </font>
    <font>
      <sz val="11"/>
      <name val="돋움"/>
      <family val="2"/>
      <charset val="129"/>
    </font>
    <font>
      <sz val="11"/>
      <name val="돋움"/>
      <family val="1"/>
      <charset val="129"/>
    </font>
    <font>
      <sz val="10"/>
      <name val="Geneva"/>
      <family val="2"/>
    </font>
    <font>
      <sz val="9"/>
      <name val="Arial"/>
      <family val="2"/>
    </font>
    <font>
      <sz val="11"/>
      <color indexed="8"/>
      <name val="ＭＳ Ｐゴシック"/>
      <family val="2"/>
      <charset val="128"/>
    </font>
    <font>
      <sz val="11"/>
      <color indexed="8"/>
      <name val="맑은 고딕"/>
      <family val="3"/>
      <charset val="129"/>
    </font>
    <font>
      <sz val="11"/>
      <color indexed="8"/>
      <name val="宋体"/>
      <charset val="134"/>
    </font>
    <font>
      <sz val="11"/>
      <color indexed="9"/>
      <name val="ＭＳ Ｐゴシック"/>
      <family val="2"/>
      <charset val="128"/>
    </font>
    <font>
      <sz val="11"/>
      <color indexed="9"/>
      <name val="맑은 고딕"/>
      <family val="3"/>
      <charset val="129"/>
    </font>
    <font>
      <sz val="11"/>
      <color indexed="9"/>
      <name val="宋体"/>
      <charset val="134"/>
    </font>
    <font>
      <sz val="10"/>
      <color indexed="8"/>
      <name val="Arial"/>
      <family val="2"/>
    </font>
    <font>
      <sz val="9"/>
      <name val="Times New Roman"/>
      <family val="1"/>
    </font>
    <font>
      <sz val="10"/>
      <name val="Courier"/>
      <family val="3"/>
    </font>
    <font>
      <sz val="12"/>
      <name val="Osaka"/>
      <family val="3"/>
      <charset val="128"/>
    </font>
    <font>
      <sz val="11"/>
      <color indexed="8"/>
      <name val="Calibri"/>
      <family val="2"/>
    </font>
    <font>
      <sz val="10"/>
      <color indexed="24"/>
      <name val="MS Sans Serif"/>
      <family val="2"/>
    </font>
    <font>
      <sz val="10"/>
      <name val="Times New Roman"/>
      <family val="1"/>
    </font>
    <font>
      <sz val="1"/>
      <color indexed="8"/>
      <name val="Courier"/>
      <family val="3"/>
    </font>
    <font>
      <sz val="8"/>
      <name val="Arial"/>
      <family val="2"/>
    </font>
    <font>
      <b/>
      <sz val="12"/>
      <name val="Arial"/>
      <family val="2"/>
    </font>
    <font>
      <sz val="10"/>
      <color indexed="12"/>
      <name val="Arial"/>
      <family val="2"/>
    </font>
    <font>
      <sz val="7"/>
      <name val="Small Fonts"/>
      <family val="2"/>
    </font>
    <font>
      <b/>
      <i/>
      <sz val="16"/>
      <name val="Helv"/>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2"/>
      <name val="Arial"/>
      <family val="2"/>
    </font>
    <font>
      <sz val="8"/>
      <color indexed="16"/>
      <name val="Century Schoolbook"/>
      <family val="1"/>
    </font>
    <font>
      <b/>
      <i/>
      <sz val="10"/>
      <name val="Times New Roman"/>
      <family val="1"/>
    </font>
    <font>
      <strike/>
      <sz val="12"/>
      <name val="Palatino"/>
      <family val="1"/>
    </font>
    <font>
      <b/>
      <sz val="11"/>
      <name val="Helv"/>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2"/>
      <name val="바탕체"/>
      <family val="1"/>
      <charset val="129"/>
    </font>
    <font>
      <sz val="11"/>
      <color indexed="62"/>
      <name val="ＭＳ Ｐゴシック"/>
      <family val="2"/>
      <charset val="128"/>
    </font>
    <font>
      <b/>
      <sz val="11"/>
      <color indexed="63"/>
      <name val="ＭＳ Ｐゴシック"/>
      <family val="2"/>
      <charset val="128"/>
    </font>
    <font>
      <sz val="11"/>
      <color indexed="17"/>
      <name val="宋体"/>
      <charset val="134"/>
    </font>
    <font>
      <sz val="11"/>
      <color indexed="17"/>
      <name val="Calibri"/>
      <family val="2"/>
    </font>
    <font>
      <sz val="11"/>
      <color indexed="20"/>
      <name val="宋体"/>
      <charset val="134"/>
    </font>
    <font>
      <sz val="11"/>
      <color indexed="20"/>
      <name val="Calibri"/>
      <family val="2"/>
    </font>
    <font>
      <sz val="11"/>
      <name val="ＭＳ Ｐゴシック"/>
      <family val="2"/>
      <charset val="128"/>
    </font>
    <font>
      <sz val="11"/>
      <color indexed="20"/>
      <name val="ＭＳ Ｐゴシック"/>
      <family val="2"/>
      <charset val="128"/>
    </font>
    <font>
      <sz val="12"/>
      <name val="宋体"/>
      <charset val="134"/>
    </font>
    <font>
      <sz val="14"/>
      <name val="ＭＳ 明朝"/>
      <family val="3"/>
      <charset val="128"/>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8"/>
      <color indexed="62"/>
      <name val="Cambria"/>
      <family val="1"/>
    </font>
    <font>
      <b/>
      <sz val="11"/>
      <color indexed="9"/>
      <name val="宋体"/>
      <charset val="134"/>
    </font>
    <font>
      <sz val="11"/>
      <name val="ＭＳ Ｐゴシック"/>
      <family val="3"/>
      <charset val="128"/>
    </font>
    <font>
      <b/>
      <sz val="11"/>
      <color indexed="8"/>
      <name val="宋体"/>
      <charset val="134"/>
    </font>
    <font>
      <sz val="10"/>
      <name val="ＭＳ ・団"/>
      <family val="3"/>
      <charset val="128"/>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b/>
      <sz val="11"/>
      <color indexed="8"/>
      <name val="ＭＳ Ｐゴシック"/>
      <family val="2"/>
      <charset val="128"/>
    </font>
    <font>
      <sz val="11"/>
      <color rgb="FF000000"/>
      <name val="Calibri"/>
      <family val="2"/>
      <scheme val="minor"/>
    </font>
    <font>
      <sz val="10"/>
      <color theme="1"/>
      <name val="Arial"/>
      <family val="2"/>
    </font>
    <font>
      <sz val="10"/>
      <color theme="1"/>
      <name val="Calibri"/>
      <family val="2"/>
    </font>
    <font>
      <sz val="8"/>
      <color theme="1"/>
      <name val="Arial"/>
      <family val="2"/>
    </font>
    <font>
      <sz val="11"/>
      <color indexed="8"/>
      <name val="Calibri"/>
      <family val="2"/>
      <scheme val="minor"/>
    </font>
    <font>
      <sz val="11"/>
      <color rgb="FF006100"/>
      <name val="Calibri"/>
      <family val="2"/>
      <scheme val="minor"/>
    </font>
    <font>
      <i/>
      <sz val="11"/>
      <color rgb="FF7F7F7F"/>
      <name val="Calibri"/>
      <family val="2"/>
      <scheme val="minor"/>
    </font>
    <font>
      <sz val="11"/>
      <color rgb="FF000000"/>
      <name val="Calibri"/>
      <family val="2"/>
    </font>
    <font>
      <sz val="12"/>
      <color theme="1"/>
      <name val="Calibri"/>
      <family val="2"/>
      <scheme val="minor"/>
    </font>
    <font>
      <b/>
      <sz val="11"/>
      <color rgb="FF000000"/>
      <name val="Calibri"/>
      <family val="2"/>
    </font>
    <font>
      <i/>
      <sz val="11"/>
      <color rgb="FF7F7F7F"/>
      <name val="Calibri"/>
      <family val="2"/>
      <charset val="1"/>
    </font>
    <font>
      <sz val="11"/>
      <color rgb="FF000000"/>
      <name val="Calibri"/>
      <family val="2"/>
      <charset val="1"/>
    </font>
    <font>
      <u/>
      <sz val="11"/>
      <color theme="10"/>
      <name val="Calibri"/>
      <family val="2"/>
      <scheme val="minor"/>
    </font>
    <font>
      <sz val="10"/>
      <name val="Arial"/>
      <family val="2"/>
      <charset val="162"/>
    </font>
    <font>
      <sz val="9"/>
      <color theme="1"/>
      <name val="Arial Unicode MS"/>
      <family val="2"/>
      <charset val="134"/>
    </font>
    <font>
      <sz val="9"/>
      <color indexed="8"/>
      <name val="宋体"/>
      <family val="3"/>
      <charset val="134"/>
    </font>
    <font>
      <sz val="12"/>
      <name val="宋体"/>
      <family val="3"/>
      <charset val="134"/>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宋体"/>
      <family val="3"/>
      <charset val="134"/>
    </font>
    <font>
      <sz val="11"/>
      <color theme="1"/>
      <name val="Calibri"/>
      <family val="3"/>
      <charset val="134"/>
      <scheme val="minor"/>
    </font>
    <font>
      <sz val="11"/>
      <color indexed="20"/>
      <name val="宋体"/>
      <family val="3"/>
      <charset val="134"/>
    </font>
    <font>
      <sz val="11"/>
      <color indexed="17"/>
      <name val="宋体"/>
      <family val="3"/>
      <charset val="134"/>
    </font>
    <font>
      <b/>
      <sz val="10"/>
      <name val="Times New Roman"/>
      <family val="1"/>
    </font>
    <font>
      <sz val="11"/>
      <color theme="1"/>
      <name val="Cambria"/>
      <family val="1"/>
    </font>
    <font>
      <sz val="11"/>
      <name val="Cambria"/>
      <family val="1"/>
    </font>
    <font>
      <sz val="11"/>
      <color theme="0"/>
      <name val="Cambria"/>
      <family val="1"/>
    </font>
    <font>
      <b/>
      <sz val="11"/>
      <name val="Cambria"/>
      <family val="1"/>
    </font>
    <font>
      <sz val="11"/>
      <color rgb="FF000000"/>
      <name val="Cambria"/>
      <family val="1"/>
    </font>
    <font>
      <b/>
      <i/>
      <u/>
      <sz val="11"/>
      <name val="Cambria"/>
      <family val="1"/>
    </font>
    <font>
      <b/>
      <sz val="11"/>
      <color rgb="FF000000"/>
      <name val="Cambria"/>
      <family val="1"/>
    </font>
    <font>
      <sz val="11"/>
      <name val="Calibri"/>
      <family val="2"/>
    </font>
    <font>
      <b/>
      <sz val="11"/>
      <color rgb="FFFFFFFF"/>
      <name val="Cambria"/>
      <family val="1"/>
    </font>
    <font>
      <sz val="11"/>
      <color rgb="FFFFFFFF"/>
      <name val="Cambria"/>
      <family val="1"/>
    </font>
    <font>
      <sz val="10"/>
      <color theme="1"/>
      <name val="Cambria"/>
      <family val="1"/>
    </font>
    <font>
      <b/>
      <sz val="10"/>
      <color theme="0"/>
      <name val="Cambria"/>
      <family val="1"/>
    </font>
    <font>
      <b/>
      <sz val="10"/>
      <color indexed="8"/>
      <name val="Cambria"/>
      <family val="1"/>
    </font>
    <font>
      <sz val="10"/>
      <name val="Cambria"/>
      <family val="1"/>
    </font>
    <font>
      <sz val="10"/>
      <color theme="0"/>
      <name val="Cambria"/>
      <family val="1"/>
    </font>
    <font>
      <u/>
      <sz val="10"/>
      <color theme="10"/>
      <name val="Arial"/>
      <family val="2"/>
    </font>
    <font>
      <sz val="12"/>
      <color theme="1"/>
      <name val="Times New Roman"/>
      <family val="1"/>
    </font>
    <font>
      <b/>
      <sz val="10"/>
      <color theme="1"/>
      <name val="微软雅黑"/>
      <charset val="134"/>
    </font>
    <font>
      <sz val="9"/>
      <color theme="1"/>
      <name val="微软雅黑"/>
      <charset val="134"/>
    </font>
    <font>
      <b/>
      <sz val="9"/>
      <color indexed="8"/>
      <name val="微软雅黑"/>
      <charset val="134"/>
    </font>
    <font>
      <sz val="12"/>
      <color theme="1"/>
      <name val="Arial"/>
      <family val="2"/>
    </font>
    <font>
      <sz val="12"/>
      <color rgb="FF000000"/>
      <name val="Arial"/>
      <family val="2"/>
    </font>
    <font>
      <sz val="12"/>
      <color indexed="8"/>
      <name val="Arial"/>
      <family val="2"/>
    </font>
    <font>
      <b/>
      <sz val="12"/>
      <color indexed="8"/>
      <name val="Arial"/>
      <family val="2"/>
    </font>
    <font>
      <b/>
      <sz val="10"/>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indexed="8"/>
      <name val="Times New Roman"/>
      <family val="1"/>
    </font>
    <font>
      <b/>
      <sz val="16"/>
      <color theme="0"/>
      <name val="Times New Roman"/>
      <family val="1"/>
    </font>
    <font>
      <sz val="16"/>
      <color theme="1"/>
      <name val="Calibri"/>
      <family val="2"/>
      <scheme val="minor"/>
    </font>
    <font>
      <b/>
      <sz val="12"/>
      <name val="Times New Roman"/>
      <family val="1"/>
    </font>
    <font>
      <sz val="12"/>
      <name val="Calibri"/>
      <family val="2"/>
      <scheme val="minor"/>
    </font>
    <font>
      <sz val="12"/>
      <color theme="1"/>
      <name val="Tahoma"/>
      <family val="2"/>
    </font>
    <font>
      <b/>
      <sz val="10"/>
      <color theme="0"/>
      <name val="Calibri"/>
      <family val="2"/>
    </font>
    <font>
      <b/>
      <sz val="10"/>
      <color indexed="8"/>
      <name val="Times New Roman"/>
      <family val="1"/>
    </font>
    <font>
      <b/>
      <sz val="10"/>
      <color theme="0"/>
      <name val="Times New Roman"/>
      <family val="1"/>
    </font>
    <font>
      <sz val="10"/>
      <color theme="1"/>
      <name val="Times New Roman"/>
      <family val="1"/>
    </font>
    <font>
      <sz val="10"/>
      <color theme="1"/>
      <name val="Tahoma"/>
      <family val="2"/>
    </font>
    <font>
      <sz val="10"/>
      <color theme="1"/>
      <name val="宋体"/>
      <family val="3"/>
      <charset val="134"/>
    </font>
    <font>
      <sz val="10"/>
      <color theme="1"/>
      <name val="Calibri"/>
      <family val="2"/>
      <scheme val="minor"/>
    </font>
    <font>
      <sz val="10"/>
      <name val="Calibri"/>
      <family val="2"/>
      <scheme val="minor"/>
    </font>
    <font>
      <sz val="10"/>
      <name val="Calibri"/>
      <family val="2"/>
    </font>
    <font>
      <sz val="10"/>
      <color theme="0"/>
      <name val="Times New Roman"/>
      <family val="1"/>
    </font>
    <font>
      <sz val="10"/>
      <color theme="0"/>
      <name val="Calibri"/>
      <family val="2"/>
      <scheme val="minor"/>
    </font>
    <font>
      <sz val="10"/>
      <color rgb="FF000000"/>
      <name val="Calibri"/>
      <family val="2"/>
      <scheme val="minor"/>
    </font>
    <font>
      <b/>
      <sz val="12"/>
      <color indexed="8"/>
      <name val="Calibri"/>
      <family val="2"/>
    </font>
    <font>
      <b/>
      <i/>
      <u/>
      <sz val="10"/>
      <name val="Arial"/>
      <family val="2"/>
    </font>
    <font>
      <sz val="11"/>
      <color indexed="14"/>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rgb="FF9C6500"/>
      <name val="Calibri"/>
      <family val="2"/>
      <scheme val="minor"/>
    </font>
    <font>
      <b/>
      <sz val="18"/>
      <color theme="3"/>
      <name val="Calibri Light"/>
      <family val="2"/>
      <scheme val="major"/>
    </font>
    <font>
      <b/>
      <sz val="18"/>
      <color indexed="62"/>
      <name val="Calibri Light"/>
      <family val="2"/>
      <scheme val="major"/>
    </font>
    <font>
      <sz val="11"/>
      <name val="Calibri"/>
      <family val="2"/>
      <scheme val="minor"/>
    </font>
    <font>
      <b/>
      <sz val="12"/>
      <color theme="1"/>
      <name val="Times New Roman"/>
      <family val="1"/>
    </font>
    <font>
      <b/>
      <sz val="12"/>
      <color theme="1"/>
      <name val="Calibri"/>
      <family val="2"/>
      <scheme val="minor"/>
    </font>
    <font>
      <b/>
      <sz val="12"/>
      <color theme="0"/>
      <name val="Calibri (Body)_x0000_"/>
    </font>
    <font>
      <b/>
      <sz val="12"/>
      <name val="Calibri"/>
      <family val="2"/>
    </font>
    <font>
      <sz val="13"/>
      <color theme="0"/>
      <name val="Calibri"/>
      <family val="2"/>
      <scheme val="minor"/>
    </font>
    <font>
      <b/>
      <sz val="16"/>
      <color indexed="8"/>
      <name val="Times New Roman"/>
      <family val="1"/>
    </font>
    <font>
      <b/>
      <sz val="13"/>
      <color theme="0"/>
      <name val="Times New Roman"/>
      <family val="1"/>
    </font>
    <font>
      <sz val="13"/>
      <color theme="0"/>
      <name val="Times New Roman"/>
      <family val="1"/>
    </font>
    <font>
      <b/>
      <sz val="12"/>
      <color rgb="FF000000"/>
      <name val="Arial"/>
      <family val="2"/>
    </font>
    <font>
      <b/>
      <sz val="16"/>
      <color theme="0"/>
      <name val="Arial"/>
      <family val="2"/>
    </font>
  </fonts>
  <fills count="81">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rgb="FF3F3F3F"/>
      </patternFill>
    </fill>
    <fill>
      <patternFill patternType="solid">
        <fgColor rgb="FFFFFF00"/>
        <bgColor indexed="64"/>
      </patternFill>
    </fill>
    <fill>
      <patternFill patternType="solid">
        <fgColor indexed="34"/>
        <bgColor indexed="13"/>
      </patternFill>
    </fill>
    <fill>
      <patternFill patternType="solid">
        <fgColor indexed="9"/>
        <bgColor indexed="50"/>
      </patternFill>
    </fill>
    <fill>
      <patternFill patternType="solid">
        <fgColor rgb="FFC0C0C0"/>
        <bgColor rgb="FFBFBFBF"/>
      </patternFill>
    </fill>
    <fill>
      <patternFill patternType="solid">
        <fgColor theme="8" tint="-0.499984740745262"/>
        <bgColor rgb="FF000099"/>
      </patternFill>
    </fill>
    <fill>
      <patternFill patternType="solid">
        <fgColor rgb="FF002060"/>
        <bgColor theme="9"/>
      </patternFill>
    </fill>
    <fill>
      <patternFill patternType="solid">
        <fgColor rgb="FF002060"/>
        <bgColor rgb="FF002060"/>
      </patternFill>
    </fill>
    <fill>
      <patternFill patternType="solid">
        <fgColor rgb="FFBFBFBF"/>
        <bgColor rgb="FFBFBFBF"/>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1F3864"/>
        <bgColor rgb="FF1F3864"/>
      </patternFill>
    </fill>
    <fill>
      <patternFill patternType="solid">
        <fgColor indexed="9"/>
      </patternFill>
    </fill>
    <fill>
      <patternFill patternType="solid">
        <fgColor indexed="41"/>
      </patternFill>
    </fill>
    <fill>
      <patternFill patternType="solid">
        <fgColor indexed="19"/>
      </patternFill>
    </fill>
    <fill>
      <patternFill patternType="solid">
        <fgColor indexed="54"/>
      </patternFill>
    </fill>
    <fill>
      <patternFill patternType="solid">
        <fgColor rgb="FFFFFFFF"/>
        <bgColor rgb="FF000000"/>
      </patternFill>
    </fill>
    <fill>
      <patternFill patternType="solid">
        <fgColor rgb="FFC00000"/>
        <bgColor indexed="64"/>
      </patternFill>
    </fill>
    <fill>
      <patternFill patternType="solid">
        <fgColor rgb="FFF0F0F0"/>
        <bgColor rgb="FF000000"/>
      </patternFill>
    </fill>
  </fills>
  <borders count="81">
    <border>
      <left/>
      <right/>
      <top/>
      <bottom/>
      <diagonal/>
    </border>
    <border>
      <left style="thin">
        <color auto="1"/>
      </left>
      <right/>
      <top/>
      <bottom/>
      <diagonal/>
    </border>
    <border>
      <left/>
      <right/>
      <top style="medium">
        <color auto="1"/>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2"/>
      </top>
      <bottom style="double">
        <color indexed="62"/>
      </bottom>
      <diagonal/>
    </border>
    <border>
      <left style="medium">
        <color auto="1"/>
      </left>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33CCCC"/>
      </top>
      <bottom style="double">
        <color rgb="FF33CCCC"/>
      </bottom>
      <diagonal/>
    </border>
    <border>
      <left style="thin">
        <color indexed="23"/>
      </left>
      <right style="thin">
        <color indexed="23"/>
      </right>
      <top style="thin">
        <color indexed="23"/>
      </top>
      <bottom style="thin">
        <color indexed="23"/>
      </bottom>
      <diagonal/>
    </border>
    <border>
      <left/>
      <right/>
      <top style="double">
        <color auto="1"/>
      </top>
      <bottom style="double">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diagonal/>
    </border>
    <border>
      <left style="medium">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ck">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style="thin">
        <color auto="1"/>
      </left>
      <right style="thin">
        <color auto="1"/>
      </right>
      <top style="thin">
        <color auto="1"/>
      </top>
      <bottom/>
      <diagonal/>
    </border>
  </borders>
  <cellStyleXfs count="2026">
    <xf numFmtId="0" fontId="0" fillId="0" borderId="0"/>
    <xf numFmtId="164" fontId="8" fillId="0" borderId="0"/>
    <xf numFmtId="9" fontId="14" fillId="0" borderId="0" applyFont="0" applyFill="0" applyBorder="0" applyAlignment="0" applyProtection="0"/>
    <xf numFmtId="0" fontId="11" fillId="0" borderId="0"/>
    <xf numFmtId="0" fontId="12" fillId="0" borderId="0"/>
    <xf numFmtId="164" fontId="10" fillId="0" borderId="0"/>
    <xf numFmtId="0" fontId="9" fillId="0" borderId="0"/>
    <xf numFmtId="0" fontId="12" fillId="0" borderId="0"/>
    <xf numFmtId="0" fontId="13" fillId="0" borderId="0" applyBorder="0" applyProtection="0"/>
    <xf numFmtId="44" fontId="9" fillId="0" borderId="0" applyFont="0" applyFill="0" applyBorder="0" applyAlignment="0" applyProtection="0"/>
    <xf numFmtId="43" fontId="9" fillId="0" borderId="0" applyFont="0" applyFill="0" applyBorder="0" applyAlignment="0" applyProtection="0"/>
    <xf numFmtId="0" fontId="11" fillId="0" borderId="0"/>
    <xf numFmtId="44" fontId="11" fillId="0" borderId="0" applyFont="0" applyFill="0" applyBorder="0" applyAlignment="0" applyProtection="0"/>
    <xf numFmtId="0" fontId="9" fillId="0" borderId="0"/>
    <xf numFmtId="0" fontId="10" fillId="0" borderId="0"/>
    <xf numFmtId="43" fontId="9" fillId="0" borderId="0" applyFont="0" applyFill="0" applyBorder="0" applyAlignment="0" applyProtection="0"/>
    <xf numFmtId="0" fontId="13" fillId="0" borderId="0" applyNumberFormat="0" applyFill="0" applyBorder="0" applyAlignment="0" applyProtection="0"/>
    <xf numFmtId="0" fontId="7"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5" fillId="0" borderId="0"/>
    <xf numFmtId="0" fontId="18" fillId="0" borderId="0"/>
    <xf numFmtId="0" fontId="19" fillId="0" borderId="0"/>
    <xf numFmtId="0" fontId="17" fillId="0" borderId="0"/>
    <xf numFmtId="0" fontId="16" fillId="0" borderId="0"/>
    <xf numFmtId="0" fontId="16" fillId="0" borderId="0"/>
    <xf numFmtId="0" fontId="15" fillId="0" borderId="0"/>
    <xf numFmtId="0" fontId="17" fillId="0" borderId="0"/>
    <xf numFmtId="0" fontId="15" fillId="0" borderId="0"/>
    <xf numFmtId="0" fontId="16" fillId="0" borderId="0"/>
    <xf numFmtId="0" fontId="16"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9" fillId="0" borderId="0"/>
    <xf numFmtId="0" fontId="16" fillId="0" borderId="0"/>
    <xf numFmtId="0" fontId="16" fillId="0" borderId="0"/>
    <xf numFmtId="0" fontId="16" fillId="0" borderId="0"/>
    <xf numFmtId="0" fontId="16" fillId="0" borderId="0"/>
    <xf numFmtId="0" fontId="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8" fillId="0" borderId="0"/>
    <xf numFmtId="0" fontId="17" fillId="0" borderId="0"/>
    <xf numFmtId="0" fontId="18" fillId="0" borderId="0"/>
    <xf numFmtId="0" fontId="19" fillId="0" borderId="0"/>
    <xf numFmtId="0" fontId="15" fillId="0" borderId="0"/>
    <xf numFmtId="0" fontId="15" fillId="0" borderId="0"/>
    <xf numFmtId="0" fontId="15" fillId="0" borderId="0"/>
    <xf numFmtId="0" fontId="17" fillId="0" borderId="0"/>
    <xf numFmtId="0" fontId="19" fillId="0" borderId="0"/>
    <xf numFmtId="0" fontId="16" fillId="0" borderId="0"/>
    <xf numFmtId="0" fontId="16" fillId="0" borderId="0"/>
    <xf numFmtId="0" fontId="15" fillId="0" borderId="0"/>
    <xf numFmtId="0" fontId="16" fillId="0" borderId="0"/>
    <xf numFmtId="0" fontId="16" fillId="0" borderId="0"/>
    <xf numFmtId="0" fontId="18" fillId="0" borderId="0"/>
    <xf numFmtId="0" fontId="17" fillId="0" borderId="0"/>
    <xf numFmtId="0" fontId="16" fillId="0" borderId="0"/>
    <xf numFmtId="0" fontId="16" fillId="0" borderId="0"/>
    <xf numFmtId="0" fontId="18" fillId="0" borderId="0"/>
    <xf numFmtId="0" fontId="17" fillId="0" borderId="0"/>
    <xf numFmtId="0" fontId="17" fillId="0" borderId="0"/>
    <xf numFmtId="0" fontId="15" fillId="0" borderId="0"/>
    <xf numFmtId="0" fontId="17" fillId="0" borderId="0"/>
    <xf numFmtId="0" fontId="22" fillId="0" borderId="0"/>
    <xf numFmtId="0" fontId="17" fillId="0" borderId="0"/>
    <xf numFmtId="0" fontId="17" fillId="0" borderId="0"/>
    <xf numFmtId="0" fontId="23" fillId="0" borderId="0"/>
    <xf numFmtId="0" fontId="23" fillId="0" borderId="0"/>
    <xf numFmtId="0" fontId="15" fillId="0" borderId="0"/>
    <xf numFmtId="0" fontId="17" fillId="0" borderId="0"/>
    <xf numFmtId="0" fontId="17" fillId="0" borderId="0"/>
    <xf numFmtId="0" fontId="16" fillId="0" borderId="0"/>
    <xf numFmtId="0" fontId="16" fillId="0" borderId="0"/>
    <xf numFmtId="0" fontId="15" fillId="0" borderId="0"/>
    <xf numFmtId="0" fontId="17" fillId="0" borderId="0"/>
    <xf numFmtId="0" fontId="16" fillId="0" borderId="0"/>
    <xf numFmtId="0" fontId="16"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24" fillId="0" borderId="0"/>
    <xf numFmtId="0" fontId="15" fillId="0" borderId="0"/>
    <xf numFmtId="0" fontId="20" fillId="0" borderId="0"/>
    <xf numFmtId="0" fontId="20" fillId="0" borderId="0"/>
    <xf numFmtId="0" fontId="16" fillId="0" borderId="0"/>
    <xf numFmtId="0" fontId="16" fillId="0" borderId="0"/>
    <xf numFmtId="0" fontId="17" fillId="0" borderId="0"/>
    <xf numFmtId="0" fontId="17" fillId="0" borderId="0"/>
    <xf numFmtId="0" fontId="21" fillId="0" borderId="0"/>
    <xf numFmtId="0" fontId="17" fillId="0" borderId="0"/>
    <xf numFmtId="0" fontId="17" fillId="0" borderId="0"/>
    <xf numFmtId="0" fontId="18" fillId="0" borderId="0"/>
    <xf numFmtId="0" fontId="19" fillId="0" borderId="0"/>
    <xf numFmtId="0" fontId="15" fillId="0" borderId="0"/>
    <xf numFmtId="0" fontId="20" fillId="0" borderId="0"/>
    <xf numFmtId="0" fontId="20" fillId="0" borderId="0"/>
    <xf numFmtId="0" fontId="20" fillId="0" borderId="0"/>
    <xf numFmtId="0" fontId="20" fillId="0" borderId="0"/>
    <xf numFmtId="0" fontId="17" fillId="0" borderId="0"/>
    <xf numFmtId="0" fontId="16" fillId="0" borderId="0"/>
    <xf numFmtId="0" fontId="16" fillId="0" borderId="0"/>
    <xf numFmtId="0" fontId="22" fillId="0" borderId="0"/>
    <xf numFmtId="0" fontId="19" fillId="0" borderId="0"/>
    <xf numFmtId="0" fontId="15" fillId="0" borderId="0"/>
    <xf numFmtId="0" fontId="15"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7" fillId="0" borderId="0"/>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9" fillId="0" borderId="0"/>
    <xf numFmtId="0" fontId="16" fillId="0" borderId="0"/>
    <xf numFmtId="0" fontId="16" fillId="0" borderId="0"/>
    <xf numFmtId="0" fontId="16" fillId="0" borderId="0"/>
    <xf numFmtId="0" fontId="16" fillId="0" borderId="0"/>
    <xf numFmtId="0" fontId="17" fillId="0" borderId="0"/>
    <xf numFmtId="0" fontId="18" fillId="0" borderId="0"/>
    <xf numFmtId="0" fontId="17" fillId="0" borderId="0"/>
    <xf numFmtId="0" fontId="19" fillId="0" borderId="0"/>
    <xf numFmtId="0" fontId="17" fillId="0" borderId="0"/>
    <xf numFmtId="0" fontId="17" fillId="0" borderId="0"/>
    <xf numFmtId="0" fontId="17" fillId="0" borderId="0"/>
    <xf numFmtId="0" fontId="15" fillId="0" borderId="0"/>
    <xf numFmtId="0" fontId="17" fillId="0" borderId="0"/>
    <xf numFmtId="0" fontId="17" fillId="0" borderId="0"/>
    <xf numFmtId="0" fontId="24" fillId="0" borderId="0"/>
    <xf numFmtId="0" fontId="17" fillId="0" borderId="0"/>
    <xf numFmtId="0" fontId="17" fillId="0" borderId="0"/>
    <xf numFmtId="0" fontId="25" fillId="0" borderId="0"/>
    <xf numFmtId="0" fontId="18" fillId="0" borderId="0"/>
    <xf numFmtId="0" fontId="19"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25" fillId="0" borderId="0"/>
    <xf numFmtId="0" fontId="17" fillId="0" borderId="0"/>
    <xf numFmtId="0" fontId="22" fillId="0" borderId="0"/>
    <xf numFmtId="0" fontId="17" fillId="0" borderId="0"/>
    <xf numFmtId="0" fontId="25" fillId="0" borderId="0"/>
    <xf numFmtId="0" fontId="19" fillId="0" borderId="0"/>
    <xf numFmtId="0" fontId="17" fillId="0" borderId="0"/>
    <xf numFmtId="0" fontId="19" fillId="0" borderId="0"/>
    <xf numFmtId="0" fontId="16" fillId="0" borderId="0"/>
    <xf numFmtId="0" fontId="16" fillId="0" borderId="0"/>
    <xf numFmtId="0" fontId="24"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15" fillId="0" borderId="0"/>
    <xf numFmtId="0" fontId="20" fillId="0" borderId="0"/>
    <xf numFmtId="0" fontId="20" fillId="0" borderId="0"/>
    <xf numFmtId="0" fontId="17" fillId="0" borderId="0"/>
    <xf numFmtId="0" fontId="17" fillId="0" borderId="0"/>
    <xf numFmtId="0" fontId="20" fillId="0" borderId="0"/>
    <xf numFmtId="0" fontId="20" fillId="0" borderId="0"/>
    <xf numFmtId="0" fontId="15" fillId="0" borderId="0"/>
    <xf numFmtId="0" fontId="15" fillId="0" borderId="0"/>
    <xf numFmtId="0" fontId="19" fillId="0" borderId="0"/>
    <xf numFmtId="0" fontId="19"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9" fillId="0" borderId="0"/>
    <xf numFmtId="0" fontId="16" fillId="0" borderId="0"/>
    <xf numFmtId="0" fontId="16" fillId="0" borderId="0"/>
    <xf numFmtId="0" fontId="20" fillId="0" borderId="0"/>
    <xf numFmtId="0" fontId="20" fillId="0" borderId="0"/>
    <xf numFmtId="0" fontId="15" fillId="0" borderId="0"/>
    <xf numFmtId="0" fontId="17" fillId="0" borderId="0"/>
    <xf numFmtId="0" fontId="15" fillId="0" borderId="0"/>
    <xf numFmtId="0" fontId="17" fillId="0" borderId="0"/>
    <xf numFmtId="3" fontId="26" fillId="0" borderId="0"/>
    <xf numFmtId="0" fontId="17" fillId="0" borderId="0"/>
    <xf numFmtId="0" fontId="17" fillId="0" borderId="0"/>
    <xf numFmtId="0" fontId="17" fillId="0" borderId="0"/>
    <xf numFmtId="0" fontId="16" fillId="0" borderId="0"/>
    <xf numFmtId="0" fontId="16" fillId="0" borderId="0"/>
    <xf numFmtId="0" fontId="19" fillId="0" borderId="0"/>
    <xf numFmtId="0" fontId="16" fillId="0" borderId="0"/>
    <xf numFmtId="0" fontId="16" fillId="0" borderId="0"/>
    <xf numFmtId="0" fontId="16" fillId="0" borderId="0"/>
    <xf numFmtId="0" fontId="16" fillId="0" borderId="0"/>
    <xf numFmtId="0" fontId="17" fillId="0" borderId="0"/>
    <xf numFmtId="3" fontId="26" fillId="0" borderId="0"/>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24" fillId="0" borderId="0"/>
    <xf numFmtId="0" fontId="25" fillId="0" borderId="0"/>
    <xf numFmtId="0" fontId="25" fillId="0" borderId="0"/>
    <xf numFmtId="0" fontId="22" fillId="0" borderId="0"/>
    <xf numFmtId="0" fontId="16" fillId="0" borderId="0"/>
    <xf numFmtId="0" fontId="16" fillId="0" borderId="0"/>
    <xf numFmtId="0" fontId="17" fillId="0" borderId="0"/>
    <xf numFmtId="0" fontId="17" fillId="0" borderId="0"/>
    <xf numFmtId="0" fontId="17" fillId="0" borderId="0"/>
    <xf numFmtId="0" fontId="20" fillId="0" borderId="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applyBorder="0"/>
    <xf numFmtId="0" fontId="16" fillId="0" borderId="0" applyBorder="0"/>
    <xf numFmtId="0" fontId="15" fillId="0" borderId="0"/>
    <xf numFmtId="0" fontId="18" fillId="0" borderId="0"/>
    <xf numFmtId="0" fontId="17" fillId="0" borderId="0"/>
    <xf numFmtId="0" fontId="25" fillId="0" borderId="0"/>
    <xf numFmtId="0" fontId="16" fillId="0" borderId="0"/>
    <xf numFmtId="0" fontId="16" fillId="0" borderId="0"/>
    <xf numFmtId="0" fontId="16" fillId="0" borderId="0"/>
    <xf numFmtId="0" fontId="16" fillId="0" borderId="0"/>
    <xf numFmtId="0" fontId="19" fillId="0" borderId="0"/>
    <xf numFmtId="0" fontId="17" fillId="0" borderId="0"/>
    <xf numFmtId="3" fontId="26" fillId="0" borderId="0"/>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7" fillId="0" borderId="0"/>
    <xf numFmtId="0" fontId="16" fillId="0" borderId="0"/>
    <xf numFmtId="0" fontId="16" fillId="0" borderId="0"/>
    <xf numFmtId="0" fontId="17" fillId="0" borderId="0"/>
    <xf numFmtId="0" fontId="17" fillId="0" borderId="0"/>
    <xf numFmtId="0" fontId="23" fillId="0" borderId="0"/>
    <xf numFmtId="0" fontId="24" fillId="0" borderId="0"/>
    <xf numFmtId="0" fontId="24" fillId="0" borderId="0"/>
    <xf numFmtId="0" fontId="17" fillId="0" borderId="0"/>
    <xf numFmtId="0" fontId="16" fillId="0" borderId="0"/>
    <xf numFmtId="0" fontId="16" fillId="0" borderId="0"/>
    <xf numFmtId="0" fontId="17" fillId="0" borderId="0"/>
    <xf numFmtId="0" fontId="17" fillId="0" borderId="0"/>
    <xf numFmtId="0" fontId="24" fillId="0" borderId="0"/>
    <xf numFmtId="0" fontId="17" fillId="0" borderId="0"/>
    <xf numFmtId="0" fontId="16" fillId="0" borderId="0"/>
    <xf numFmtId="0" fontId="16" fillId="0" borderId="0"/>
    <xf numFmtId="0" fontId="20" fillId="0" borderId="0"/>
    <xf numFmtId="0" fontId="20" fillId="0" borderId="0"/>
    <xf numFmtId="3" fontId="26" fillId="0" borderId="0"/>
    <xf numFmtId="0" fontId="15" fillId="0" borderId="0"/>
    <xf numFmtId="3" fontId="26" fillId="0" borderId="0"/>
    <xf numFmtId="3" fontId="26" fillId="0" borderId="0"/>
    <xf numFmtId="3" fontId="26" fillId="0" borderId="0"/>
    <xf numFmtId="3" fontId="26" fillId="0" borderId="0"/>
    <xf numFmtId="0" fontId="17" fillId="0" borderId="0"/>
    <xf numFmtId="3" fontId="26" fillId="0" borderId="0"/>
    <xf numFmtId="0" fontId="16" fillId="0" borderId="0"/>
    <xf numFmtId="0" fontId="16" fillId="0" borderId="0"/>
    <xf numFmtId="0" fontId="19"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8" fillId="0" borderId="0"/>
    <xf numFmtId="0" fontId="15" fillId="0" borderId="0"/>
    <xf numFmtId="0" fontId="17" fillId="0" borderId="0"/>
    <xf numFmtId="0" fontId="2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9" fillId="0" borderId="0"/>
    <xf numFmtId="0" fontId="25" fillId="0" borderId="0"/>
    <xf numFmtId="0" fontId="16" fillId="0" borderId="0"/>
    <xf numFmtId="0" fontId="16" fillId="0" borderId="0"/>
    <xf numFmtId="0" fontId="17" fillId="0" borderId="0"/>
    <xf numFmtId="0" fontId="16" fillId="0" borderId="0"/>
    <xf numFmtId="0" fontId="16" fillId="0" borderId="0"/>
    <xf numFmtId="0" fontId="16" fillId="0" borderId="0"/>
    <xf numFmtId="0" fontId="16" fillId="0" borderId="0"/>
    <xf numFmtId="0" fontId="25" fillId="0" borderId="0"/>
    <xf numFmtId="0" fontId="16" fillId="0" borderId="0"/>
    <xf numFmtId="0" fontId="16" fillId="0" borderId="0"/>
    <xf numFmtId="0" fontId="16" fillId="0" borderId="0"/>
    <xf numFmtId="0" fontId="16" fillId="0" borderId="0"/>
    <xf numFmtId="0" fontId="16" fillId="0" borderId="0"/>
    <xf numFmtId="0" fontId="16" fillId="0" borderId="0"/>
    <xf numFmtId="0" fontId="25" fillId="0" borderId="0"/>
    <xf numFmtId="0" fontId="15" fillId="0" borderId="0"/>
    <xf numFmtId="0" fontId="17" fillId="0" borderId="0"/>
    <xf numFmtId="0" fontId="17" fillId="0" borderId="0"/>
    <xf numFmtId="0" fontId="25" fillId="0" borderId="0"/>
    <xf numFmtId="0" fontId="17" fillId="0" borderId="0"/>
    <xf numFmtId="0" fontId="17" fillId="0" borderId="0"/>
    <xf numFmtId="0" fontId="17" fillId="0" borderId="0"/>
    <xf numFmtId="0" fontId="17" fillId="0" borderId="0"/>
    <xf numFmtId="0" fontId="16" fillId="0" borderId="0"/>
    <xf numFmtId="0" fontId="16" fillId="0" borderId="0"/>
    <xf numFmtId="0" fontId="24" fillId="0" borderId="0"/>
    <xf numFmtId="0" fontId="16" fillId="0" borderId="0"/>
    <xf numFmtId="0" fontId="16" fillId="0" borderId="0"/>
    <xf numFmtId="0" fontId="18" fillId="0" borderId="0"/>
    <xf numFmtId="0" fontId="18" fillId="0" borderId="0"/>
    <xf numFmtId="0" fontId="17" fillId="0" borderId="0"/>
    <xf numFmtId="0" fontId="17" fillId="0" borderId="0"/>
    <xf numFmtId="0" fontId="16" fillId="0" borderId="0"/>
    <xf numFmtId="0" fontId="16" fillId="0" borderId="0"/>
    <xf numFmtId="0" fontId="24" fillId="0" borderId="0"/>
    <xf numFmtId="0" fontId="16" fillId="0" borderId="0" applyFont="0" applyFill="0" applyBorder="0" applyAlignment="0" applyProtection="0"/>
    <xf numFmtId="0"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25" fillId="0" borderId="0"/>
    <xf numFmtId="0" fontId="22" fillId="0" borderId="0"/>
    <xf numFmtId="0" fontId="25" fillId="0" borderId="0"/>
    <xf numFmtId="0" fontId="22" fillId="0" borderId="0"/>
    <xf numFmtId="0" fontId="15" fillId="0" borderId="0"/>
    <xf numFmtId="0" fontId="25" fillId="0" borderId="0"/>
    <xf numFmtId="0" fontId="22" fillId="0" borderId="0"/>
    <xf numFmtId="0" fontId="25" fillId="0" borderId="0"/>
    <xf numFmtId="0" fontId="16" fillId="0" borderId="0"/>
    <xf numFmtId="0" fontId="16" fillId="0" borderId="0"/>
    <xf numFmtId="3" fontId="26" fillId="0" borderId="0"/>
    <xf numFmtId="0" fontId="18" fillId="0" borderId="0"/>
    <xf numFmtId="0" fontId="15" fillId="0" borderId="0"/>
    <xf numFmtId="0" fontId="17" fillId="0" borderId="0"/>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16" fillId="0" borderId="3" quotePrefix="1">
      <alignment horizontal="justify" vertical="justify" textRotation="127" wrapText="1" justifyLastLine="1"/>
      <protection hidden="1"/>
    </xf>
    <xf numFmtId="0" fontId="20" fillId="0" borderId="0"/>
    <xf numFmtId="0" fontId="20" fillId="0" borderId="0"/>
    <xf numFmtId="0" fontId="20" fillId="0" borderId="0"/>
    <xf numFmtId="0" fontId="20" fillId="0" borderId="0"/>
    <xf numFmtId="0" fontId="19" fillId="0" borderId="0"/>
    <xf numFmtId="0" fontId="16" fillId="0" borderId="0"/>
    <xf numFmtId="0" fontId="16" fillId="0" borderId="0"/>
    <xf numFmtId="0" fontId="22" fillId="0" borderId="0"/>
    <xf numFmtId="0" fontId="17" fillId="0" borderId="0"/>
    <xf numFmtId="0" fontId="17" fillId="0" borderId="0"/>
    <xf numFmtId="0" fontId="15" fillId="0" borderId="0"/>
    <xf numFmtId="0" fontId="18" fillId="0" borderId="0"/>
    <xf numFmtId="0" fontId="18" fillId="0" borderId="0"/>
    <xf numFmtId="0" fontId="17" fillId="0" borderId="0"/>
    <xf numFmtId="0" fontId="17" fillId="0" borderId="0"/>
    <xf numFmtId="0" fontId="19"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5" fillId="0" borderId="0"/>
    <xf numFmtId="0" fontId="27" fillId="5"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8" fillId="5" borderId="0" applyNumberFormat="0" applyBorder="0" applyAlignment="0" applyProtection="0">
      <alignment vertical="center"/>
    </xf>
    <xf numFmtId="0" fontId="28" fillId="6" borderId="0" applyNumberFormat="0" applyBorder="0" applyAlignment="0" applyProtection="0">
      <alignment vertical="center"/>
    </xf>
    <xf numFmtId="0" fontId="28" fillId="7" borderId="0" applyNumberFormat="0" applyBorder="0" applyAlignment="0" applyProtection="0">
      <alignment vertical="center"/>
    </xf>
    <xf numFmtId="0" fontId="28" fillId="8"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9" fillId="5" borderId="0" applyNumberFormat="0" applyBorder="0" applyAlignment="0" applyProtection="0">
      <alignment vertical="center"/>
    </xf>
    <xf numFmtId="0" fontId="29" fillId="6" borderId="0" applyNumberFormat="0" applyBorder="0" applyAlignment="0" applyProtection="0">
      <alignment vertical="center"/>
    </xf>
    <xf numFmtId="0" fontId="29" fillId="7"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16" fillId="0" borderId="0" applyBorder="0"/>
    <xf numFmtId="0" fontId="16" fillId="0" borderId="0" applyBorder="0"/>
    <xf numFmtId="0" fontId="15" fillId="0" borderId="0"/>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8" borderId="0" applyNumberFormat="0" applyBorder="0" applyAlignment="0" applyProtection="0">
      <alignment vertical="center"/>
    </xf>
    <xf numFmtId="0" fontId="27" fillId="11" borderId="0" applyNumberFormat="0" applyBorder="0" applyAlignment="0" applyProtection="0">
      <alignment vertical="center"/>
    </xf>
    <xf numFmtId="0" fontId="27" fillId="14"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8" fillId="8" borderId="0" applyNumberFormat="0" applyBorder="0" applyAlignment="0" applyProtection="0">
      <alignment vertical="center"/>
    </xf>
    <xf numFmtId="0" fontId="28" fillId="11" borderId="0" applyNumberFormat="0" applyBorder="0" applyAlignment="0" applyProtection="0">
      <alignment vertical="center"/>
    </xf>
    <xf numFmtId="0" fontId="28" fillId="14"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9" fillId="8" borderId="0" applyNumberFormat="0" applyBorder="0" applyAlignment="0" applyProtection="0">
      <alignment vertical="center"/>
    </xf>
    <xf numFmtId="0" fontId="29" fillId="11"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5"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5"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16" fillId="0" borderId="0"/>
    <xf numFmtId="0" fontId="16" fillId="0" borderId="0"/>
    <xf numFmtId="0" fontId="33" fillId="0" borderId="0" applyFill="0" applyBorder="0" applyAlignment="0"/>
    <xf numFmtId="0" fontId="34" fillId="0" borderId="0" applyFill="0" applyBorder="0" applyAlignment="0"/>
    <xf numFmtId="0" fontId="34" fillId="0" borderId="0" applyFill="0" applyBorder="0" applyAlignment="0"/>
    <xf numFmtId="0" fontId="35" fillId="0" borderId="0" applyFill="0" applyBorder="0" applyAlignment="0"/>
    <xf numFmtId="0" fontId="35" fillId="0" borderId="0" applyFill="0" applyBorder="0" applyAlignment="0"/>
    <xf numFmtId="0" fontId="36" fillId="0" borderId="0" applyFill="0" applyBorder="0" applyAlignment="0"/>
    <xf numFmtId="0" fontId="35" fillId="0" borderId="0" applyFill="0" applyBorder="0" applyAlignment="0"/>
    <xf numFmtId="0" fontId="34" fillId="0" borderId="0" applyFill="0" applyBorder="0" applyAlignment="0"/>
    <xf numFmtId="43" fontId="7" fillId="0" borderId="0" applyFont="0" applyFill="0" applyBorder="0" applyAlignment="0" applyProtection="0"/>
    <xf numFmtId="167" fontId="16" fillId="0" borderId="0"/>
    <xf numFmtId="167" fontId="16" fillId="0" borderId="0"/>
    <xf numFmtId="0" fontId="3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7" fillId="0" borderId="0" applyFont="0" applyFill="0" applyBorder="0" applyAlignment="0" applyProtection="0"/>
    <xf numFmtId="3" fontId="38" fillId="0" borderId="0" applyFont="0" applyFill="0" applyBorder="0" applyAlignment="0" applyProtection="0"/>
    <xf numFmtId="0" fontId="34"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37" fillId="0" borderId="0" applyFont="0" applyFill="0" applyBorder="0" applyAlignment="0" applyProtection="0"/>
    <xf numFmtId="44" fontId="39" fillId="0" borderId="0" applyFont="0" applyFill="0" applyBorder="0" applyAlignment="0" applyProtection="0"/>
    <xf numFmtId="0" fontId="38" fillId="0" borderId="0" applyFont="0" applyFill="0" applyBorder="0" applyAlignment="0" applyProtection="0"/>
    <xf numFmtId="168" fontId="16" fillId="4" borderId="0" applyFont="0" applyBorder="0"/>
    <xf numFmtId="168" fontId="16" fillId="4" borderId="0" applyFont="0" applyBorder="0"/>
    <xf numFmtId="169" fontId="16" fillId="0" borderId="0">
      <protection locked="0"/>
    </xf>
    <xf numFmtId="169" fontId="16" fillId="0" borderId="0">
      <protection locked="0"/>
    </xf>
    <xf numFmtId="14" fontId="33" fillId="0" borderId="0" applyFill="0" applyBorder="0" applyAlignment="0"/>
    <xf numFmtId="169" fontId="16" fillId="0" borderId="0">
      <protection locked="0"/>
    </xf>
    <xf numFmtId="38" fontId="20" fillId="0" borderId="6">
      <alignment vertical="center"/>
    </xf>
    <xf numFmtId="0" fontId="36" fillId="0" borderId="0" applyFill="0" applyBorder="0" applyAlignment="0"/>
    <xf numFmtId="0" fontId="34" fillId="0" borderId="0" applyFill="0" applyBorder="0" applyAlignment="0"/>
    <xf numFmtId="0" fontId="36" fillId="0" borderId="0" applyFill="0" applyBorder="0" applyAlignment="0"/>
    <xf numFmtId="0" fontId="35" fillId="0" borderId="0" applyFill="0" applyBorder="0" applyAlignment="0"/>
    <xf numFmtId="0" fontId="34" fillId="0" borderId="0" applyFill="0" applyBorder="0" applyAlignment="0"/>
    <xf numFmtId="0" fontId="34" fillId="0" borderId="0">
      <alignment horizontal="left"/>
    </xf>
    <xf numFmtId="0" fontId="19" fillId="0" borderId="0"/>
    <xf numFmtId="170" fontId="16" fillId="0" borderId="0" applyFont="0" applyFill="0" applyBorder="0" applyAlignment="0" applyProtection="0"/>
    <xf numFmtId="171" fontId="40" fillId="0" borderId="0">
      <protection locked="0"/>
    </xf>
    <xf numFmtId="38" fontId="41" fillId="4" borderId="0" applyNumberFormat="0" applyBorder="0" applyAlignment="0" applyProtection="0"/>
    <xf numFmtId="0" fontId="42" fillId="0" borderId="7" applyNumberFormat="0" applyAlignment="0" applyProtection="0">
      <alignment horizontal="left" vertical="center"/>
    </xf>
    <xf numFmtId="0" fontId="42" fillId="0" borderId="8">
      <alignment horizontal="left" vertical="center"/>
    </xf>
    <xf numFmtId="0" fontId="42" fillId="0" borderId="8">
      <alignment horizontal="left" vertical="center"/>
    </xf>
    <xf numFmtId="0" fontId="42" fillId="0" borderId="8">
      <alignment horizontal="left" vertical="center"/>
    </xf>
    <xf numFmtId="172" fontId="16" fillId="0" borderId="0">
      <protection locked="0"/>
    </xf>
    <xf numFmtId="172" fontId="16" fillId="0" borderId="0">
      <protection locked="0"/>
    </xf>
    <xf numFmtId="172" fontId="16" fillId="0" borderId="0">
      <protection locked="0"/>
    </xf>
    <xf numFmtId="172" fontId="16" fillId="0" borderId="0">
      <protection locked="0"/>
    </xf>
    <xf numFmtId="167" fontId="43" fillId="4" borderId="0">
      <protection locked="0"/>
    </xf>
    <xf numFmtId="10" fontId="41" fillId="25" borderId="12" applyNumberFormat="0" applyBorder="0" applyAlignment="0" applyProtection="0"/>
    <xf numFmtId="10" fontId="41" fillId="25" borderId="12" applyNumberFormat="0" applyBorder="0" applyAlignment="0" applyProtection="0"/>
    <xf numFmtId="0" fontId="16" fillId="0" borderId="0" applyProtection="0">
      <alignment horizontal="left"/>
    </xf>
    <xf numFmtId="0" fontId="16" fillId="0" borderId="0" applyProtection="0">
      <alignment horizontal="left"/>
    </xf>
    <xf numFmtId="0" fontId="20" fillId="0" borderId="0"/>
    <xf numFmtId="0" fontId="36" fillId="0" borderId="0" applyFill="0" applyBorder="0" applyAlignment="0"/>
    <xf numFmtId="0" fontId="34" fillId="0" borderId="0" applyFill="0" applyBorder="0" applyAlignment="0"/>
    <xf numFmtId="0" fontId="36" fillId="0" borderId="0" applyFill="0" applyBorder="0" applyAlignment="0"/>
    <xf numFmtId="0" fontId="35" fillId="0" borderId="0" applyFill="0" applyBorder="0" applyAlignment="0"/>
    <xf numFmtId="0" fontId="34" fillId="0" borderId="0" applyFill="0" applyBorder="0" applyAlignment="0"/>
    <xf numFmtId="173" fontId="16" fillId="0" borderId="0" applyFont="0" applyFill="0" applyBorder="0" applyAlignment="0" applyProtection="0"/>
    <xf numFmtId="166" fontId="16" fillId="0" borderId="0" applyFont="0" applyFill="0" applyBorder="0" applyAlignment="0" applyProtection="0"/>
    <xf numFmtId="38" fontId="20" fillId="0" borderId="0" applyFont="0" applyFill="0" applyBorder="0" applyAlignment="0" applyProtection="0"/>
    <xf numFmtId="40" fontId="20"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0" fontId="39" fillId="0" borderId="0"/>
    <xf numFmtId="0" fontId="39" fillId="0" borderId="0"/>
    <xf numFmtId="37" fontId="44" fillId="0" borderId="0"/>
    <xf numFmtId="0" fontId="22" fillId="0" borderId="0"/>
    <xf numFmtId="0" fontId="45" fillId="0" borderId="0"/>
    <xf numFmtId="0" fontId="3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xf numFmtId="0" fontId="7" fillId="0" borderId="0"/>
    <xf numFmtId="0" fontId="109"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09"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176" fontId="16" fillId="0" borderId="0"/>
    <xf numFmtId="0" fontId="109" fillId="0" borderId="0"/>
    <xf numFmtId="0" fontId="110" fillId="0" borderId="0"/>
    <xf numFmtId="0" fontId="16" fillId="0" borderId="0"/>
    <xf numFmtId="0" fontId="109" fillId="0" borderId="0"/>
    <xf numFmtId="0" fontId="33" fillId="0" borderId="0"/>
    <xf numFmtId="0" fontId="109" fillId="0" borderId="0"/>
    <xf numFmtId="0" fontId="109" fillId="0" borderId="0"/>
    <xf numFmtId="0" fontId="33" fillId="0" borderId="0"/>
    <xf numFmtId="0" fontId="109" fillId="0" borderId="0"/>
    <xf numFmtId="0" fontId="109" fillId="0" borderId="0"/>
    <xf numFmtId="0" fontId="33" fillId="0" borderId="0"/>
    <xf numFmtId="0" fontId="33" fillId="0" borderId="0"/>
    <xf numFmtId="0" fontId="33" fillId="0" borderId="0"/>
    <xf numFmtId="0" fontId="33" fillId="0" borderId="0"/>
    <xf numFmtId="0" fontId="33"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1" fillId="0" borderId="0"/>
    <xf numFmtId="0" fontId="7" fillId="0" borderId="0"/>
    <xf numFmtId="0" fontId="7"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09" fillId="0" borderId="0"/>
    <xf numFmtId="0" fontId="109" fillId="0" borderId="0"/>
    <xf numFmtId="0" fontId="109" fillId="0" borderId="0"/>
    <xf numFmtId="0" fontId="33"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33" fillId="0" borderId="0"/>
    <xf numFmtId="0" fontId="109"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09" fillId="0" borderId="0"/>
    <xf numFmtId="0" fontId="109"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0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09" fillId="0" borderId="0"/>
    <xf numFmtId="0" fontId="109" fillId="0" borderId="0"/>
    <xf numFmtId="0" fontId="109" fillId="0" borderId="0"/>
    <xf numFmtId="0" fontId="16" fillId="0" borderId="0"/>
    <xf numFmtId="0" fontId="16" fillId="0" borderId="0"/>
    <xf numFmtId="0" fontId="7" fillId="0" borderId="0"/>
    <xf numFmtId="0" fontId="7" fillId="0" borderId="0"/>
    <xf numFmtId="0" fontId="7" fillId="0" borderId="0"/>
    <xf numFmtId="0" fontId="7"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6" fillId="0" borderId="0"/>
    <xf numFmtId="0" fontId="16" fillId="0" borderId="0"/>
    <xf numFmtId="0" fontId="7" fillId="0" borderId="0"/>
    <xf numFmtId="0" fontId="7"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33"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40" fontId="46" fillId="28" borderId="0">
      <alignment horizontal="right"/>
    </xf>
    <xf numFmtId="0" fontId="47" fillId="28" borderId="0">
      <alignment horizontal="right"/>
    </xf>
    <xf numFmtId="0" fontId="48" fillId="28" borderId="16"/>
    <xf numFmtId="0" fontId="48" fillId="0" borderId="0" applyBorder="0">
      <alignment horizontal="centerContinuous"/>
    </xf>
    <xf numFmtId="0" fontId="49" fillId="0" borderId="0" applyBorder="0">
      <alignment horizontal="centerContinuous"/>
    </xf>
    <xf numFmtId="10" fontId="16" fillId="0" borderId="0" applyFont="0" applyFill="0" applyBorder="0" applyAlignment="0" applyProtection="0"/>
    <xf numFmtId="10"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7" fillId="0" borderId="0" applyFont="0" applyFill="0" applyBorder="0" applyAlignment="0" applyProtection="0"/>
    <xf numFmtId="9" fontId="39" fillId="0" borderId="0" applyFont="0" applyFill="0" applyBorder="0" applyAlignment="0" applyProtection="0"/>
    <xf numFmtId="4" fontId="34" fillId="0" borderId="0">
      <alignment horizontal="right"/>
    </xf>
    <xf numFmtId="0" fontId="50" fillId="0" borderId="0"/>
    <xf numFmtId="177" fontId="16" fillId="0" borderId="0" applyFont="0" applyFill="0" applyBorder="0" applyProtection="0">
      <alignment horizontal="center"/>
    </xf>
    <xf numFmtId="177" fontId="16" fillId="0" borderId="0" applyFont="0" applyFill="0" applyBorder="0" applyProtection="0">
      <alignment horizontal="center"/>
    </xf>
    <xf numFmtId="4" fontId="51" fillId="0" borderId="0">
      <alignment horizontal="right"/>
    </xf>
    <xf numFmtId="0" fontId="52" fillId="0" borderId="0">
      <alignment horizontal="left"/>
    </xf>
    <xf numFmtId="178" fontId="16" fillId="0" borderId="0"/>
    <xf numFmtId="178" fontId="16" fillId="0" borderId="0"/>
    <xf numFmtId="0" fontId="53" fillId="0" borderId="0" applyAlignment="0"/>
    <xf numFmtId="0" fontId="19" fillId="0" borderId="0"/>
    <xf numFmtId="0" fontId="54" fillId="0" borderId="0"/>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55" fillId="0" borderId="0" applyNumberFormat="0" applyFill="0" applyBorder="0" applyAlignment="0" applyProtection="0">
      <alignment vertical="center"/>
    </xf>
    <xf numFmtId="0" fontId="56" fillId="24" borderId="5" applyNumberFormat="0" applyAlignment="0" applyProtection="0">
      <alignment vertical="center"/>
    </xf>
    <xf numFmtId="0" fontId="57" fillId="26" borderId="0" applyNumberFormat="0" applyBorder="0" applyAlignment="0" applyProtection="0">
      <alignment vertical="center"/>
    </xf>
    <xf numFmtId="0" fontId="27" fillId="27" borderId="14" applyNumberFormat="0" applyFont="0" applyAlignment="0" applyProtection="0">
      <alignment vertical="center"/>
    </xf>
    <xf numFmtId="0" fontId="27" fillId="27" borderId="14" applyNumberFormat="0" applyFont="0" applyAlignment="0" applyProtection="0">
      <alignment vertical="center"/>
    </xf>
    <xf numFmtId="0" fontId="27" fillId="27" borderId="14" applyNumberFormat="0" applyFont="0" applyAlignment="0" applyProtection="0">
      <alignment vertical="center"/>
    </xf>
    <xf numFmtId="0" fontId="58" fillId="0" borderId="13" applyNumberFormat="0" applyFill="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59" fillId="0" borderId="0" applyNumberFormat="0" applyFill="0" applyBorder="0" applyAlignment="0" applyProtection="0">
      <alignment vertical="center"/>
    </xf>
    <xf numFmtId="0" fontId="60" fillId="23" borderId="4" applyNumberFormat="0" applyAlignment="0" applyProtection="0">
      <alignment vertical="center"/>
    </xf>
    <xf numFmtId="0" fontId="60" fillId="23" borderId="4" applyNumberFormat="0" applyAlignment="0" applyProtection="0">
      <alignment vertical="center"/>
    </xf>
    <xf numFmtId="0" fontId="60" fillId="23" borderId="4" applyNumberFormat="0" applyAlignment="0" applyProtection="0">
      <alignment vertical="center"/>
    </xf>
    <xf numFmtId="0" fontId="61" fillId="6" borderId="0" applyNumberFormat="0" applyBorder="0" applyAlignment="0" applyProtection="0">
      <alignment vertical="center"/>
    </xf>
    <xf numFmtId="0" fontId="16" fillId="27" borderId="14" applyNumberFormat="0" applyFont="0" applyAlignment="0" applyProtection="0">
      <alignment vertical="center"/>
    </xf>
    <xf numFmtId="0" fontId="16" fillId="27" borderId="14" applyNumberFormat="0" applyFont="0" applyAlignment="0" applyProtection="0">
      <alignment vertical="center"/>
    </xf>
    <xf numFmtId="0" fontId="16" fillId="27" borderId="14" applyNumberFormat="0" applyFont="0" applyAlignment="0" applyProtection="0">
      <alignment vertical="center"/>
    </xf>
    <xf numFmtId="0" fontId="16" fillId="27" borderId="14" applyNumberFormat="0" applyFont="0" applyAlignment="0" applyProtection="0">
      <alignment vertical="center"/>
    </xf>
    <xf numFmtId="0" fontId="62" fillId="26" borderId="0" applyNumberFormat="0" applyBorder="0" applyAlignment="0" applyProtection="0">
      <alignment vertical="center"/>
    </xf>
    <xf numFmtId="0" fontId="16" fillId="0" borderId="0"/>
    <xf numFmtId="0" fontId="63" fillId="0" borderId="0" applyNumberFormat="0" applyFill="0" applyBorder="0" applyAlignment="0" applyProtection="0">
      <alignment vertical="center"/>
    </xf>
    <xf numFmtId="0" fontId="64" fillId="24" borderId="5" applyNumberFormat="0" applyAlignment="0" applyProtection="0">
      <alignment vertical="center"/>
    </xf>
    <xf numFmtId="179" fontId="23" fillId="0" borderId="0" applyFont="0" applyFill="0" applyBorder="0" applyAlignment="0" applyProtection="0">
      <alignment vertical="center"/>
    </xf>
    <xf numFmtId="0" fontId="65" fillId="0" borderId="13" applyNumberFormat="0" applyFill="0" applyAlignment="0" applyProtection="0">
      <alignment vertical="center"/>
    </xf>
    <xf numFmtId="0" fontId="66" fillId="0" borderId="17" applyNumberFormat="0" applyFill="0" applyAlignment="0" applyProtection="0">
      <alignment vertical="center"/>
    </xf>
    <xf numFmtId="0" fontId="66" fillId="0" borderId="17" applyNumberFormat="0" applyFill="0" applyAlignment="0" applyProtection="0">
      <alignment vertical="center"/>
    </xf>
    <xf numFmtId="0" fontId="66" fillId="0" borderId="17" applyNumberFormat="0" applyFill="0" applyAlignment="0" applyProtection="0">
      <alignment vertical="center"/>
    </xf>
    <xf numFmtId="0" fontId="67" fillId="10" borderId="4" applyNumberFormat="0" applyAlignment="0" applyProtection="0">
      <alignment vertical="center"/>
    </xf>
    <xf numFmtId="0" fontId="67" fillId="10" borderId="4" applyNumberFormat="0" applyAlignment="0" applyProtection="0">
      <alignment vertical="center"/>
    </xf>
    <xf numFmtId="0" fontId="67" fillId="10" borderId="4" applyNumberFormat="0" applyAlignment="0" applyProtection="0">
      <alignment vertical="center"/>
    </xf>
    <xf numFmtId="0" fontId="68" fillId="0" borderId="0" applyNumberFormat="0" applyFill="0" applyBorder="0" applyAlignment="0" applyProtection="0">
      <alignment vertical="center"/>
    </xf>
    <xf numFmtId="0" fontId="69" fillId="0" borderId="9" applyNumberFormat="0" applyFill="0" applyAlignment="0" applyProtection="0">
      <alignment vertical="center"/>
    </xf>
    <xf numFmtId="0" fontId="70" fillId="0" borderId="10" applyNumberFormat="0" applyFill="0" applyAlignment="0" applyProtection="0">
      <alignment vertical="center"/>
    </xf>
    <xf numFmtId="0" fontId="71" fillId="0" borderId="11" applyNumberFormat="0" applyFill="0" applyAlignment="0" applyProtection="0">
      <alignment vertical="center"/>
    </xf>
    <xf numFmtId="0" fontId="71" fillId="0" borderId="0" applyNumberFormat="0" applyFill="0" applyBorder="0" applyAlignment="0" applyProtection="0">
      <alignment vertical="center"/>
    </xf>
    <xf numFmtId="0" fontId="72" fillId="7" borderId="0" applyNumberFormat="0" applyBorder="0" applyAlignment="0" applyProtection="0">
      <alignment vertical="center"/>
    </xf>
    <xf numFmtId="0" fontId="73" fillId="23" borderId="15" applyNumberFormat="0" applyAlignment="0" applyProtection="0">
      <alignment vertical="center"/>
    </xf>
    <xf numFmtId="0" fontId="73" fillId="23" borderId="15" applyNumberFormat="0" applyAlignment="0" applyProtection="0">
      <alignment vertical="center"/>
    </xf>
    <xf numFmtId="0" fontId="73" fillId="23" borderId="15" applyNumberFormat="0" applyAlignment="0" applyProtection="0">
      <alignment vertical="center"/>
    </xf>
    <xf numFmtId="38" fontId="20" fillId="0" borderId="0" applyFont="0" applyFill="0" applyBorder="0" applyAlignment="0" applyProtection="0"/>
    <xf numFmtId="40" fontId="74" fillId="0" borderId="0" applyFont="0" applyFill="0" applyBorder="0" applyAlignment="0" applyProtection="0"/>
    <xf numFmtId="0" fontId="17" fillId="0" borderId="0"/>
    <xf numFmtId="0" fontId="16" fillId="0" borderId="0"/>
    <xf numFmtId="0" fontId="75" fillId="10" borderId="4" applyNumberFormat="0" applyAlignment="0" applyProtection="0">
      <alignment vertical="center"/>
    </xf>
    <xf numFmtId="0" fontId="75" fillId="10" borderId="4" applyNumberFormat="0" applyAlignment="0" applyProtection="0">
      <alignment vertical="center"/>
    </xf>
    <xf numFmtId="0" fontId="75" fillId="10" borderId="4" applyNumberFormat="0" applyAlignment="0" applyProtection="0">
      <alignment vertical="center"/>
    </xf>
    <xf numFmtId="0" fontId="76" fillId="23" borderId="15" applyNumberFormat="0" applyAlignment="0" applyProtection="0">
      <alignment vertical="center"/>
    </xf>
    <xf numFmtId="0" fontId="76" fillId="23" borderId="15" applyNumberFormat="0" applyAlignment="0" applyProtection="0">
      <alignment vertical="center"/>
    </xf>
    <xf numFmtId="0" fontId="76" fillId="23" borderId="15" applyNumberFormat="0" applyAlignment="0" applyProtection="0">
      <alignment vertical="center"/>
    </xf>
    <xf numFmtId="37" fontId="16" fillId="0" borderId="0" applyFont="0" applyFill="0" applyBorder="0" applyAlignment="0" applyProtection="0"/>
    <xf numFmtId="39" fontId="16" fillId="0" borderId="0" applyFont="0" applyFill="0" applyBorder="0" applyAlignment="0" applyProtection="0"/>
    <xf numFmtId="41" fontId="16" fillId="0" borderId="0" applyFont="0" applyFill="0" applyBorder="0" applyAlignment="0" applyProtection="0"/>
    <xf numFmtId="43" fontId="16" fillId="0" borderId="0" applyFont="0" applyFill="0" applyBorder="0" applyAlignment="0" applyProtection="0"/>
    <xf numFmtId="41" fontId="16" fillId="0" borderId="0" applyFont="0" applyFill="0" applyBorder="0" applyAlignment="0" applyProtection="0"/>
    <xf numFmtId="43" fontId="16" fillId="0" borderId="0" applyFont="0" applyFill="0" applyBorder="0" applyAlignment="0" applyProtection="0"/>
    <xf numFmtId="0" fontId="77" fillId="7" borderId="0" applyNumberFormat="0" applyBorder="0" applyAlignment="0" applyProtection="0">
      <alignment vertical="center"/>
    </xf>
    <xf numFmtId="0" fontId="78" fillId="7" borderId="0" applyNumberFormat="0" applyBorder="0" applyAlignment="0" applyProtection="0"/>
    <xf numFmtId="0" fontId="79" fillId="6" borderId="0" applyNumberFormat="0" applyBorder="0" applyAlignment="0" applyProtection="0">
      <alignment vertical="center"/>
    </xf>
    <xf numFmtId="0" fontId="80" fillId="6" borderId="0" applyNumberFormat="0" applyBorder="0" applyAlignment="0" applyProtection="0"/>
    <xf numFmtId="0" fontId="26" fillId="0" borderId="0"/>
    <xf numFmtId="0" fontId="29" fillId="0" borderId="0">
      <alignment vertical="center"/>
    </xf>
    <xf numFmtId="0" fontId="16" fillId="0" borderId="0"/>
    <xf numFmtId="0" fontId="16" fillId="0" borderId="0"/>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22" borderId="0" applyNumberFormat="0" applyBorder="0" applyAlignment="0" applyProtection="0">
      <alignment vertical="center"/>
    </xf>
    <xf numFmtId="0" fontId="82" fillId="6" borderId="0" applyNumberFormat="0" applyBorder="0" applyAlignment="0" applyProtection="0">
      <alignment vertical="center"/>
    </xf>
    <xf numFmtId="0" fontId="83" fillId="0" borderId="0"/>
    <xf numFmtId="1" fontId="84" fillId="0" borderId="0">
      <alignment vertical="center"/>
    </xf>
    <xf numFmtId="0" fontId="85" fillId="0" borderId="0" applyNumberFormat="0" applyFill="0" applyBorder="0" applyAlignment="0" applyProtection="0">
      <alignment vertical="center"/>
    </xf>
    <xf numFmtId="0" fontId="86" fillId="0" borderId="9" applyNumberFormat="0" applyFill="0" applyAlignment="0" applyProtection="0">
      <alignment vertical="center"/>
    </xf>
    <xf numFmtId="0" fontId="87" fillId="0" borderId="10" applyNumberFormat="0" applyFill="0" applyAlignment="0" applyProtection="0">
      <alignment vertical="center"/>
    </xf>
    <xf numFmtId="0" fontId="88" fillId="0" borderId="11" applyNumberFormat="0" applyFill="0" applyAlignment="0" applyProtection="0">
      <alignment vertical="center"/>
    </xf>
    <xf numFmtId="0" fontId="88" fillId="0" borderId="0" applyNumberFormat="0" applyFill="0" applyBorder="0" applyAlignment="0" applyProtection="0">
      <alignment vertical="center"/>
    </xf>
    <xf numFmtId="0" fontId="89" fillId="0" borderId="0" applyNumberFormat="0" applyFill="0" applyBorder="0" applyAlignment="0" applyProtection="0"/>
    <xf numFmtId="0" fontId="25" fillId="0" borderId="0"/>
    <xf numFmtId="38" fontId="81"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90" fillId="24" borderId="5" applyNumberFormat="0" applyAlignment="0" applyProtection="0">
      <alignment vertical="center"/>
    </xf>
    <xf numFmtId="0" fontId="91" fillId="0" borderId="0">
      <alignment vertical="center"/>
    </xf>
    <xf numFmtId="0" fontId="92" fillId="0" borderId="17" applyNumberFormat="0" applyFill="0" applyAlignment="0" applyProtection="0">
      <alignment vertical="center"/>
    </xf>
    <xf numFmtId="0" fontId="92" fillId="0" borderId="17" applyNumberFormat="0" applyFill="0" applyAlignment="0" applyProtection="0">
      <alignment vertical="center"/>
    </xf>
    <xf numFmtId="0" fontId="92" fillId="0" borderId="17" applyNumberFormat="0" applyFill="0" applyAlignment="0" applyProtection="0">
      <alignment vertical="center"/>
    </xf>
    <xf numFmtId="0" fontId="16" fillId="27" borderId="14" applyNumberFormat="0" applyFont="0" applyAlignment="0" applyProtection="0">
      <alignment vertical="center"/>
    </xf>
    <xf numFmtId="0" fontId="16" fillId="27" borderId="14" applyNumberFormat="0" applyFont="0" applyAlignment="0" applyProtection="0">
      <alignment vertical="center"/>
    </xf>
    <xf numFmtId="0" fontId="16" fillId="27" borderId="14" applyNumberFormat="0" applyFont="0" applyAlignment="0" applyProtection="0">
      <alignment vertical="center"/>
    </xf>
    <xf numFmtId="0" fontId="16" fillId="27" borderId="14" applyNumberFormat="0" applyFont="0" applyAlignment="0" applyProtection="0">
      <alignment vertical="center"/>
    </xf>
    <xf numFmtId="9" fontId="16" fillId="0" borderId="0" applyFont="0" applyFill="0" applyBorder="0" applyAlignment="0" applyProtection="0"/>
    <xf numFmtId="0" fontId="93" fillId="0" borderId="0" applyFont="0" applyFill="0" applyBorder="0" applyAlignment="0" applyProtection="0"/>
    <xf numFmtId="0" fontId="93" fillId="0" borderId="0" applyFont="0" applyFill="0" applyBorder="0" applyAlignment="0" applyProtection="0"/>
    <xf numFmtId="0" fontId="94" fillId="7" borderId="0" applyNumberFormat="0" applyBorder="0" applyAlignment="0" applyProtection="0">
      <alignment vertical="center"/>
    </xf>
    <xf numFmtId="0" fontId="95" fillId="0" borderId="9" applyNumberFormat="0" applyFill="0" applyAlignment="0" applyProtection="0">
      <alignment vertical="center"/>
    </xf>
    <xf numFmtId="0" fontId="96" fillId="0" borderId="10" applyNumberFormat="0" applyFill="0" applyAlignment="0" applyProtection="0">
      <alignment vertical="center"/>
    </xf>
    <xf numFmtId="0" fontId="97" fillId="0" borderId="11" applyNumberFormat="0" applyFill="0" applyAlignment="0" applyProtection="0">
      <alignment vertical="center"/>
    </xf>
    <xf numFmtId="0" fontId="97"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9" fillId="23" borderId="4" applyNumberFormat="0" applyAlignment="0" applyProtection="0">
      <alignment vertical="center"/>
    </xf>
    <xf numFmtId="0" fontId="99" fillId="23" borderId="4" applyNumberFormat="0" applyAlignment="0" applyProtection="0">
      <alignment vertical="center"/>
    </xf>
    <xf numFmtId="0" fontId="99" fillId="23" borderId="4" applyNumberFormat="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3" fillId="23" borderId="4" applyNumberFormat="0" applyAlignment="0" applyProtection="0">
      <alignment vertical="center"/>
    </xf>
    <xf numFmtId="0" fontId="103" fillId="23" borderId="4" applyNumberFormat="0" applyAlignment="0" applyProtection="0">
      <alignment vertical="center"/>
    </xf>
    <xf numFmtId="0" fontId="103" fillId="23" borderId="4" applyNumberFormat="0" applyAlignment="0" applyProtection="0">
      <alignment vertical="center"/>
    </xf>
    <xf numFmtId="42" fontId="16" fillId="0" borderId="0" applyFont="0" applyFill="0" applyBorder="0" applyAlignment="0" applyProtection="0"/>
    <xf numFmtId="44" fontId="16" fillId="0" borderId="0" applyFont="0" applyFill="0" applyBorder="0" applyAlignment="0" applyProtection="0"/>
    <xf numFmtId="0" fontId="104" fillId="10" borderId="4" applyNumberFormat="0" applyAlignment="0" applyProtection="0">
      <alignment vertical="center"/>
    </xf>
    <xf numFmtId="0" fontId="104" fillId="10" borderId="4" applyNumberFormat="0" applyAlignment="0" applyProtection="0">
      <alignment vertical="center"/>
    </xf>
    <xf numFmtId="0" fontId="104" fillId="10" borderId="4" applyNumberFormat="0" applyAlignment="0" applyProtection="0">
      <alignment vertical="center"/>
    </xf>
    <xf numFmtId="0" fontId="105" fillId="23" borderId="15" applyNumberFormat="0" applyAlignment="0" applyProtection="0">
      <alignment vertical="center"/>
    </xf>
    <xf numFmtId="0" fontId="105" fillId="23" borderId="15" applyNumberFormat="0" applyAlignment="0" applyProtection="0">
      <alignment vertical="center"/>
    </xf>
    <xf numFmtId="0" fontId="105" fillId="23" borderId="15" applyNumberFormat="0" applyAlignment="0" applyProtection="0">
      <alignment vertical="center"/>
    </xf>
    <xf numFmtId="0" fontId="106" fillId="26" borderId="0" applyNumberFormat="0" applyBorder="0" applyAlignment="0" applyProtection="0">
      <alignment vertical="center"/>
    </xf>
    <xf numFmtId="0" fontId="34" fillId="0" borderId="0"/>
    <xf numFmtId="0" fontId="107" fillId="0" borderId="13" applyNumberFormat="0" applyFill="0" applyAlignment="0" applyProtection="0">
      <alignment vertical="center"/>
    </xf>
    <xf numFmtId="0" fontId="108" fillId="0" borderId="17" applyNumberFormat="0" applyFill="0" applyAlignment="0" applyProtection="0">
      <alignment vertical="center"/>
    </xf>
    <xf numFmtId="0" fontId="108" fillId="0" borderId="17" applyNumberFormat="0" applyFill="0" applyAlignment="0" applyProtection="0">
      <alignment vertical="center"/>
    </xf>
    <xf numFmtId="0" fontId="108" fillId="0" borderId="17" applyNumberFormat="0" applyFill="0" applyAlignment="0" applyProtection="0">
      <alignment vertical="center"/>
    </xf>
    <xf numFmtId="0" fontId="11" fillId="0" borderId="0"/>
    <xf numFmtId="0" fontId="6" fillId="0" borderId="0"/>
    <xf numFmtId="0" fontId="11" fillId="0" borderId="0"/>
    <xf numFmtId="44"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6"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14" fillId="0" borderId="0" applyFont="0" applyFill="0" applyBorder="0" applyAlignment="0" applyProtection="0"/>
    <xf numFmtId="43" fontId="6" fillId="0" borderId="0" applyFont="0" applyFill="0" applyBorder="0" applyAlignment="0" applyProtection="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6" fillId="0" borderId="0"/>
    <xf numFmtId="43" fontId="14" fillId="0" borderId="0" applyFont="0" applyFill="0" applyBorder="0" applyAlignment="0" applyProtection="0"/>
    <xf numFmtId="44" fontId="14" fillId="0" borderId="0" applyFont="0" applyFill="0" applyBorder="0" applyAlignment="0" applyProtection="0"/>
    <xf numFmtId="0" fontId="118" fillId="0" borderId="31" applyProtection="0"/>
    <xf numFmtId="181" fontId="11" fillId="0" borderId="0" applyBorder="0" applyProtection="0"/>
    <xf numFmtId="0" fontId="5" fillId="0" borderId="0"/>
    <xf numFmtId="44" fontId="5" fillId="0" borderId="0" applyFont="0" applyFill="0" applyBorder="0" applyAlignment="0" applyProtection="0"/>
    <xf numFmtId="0" fontId="114" fillId="30" borderId="0" applyNumberFormat="0" applyBorder="0" applyAlignment="0" applyProtection="0"/>
    <xf numFmtId="0" fontId="119" fillId="0" borderId="0" applyBorder="0" applyProtection="0"/>
    <xf numFmtId="0" fontId="120" fillId="0" borderId="0"/>
    <xf numFmtId="43" fontId="5" fillId="0" borderId="0" applyFont="0" applyFill="0" applyBorder="0" applyAlignment="0" applyProtection="0"/>
    <xf numFmtId="0" fontId="120" fillId="0" borderId="0"/>
    <xf numFmtId="0" fontId="120"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121" fillId="0" borderId="0" applyNumberFormat="0" applyFill="0" applyBorder="0" applyAlignment="0" applyProtection="0"/>
    <xf numFmtId="164" fontId="16" fillId="0" borderId="0"/>
    <xf numFmtId="0" fontId="5" fillId="0" borderId="0"/>
    <xf numFmtId="0" fontId="5" fillId="0" borderId="0"/>
    <xf numFmtId="44" fontId="5" fillId="0" borderId="0" applyFont="0" applyFill="0" applyBorder="0" applyAlignment="0" applyProtection="0"/>
    <xf numFmtId="0" fontId="11" fillId="0" borderId="0"/>
    <xf numFmtId="0" fontId="5" fillId="0" borderId="0"/>
    <xf numFmtId="0" fontId="122" fillId="0" borderId="0"/>
    <xf numFmtId="0" fontId="117" fillId="0" borderId="0"/>
    <xf numFmtId="0" fontId="123" fillId="0" borderId="0">
      <alignment vertical="center"/>
    </xf>
    <xf numFmtId="0" fontId="124" fillId="0" borderId="0"/>
    <xf numFmtId="0" fontId="8" fillId="0" borderId="0"/>
    <xf numFmtId="0" fontId="125" fillId="0" borderId="0">
      <alignment vertical="center"/>
    </xf>
    <xf numFmtId="0" fontId="16" fillId="0" borderId="0"/>
    <xf numFmtId="0" fontId="5" fillId="0" borderId="0"/>
    <xf numFmtId="0" fontId="5" fillId="0" borderId="0"/>
    <xf numFmtId="0" fontId="5" fillId="0" borderId="0"/>
    <xf numFmtId="43" fontId="5" fillId="0" borderId="0" applyFont="0" applyFill="0" applyBorder="0" applyAlignment="0" applyProtection="0"/>
    <xf numFmtId="0" fontId="83" fillId="0" borderId="0"/>
    <xf numFmtId="0" fontId="5" fillId="0" borderId="0"/>
    <xf numFmtId="43" fontId="5" fillId="0" borderId="0" applyFont="0" applyFill="0" applyBorder="0" applyAlignment="0" applyProtection="0"/>
    <xf numFmtId="0" fontId="16" fillId="0" borderId="0"/>
    <xf numFmtId="0" fontId="126" fillId="0" borderId="0">
      <alignment vertical="center"/>
    </xf>
    <xf numFmtId="0" fontId="127" fillId="0" borderId="0" applyNumberFormat="0" applyFill="0" applyBorder="0" applyAlignment="0" applyProtection="0">
      <alignment vertical="center"/>
    </xf>
    <xf numFmtId="0" fontId="128" fillId="0" borderId="22" applyNumberFormat="0" applyFill="0" applyAlignment="0" applyProtection="0">
      <alignment vertical="center"/>
    </xf>
    <xf numFmtId="0" fontId="129" fillId="0" borderId="23" applyNumberFormat="0" applyFill="0" applyAlignment="0" applyProtection="0">
      <alignment vertical="center"/>
    </xf>
    <xf numFmtId="0" fontId="130" fillId="0" borderId="24" applyNumberFormat="0" applyFill="0" applyAlignment="0" applyProtection="0">
      <alignment vertical="center"/>
    </xf>
    <xf numFmtId="0" fontId="130" fillId="0" borderId="0" applyNumberFormat="0" applyFill="0" applyBorder="0" applyAlignment="0" applyProtection="0">
      <alignment vertical="center"/>
    </xf>
    <xf numFmtId="0" fontId="131" fillId="30" borderId="0" applyNumberFormat="0" applyBorder="0" applyAlignment="0" applyProtection="0">
      <alignment vertical="center"/>
    </xf>
    <xf numFmtId="0" fontId="132" fillId="31" borderId="0" applyNumberFormat="0" applyBorder="0" applyAlignment="0" applyProtection="0">
      <alignment vertical="center"/>
    </xf>
    <xf numFmtId="0" fontId="133" fillId="32" borderId="0" applyNumberFormat="0" applyBorder="0" applyAlignment="0" applyProtection="0">
      <alignment vertical="center"/>
    </xf>
    <xf numFmtId="0" fontId="134" fillId="33" borderId="25" applyNumberFormat="0" applyAlignment="0" applyProtection="0">
      <alignment vertical="center"/>
    </xf>
    <xf numFmtId="0" fontId="135" fillId="34" borderId="26" applyNumberFormat="0" applyAlignment="0" applyProtection="0">
      <alignment vertical="center"/>
    </xf>
    <xf numFmtId="0" fontId="136" fillId="34" borderId="25" applyNumberFormat="0" applyAlignment="0" applyProtection="0">
      <alignment vertical="center"/>
    </xf>
    <xf numFmtId="0" fontId="137" fillId="0" borderId="27" applyNumberFormat="0" applyFill="0" applyAlignment="0" applyProtection="0">
      <alignment vertical="center"/>
    </xf>
    <xf numFmtId="0" fontId="138" fillId="35" borderId="28" applyNumberFormat="0" applyAlignment="0" applyProtection="0">
      <alignment vertical="center"/>
    </xf>
    <xf numFmtId="0" fontId="139" fillId="0" borderId="0" applyNumberFormat="0" applyFill="0" applyBorder="0" applyAlignment="0" applyProtection="0">
      <alignment vertical="center"/>
    </xf>
    <xf numFmtId="0" fontId="126" fillId="36" borderId="29" applyNumberFormat="0" applyFont="0" applyAlignment="0" applyProtection="0">
      <alignment vertical="center"/>
    </xf>
    <xf numFmtId="0" fontId="140" fillId="0" borderId="0" applyNumberFormat="0" applyFill="0" applyBorder="0" applyAlignment="0" applyProtection="0">
      <alignment vertical="center"/>
    </xf>
    <xf numFmtId="0" fontId="141" fillId="0" borderId="30" applyNumberFormat="0" applyFill="0" applyAlignment="0" applyProtection="0">
      <alignment vertical="center"/>
    </xf>
    <xf numFmtId="0" fontId="142" fillId="37" borderId="0" applyNumberFormat="0" applyBorder="0" applyAlignment="0" applyProtection="0">
      <alignment vertical="center"/>
    </xf>
    <xf numFmtId="0" fontId="126" fillId="38" borderId="0" applyNumberFormat="0" applyBorder="0" applyAlignment="0" applyProtection="0">
      <alignment vertical="center"/>
    </xf>
    <xf numFmtId="0" fontId="126" fillId="39" borderId="0" applyNumberFormat="0" applyBorder="0" applyAlignment="0" applyProtection="0">
      <alignment vertical="center"/>
    </xf>
    <xf numFmtId="0" fontId="142" fillId="40" borderId="0" applyNumberFormat="0" applyBorder="0" applyAlignment="0" applyProtection="0">
      <alignment vertical="center"/>
    </xf>
    <xf numFmtId="0" fontId="142" fillId="41" borderId="0" applyNumberFormat="0" applyBorder="0" applyAlignment="0" applyProtection="0">
      <alignment vertical="center"/>
    </xf>
    <xf numFmtId="0" fontId="126" fillId="42" borderId="0" applyNumberFormat="0" applyBorder="0" applyAlignment="0" applyProtection="0">
      <alignment vertical="center"/>
    </xf>
    <xf numFmtId="0" fontId="126" fillId="43" borderId="0" applyNumberFormat="0" applyBorder="0" applyAlignment="0" applyProtection="0">
      <alignment vertical="center"/>
    </xf>
    <xf numFmtId="0" fontId="142" fillId="44" borderId="0" applyNumberFormat="0" applyBorder="0" applyAlignment="0" applyProtection="0">
      <alignment vertical="center"/>
    </xf>
    <xf numFmtId="0" fontId="142" fillId="45" borderId="0" applyNumberFormat="0" applyBorder="0" applyAlignment="0" applyProtection="0">
      <alignment vertical="center"/>
    </xf>
    <xf numFmtId="0" fontId="126" fillId="46" borderId="0" applyNumberFormat="0" applyBorder="0" applyAlignment="0" applyProtection="0">
      <alignment vertical="center"/>
    </xf>
    <xf numFmtId="0" fontId="126" fillId="47" borderId="0" applyNumberFormat="0" applyBorder="0" applyAlignment="0" applyProtection="0">
      <alignment vertical="center"/>
    </xf>
    <xf numFmtId="0" fontId="142" fillId="48" borderId="0" applyNumberFormat="0" applyBorder="0" applyAlignment="0" applyProtection="0">
      <alignment vertical="center"/>
    </xf>
    <xf numFmtId="0" fontId="142" fillId="49" borderId="0" applyNumberFormat="0" applyBorder="0" applyAlignment="0" applyProtection="0">
      <alignment vertical="center"/>
    </xf>
    <xf numFmtId="0" fontId="126" fillId="50" borderId="0" applyNumberFormat="0" applyBorder="0" applyAlignment="0" applyProtection="0">
      <alignment vertical="center"/>
    </xf>
    <xf numFmtId="0" fontId="126" fillId="51" borderId="0" applyNumberFormat="0" applyBorder="0" applyAlignment="0" applyProtection="0">
      <alignment vertical="center"/>
    </xf>
    <xf numFmtId="0" fontId="142" fillId="52" borderId="0" applyNumberFormat="0" applyBorder="0" applyAlignment="0" applyProtection="0">
      <alignment vertical="center"/>
    </xf>
    <xf numFmtId="0" fontId="142" fillId="53" borderId="0" applyNumberFormat="0" applyBorder="0" applyAlignment="0" applyProtection="0">
      <alignment vertical="center"/>
    </xf>
    <xf numFmtId="0" fontId="126" fillId="54" borderId="0" applyNumberFormat="0" applyBorder="0" applyAlignment="0" applyProtection="0">
      <alignment vertical="center"/>
    </xf>
    <xf numFmtId="0" fontId="126" fillId="55" borderId="0" applyNumberFormat="0" applyBorder="0" applyAlignment="0" applyProtection="0">
      <alignment vertical="center"/>
    </xf>
    <xf numFmtId="0" fontId="142" fillId="56" borderId="0" applyNumberFormat="0" applyBorder="0" applyAlignment="0" applyProtection="0">
      <alignment vertical="center"/>
    </xf>
    <xf numFmtId="0" fontId="142" fillId="57" borderId="0" applyNumberFormat="0" applyBorder="0" applyAlignment="0" applyProtection="0">
      <alignment vertical="center"/>
    </xf>
    <xf numFmtId="0" fontId="126" fillId="58" borderId="0" applyNumberFormat="0" applyBorder="0" applyAlignment="0" applyProtection="0">
      <alignment vertical="center"/>
    </xf>
    <xf numFmtId="0" fontId="126" fillId="59" borderId="0" applyNumberFormat="0" applyBorder="0" applyAlignment="0" applyProtection="0">
      <alignment vertical="center"/>
    </xf>
    <xf numFmtId="0" fontId="142" fillId="60" borderId="0" applyNumberFormat="0" applyBorder="0" applyAlignment="0" applyProtection="0">
      <alignment vertical="center"/>
    </xf>
    <xf numFmtId="0" fontId="126" fillId="0" borderId="0" applyNumberFormat="0" applyFill="0" applyAlignment="0" applyProtection="0">
      <alignment vertical="center"/>
    </xf>
    <xf numFmtId="0" fontId="143" fillId="0" borderId="0" applyNumberFormat="0" applyFill="0" applyAlignment="0" applyProtection="0">
      <alignment vertical="center"/>
    </xf>
    <xf numFmtId="0" fontId="124" fillId="0" borderId="0" applyNumberFormat="0" applyFill="0" applyAlignment="0" applyProtection="0">
      <alignment vertical="center"/>
    </xf>
    <xf numFmtId="0" fontId="143" fillId="0" borderId="0" applyNumberFormat="0" applyFill="0" applyAlignment="0" applyProtection="0">
      <alignment vertical="center"/>
    </xf>
    <xf numFmtId="0" fontId="124" fillId="0" borderId="0" applyNumberFormat="0" applyFill="0" applyAlignment="0" applyProtection="0">
      <alignment vertical="center"/>
    </xf>
    <xf numFmtId="0" fontId="144" fillId="0" borderId="0" applyNumberFormat="0" applyFill="0" applyAlignment="0" applyProtection="0"/>
    <xf numFmtId="0" fontId="126" fillId="0" borderId="0" applyNumberFormat="0" applyFill="0" applyAlignment="0" applyProtection="0">
      <alignment vertical="center"/>
    </xf>
    <xf numFmtId="0" fontId="144" fillId="0" borderId="0" applyNumberFormat="0" applyFill="0" applyAlignment="0" applyProtection="0">
      <alignment vertical="center"/>
    </xf>
    <xf numFmtId="0" fontId="144" fillId="0" borderId="0" applyNumberFormat="0" applyFill="0" applyAlignment="0" applyProtection="0"/>
    <xf numFmtId="0" fontId="145" fillId="6" borderId="0" applyNumberFormat="0" applyFill="0" applyAlignment="0" applyProtection="0">
      <alignment vertical="center"/>
    </xf>
    <xf numFmtId="0" fontId="145" fillId="6" borderId="0" applyNumberFormat="0" applyFill="0" applyAlignment="0" applyProtection="0">
      <alignment vertical="center"/>
    </xf>
    <xf numFmtId="0" fontId="146" fillId="7" borderId="0" applyNumberFormat="0" applyFill="0" applyAlignment="0" applyProtection="0">
      <alignment vertical="center"/>
    </xf>
    <xf numFmtId="0" fontId="146" fillId="7" borderId="0" applyNumberFormat="0" applyFill="0" applyAlignment="0" applyProtection="0">
      <alignment vertical="center"/>
    </xf>
    <xf numFmtId="0" fontId="143" fillId="0" borderId="0" applyNumberFormat="0" applyFill="0" applyAlignment="0" applyProtection="0">
      <alignment vertical="center"/>
    </xf>
    <xf numFmtId="0" fontId="124" fillId="0" borderId="0" applyNumberFormat="0" applyFill="0" applyAlignment="0" applyProtection="0">
      <alignment vertical="center"/>
    </xf>
    <xf numFmtId="0" fontId="126" fillId="0" borderId="0" applyNumberFormat="0" applyFill="0" applyAlignment="0" applyProtection="0">
      <alignment vertical="center"/>
    </xf>
    <xf numFmtId="0" fontId="126" fillId="0" borderId="0" applyNumberFormat="0" applyFill="0" applyAlignment="0" applyProtection="0">
      <alignment vertical="center"/>
    </xf>
    <xf numFmtId="0" fontId="126" fillId="0" borderId="0" applyNumberFormat="0" applyFill="0" applyAlignment="0" applyProtection="0">
      <alignment vertical="center"/>
    </xf>
    <xf numFmtId="0" fontId="16" fillId="0" borderId="0"/>
    <xf numFmtId="0" fontId="126" fillId="0" borderId="0" applyNumberFormat="0" applyFill="0" applyAlignment="0" applyProtection="0">
      <alignment vertical="center"/>
    </xf>
    <xf numFmtId="0" fontId="126" fillId="0" borderId="0" applyNumberFormat="0" applyFill="0" applyAlignment="0" applyProtection="0">
      <alignment vertical="center"/>
    </xf>
    <xf numFmtId="0" fontId="126" fillId="0" borderId="0" applyNumberFormat="0" applyFill="0" applyAlignment="0" applyProtection="0">
      <alignment vertical="center"/>
    </xf>
    <xf numFmtId="182" fontId="144" fillId="0" borderId="0" applyFont="0" applyFill="0" applyBorder="0" applyAlignment="0" applyProtection="0">
      <alignment vertical="center"/>
    </xf>
    <xf numFmtId="44" fontId="16" fillId="0" borderId="0" applyFont="0" applyFill="0" applyBorder="0" applyAlignment="0" applyProtection="0"/>
    <xf numFmtId="0" fontId="144" fillId="0" borderId="0">
      <alignment vertical="center"/>
    </xf>
    <xf numFmtId="0" fontId="5" fillId="0" borderId="0"/>
    <xf numFmtId="0" fontId="126" fillId="0" borderId="0">
      <alignment vertical="center"/>
    </xf>
    <xf numFmtId="44" fontId="11" fillId="0" borderId="0" applyFont="0" applyFill="0" applyBorder="0" applyAlignment="0" applyProtection="0"/>
    <xf numFmtId="0" fontId="118" fillId="0" borderId="31" applyProtection="0"/>
    <xf numFmtId="0" fontId="5" fillId="0" borderId="0"/>
    <xf numFmtId="164" fontId="10" fillId="0" borderId="0"/>
    <xf numFmtId="0" fontId="5" fillId="0" borderId="0"/>
    <xf numFmtId="0" fontId="13" fillId="0" borderId="0" applyBorder="0" applyProtection="0"/>
    <xf numFmtId="44" fontId="5" fillId="0" borderId="0" applyFont="0" applyFill="0" applyBorder="0" applyAlignment="0" applyProtection="0"/>
    <xf numFmtId="43" fontId="5" fillId="0" borderId="0" applyFont="0" applyFill="0" applyBorder="0" applyAlignment="0" applyProtection="0"/>
    <xf numFmtId="0" fontId="11" fillId="0" borderId="0"/>
    <xf numFmtId="0" fontId="5" fillId="0" borderId="0"/>
    <xf numFmtId="0" fontId="10"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38" fontId="20" fillId="0" borderId="33">
      <alignment vertical="center"/>
    </xf>
    <xf numFmtId="0" fontId="42" fillId="0" borderId="34">
      <alignment horizontal="left" vertical="center"/>
    </xf>
    <xf numFmtId="0" fontId="42" fillId="0" borderId="34">
      <alignment horizontal="left" vertical="center"/>
    </xf>
    <xf numFmtId="0" fontId="42" fillId="0" borderId="34">
      <alignment horizontal="left" vertical="center"/>
    </xf>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1" fillId="0" borderId="0"/>
    <xf numFmtId="0" fontId="5" fillId="0" borderId="0"/>
    <xf numFmtId="0" fontId="5" fillId="0" borderId="0"/>
    <xf numFmtId="0" fontId="33" fillId="0" borderId="0"/>
    <xf numFmtId="0" fontId="5"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6"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60" fillId="23" borderId="32" applyNumberFormat="0" applyAlignment="0" applyProtection="0">
      <alignment vertical="center"/>
    </xf>
    <xf numFmtId="0" fontId="60" fillId="23" borderId="32" applyNumberFormat="0" applyAlignment="0" applyProtection="0">
      <alignment vertical="center"/>
    </xf>
    <xf numFmtId="0" fontId="60" fillId="23" borderId="32" applyNumberForma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7" fillId="10" borderId="32" applyNumberFormat="0" applyAlignment="0" applyProtection="0">
      <alignment vertical="center"/>
    </xf>
    <xf numFmtId="0" fontId="67" fillId="10" borderId="32" applyNumberFormat="0" applyAlignment="0" applyProtection="0">
      <alignment vertical="center"/>
    </xf>
    <xf numFmtId="0" fontId="67" fillId="10" borderId="32"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5" fillId="10" borderId="32" applyNumberFormat="0" applyAlignment="0" applyProtection="0">
      <alignment vertical="center"/>
    </xf>
    <xf numFmtId="0" fontId="75" fillId="10" borderId="32" applyNumberFormat="0" applyAlignment="0" applyProtection="0">
      <alignment vertical="center"/>
    </xf>
    <xf numFmtId="0" fontId="75" fillId="10" borderId="32"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26" fillId="0" borderId="0"/>
    <xf numFmtId="0" fontId="29" fillId="0" borderId="0">
      <alignment vertical="center"/>
    </xf>
    <xf numFmtId="0" fontId="16" fillId="0" borderId="0"/>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99" fillId="23" borderId="32" applyNumberFormat="0" applyAlignment="0" applyProtection="0">
      <alignment vertical="center"/>
    </xf>
    <xf numFmtId="0" fontId="99" fillId="23" borderId="32" applyNumberFormat="0" applyAlignment="0" applyProtection="0">
      <alignment vertical="center"/>
    </xf>
    <xf numFmtId="0" fontId="99" fillId="23" borderId="32" applyNumberFormat="0" applyAlignment="0" applyProtection="0">
      <alignment vertical="center"/>
    </xf>
    <xf numFmtId="0" fontId="103" fillId="23" borderId="32" applyNumberFormat="0" applyAlignment="0" applyProtection="0">
      <alignment vertical="center"/>
    </xf>
    <xf numFmtId="0" fontId="103" fillId="23" borderId="32" applyNumberFormat="0" applyAlignment="0" applyProtection="0">
      <alignment vertical="center"/>
    </xf>
    <xf numFmtId="0" fontId="103" fillId="23" borderId="32" applyNumberFormat="0" applyAlignment="0" applyProtection="0">
      <alignment vertical="center"/>
    </xf>
    <xf numFmtId="0" fontId="104" fillId="10" borderId="32" applyNumberFormat="0" applyAlignment="0" applyProtection="0">
      <alignment vertical="center"/>
    </xf>
    <xf numFmtId="0" fontId="104" fillId="10" borderId="32" applyNumberFormat="0" applyAlignment="0" applyProtection="0">
      <alignment vertical="center"/>
    </xf>
    <xf numFmtId="0" fontId="104" fillId="10" borderId="32"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1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115" fillId="0" borderId="0" applyNumberFormat="0" applyFill="0" applyBorder="0" applyAlignment="0" applyProtection="0"/>
    <xf numFmtId="0" fontId="83" fillId="0" borderId="0"/>
    <xf numFmtId="0" fontId="125" fillId="0" borderId="0"/>
    <xf numFmtId="0" fontId="125" fillId="0" borderId="0"/>
    <xf numFmtId="44" fontId="5" fillId="0" borderId="0" applyFont="0" applyFill="0" applyBorder="0" applyAlignment="0" applyProtection="0"/>
    <xf numFmtId="43" fontId="5" fillId="0" borderId="0" applyFont="0" applyFill="0" applyBorder="0" applyAlignment="0" applyProtection="0"/>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60" fillId="23" borderId="38" applyNumberFormat="0" applyAlignment="0" applyProtection="0">
      <alignment vertical="center"/>
    </xf>
    <xf numFmtId="0" fontId="60" fillId="23" borderId="38" applyNumberFormat="0" applyAlignment="0" applyProtection="0">
      <alignment vertical="center"/>
    </xf>
    <xf numFmtId="0" fontId="60" fillId="23" borderId="38" applyNumberForma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7" fillId="10" borderId="38" applyNumberFormat="0" applyAlignment="0" applyProtection="0">
      <alignment vertical="center"/>
    </xf>
    <xf numFmtId="0" fontId="67" fillId="10" borderId="38" applyNumberFormat="0" applyAlignment="0" applyProtection="0">
      <alignment vertical="center"/>
    </xf>
    <xf numFmtId="0" fontId="67" fillId="10" borderId="38"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5" fillId="10" borderId="38" applyNumberFormat="0" applyAlignment="0" applyProtection="0">
      <alignment vertical="center"/>
    </xf>
    <xf numFmtId="0" fontId="75" fillId="10" borderId="38" applyNumberFormat="0" applyAlignment="0" applyProtection="0">
      <alignment vertical="center"/>
    </xf>
    <xf numFmtId="0" fontId="75" fillId="10" borderId="38"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43" fontId="5" fillId="0" borderId="0" applyFont="0" applyFill="0" applyBorder="0" applyAlignment="0" applyProtection="0"/>
    <xf numFmtId="0" fontId="99" fillId="23" borderId="38" applyNumberFormat="0" applyAlignment="0" applyProtection="0">
      <alignment vertical="center"/>
    </xf>
    <xf numFmtId="0" fontId="99" fillId="23" borderId="38" applyNumberFormat="0" applyAlignment="0" applyProtection="0">
      <alignment vertical="center"/>
    </xf>
    <xf numFmtId="0" fontId="99" fillId="23" borderId="38" applyNumberFormat="0" applyAlignment="0" applyProtection="0">
      <alignment vertical="center"/>
    </xf>
    <xf numFmtId="0" fontId="103" fillId="23" borderId="38" applyNumberFormat="0" applyAlignment="0" applyProtection="0">
      <alignment vertical="center"/>
    </xf>
    <xf numFmtId="0" fontId="103" fillId="23" borderId="38" applyNumberFormat="0" applyAlignment="0" applyProtection="0">
      <alignment vertical="center"/>
    </xf>
    <xf numFmtId="0" fontId="103" fillId="23" borderId="38" applyNumberFormat="0" applyAlignment="0" applyProtection="0">
      <alignment vertical="center"/>
    </xf>
    <xf numFmtId="0" fontId="104" fillId="10" borderId="38" applyNumberFormat="0" applyAlignment="0" applyProtection="0">
      <alignment vertical="center"/>
    </xf>
    <xf numFmtId="0" fontId="104" fillId="10" borderId="38" applyNumberFormat="0" applyAlignment="0" applyProtection="0">
      <alignment vertical="center"/>
    </xf>
    <xf numFmtId="0" fontId="104" fillId="10" borderId="38"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5" fillId="0" borderId="0"/>
    <xf numFmtId="44" fontId="5" fillId="0" borderId="0" applyFont="0" applyFill="0" applyBorder="0" applyAlignment="0" applyProtection="0"/>
    <xf numFmtId="44" fontId="5" fillId="0" borderId="0" applyFont="0" applyFill="0" applyBorder="0" applyAlignment="0" applyProtection="0"/>
    <xf numFmtId="0" fontId="147" fillId="63" borderId="39" applyNumberFormat="0" applyProtection="0">
      <alignment vertical="top" wrapText="1"/>
    </xf>
    <xf numFmtId="0" fontId="11" fillId="0" borderId="0"/>
    <xf numFmtId="181" fontId="11" fillId="0" borderId="0" applyBorder="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4"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4" fontId="11" fillId="0" borderId="0" applyFont="0" applyFill="0" applyBorder="0" applyAlignment="0" applyProtection="0"/>
    <xf numFmtId="0" fontId="4" fillId="0" borderId="0"/>
    <xf numFmtId="0" fontId="4" fillId="0" borderId="0"/>
    <xf numFmtId="181" fontId="11" fillId="0" borderId="0" applyBorder="0" applyProtection="0"/>
    <xf numFmtId="0" fontId="4" fillId="0" borderId="0"/>
    <xf numFmtId="0" fontId="4" fillId="0" borderId="0"/>
    <xf numFmtId="0" fontId="155" fillId="0" borderId="0">
      <alignment vertical="center"/>
    </xf>
    <xf numFmtId="44" fontId="11" fillId="0" borderId="0">
      <alignment vertical="top"/>
      <protection locked="0"/>
    </xf>
    <xf numFmtId="0" fontId="11" fillId="0" borderId="0">
      <protection locked="0"/>
    </xf>
    <xf numFmtId="44" fontId="11" fillId="0" borderId="0">
      <alignment vertical="top"/>
      <protection locked="0"/>
    </xf>
    <xf numFmtId="0" fontId="147" fillId="63" borderId="39">
      <protection locked="0"/>
    </xf>
    <xf numFmtId="0" fontId="16" fillId="0" borderId="0"/>
    <xf numFmtId="0" fontId="3" fillId="0" borderId="0"/>
    <xf numFmtId="183" fontId="163" fillId="0" borderId="0" applyNumberFormat="0" applyFill="0" applyBorder="0" applyAlignment="0" applyProtection="0"/>
    <xf numFmtId="0" fontId="117" fillId="0" borderId="0"/>
    <xf numFmtId="183" fontId="16" fillId="0" borderId="0"/>
    <xf numFmtId="0" fontId="3" fillId="0" borderId="0"/>
    <xf numFmtId="0" fontId="3" fillId="0" borderId="0"/>
    <xf numFmtId="0" fontId="3" fillId="0" borderId="0"/>
    <xf numFmtId="0" fontId="3" fillId="0" borderId="0"/>
    <xf numFmtId="0" fontId="173" fillId="0" borderId="22" applyNumberFormat="0" applyFill="0" applyAlignment="0" applyProtection="0"/>
    <xf numFmtId="0" fontId="174" fillId="0" borderId="23" applyNumberFormat="0" applyFill="0" applyAlignment="0" applyProtection="0"/>
    <xf numFmtId="0" fontId="175" fillId="0" borderId="24" applyNumberFormat="0" applyFill="0" applyAlignment="0" applyProtection="0"/>
    <xf numFmtId="0" fontId="175" fillId="0" borderId="0" applyNumberFormat="0" applyFill="0" applyBorder="0" applyAlignment="0" applyProtection="0"/>
    <xf numFmtId="0" fontId="114" fillId="30" borderId="0" applyNumberFormat="0" applyBorder="0" applyAlignment="0" applyProtection="0"/>
    <xf numFmtId="0" fontId="176" fillId="33" borderId="25" applyNumberFormat="0" applyAlignment="0" applyProtection="0"/>
    <xf numFmtId="0" fontId="177" fillId="34" borderId="26" applyNumberFormat="0" applyAlignment="0" applyProtection="0"/>
    <xf numFmtId="0" fontId="178" fillId="34" borderId="25" applyNumberFormat="0" applyAlignment="0" applyProtection="0"/>
    <xf numFmtId="0" fontId="179" fillId="0" borderId="27" applyNumberFormat="0" applyFill="0" applyAlignment="0" applyProtection="0"/>
    <xf numFmtId="0" fontId="180" fillId="35" borderId="28" applyNumberFormat="0" applyAlignment="0" applyProtection="0"/>
    <xf numFmtId="0" fontId="181" fillId="0" borderId="0" applyNumberFormat="0" applyFill="0" applyBorder="0" applyAlignment="0" applyProtection="0"/>
    <xf numFmtId="0" fontId="115" fillId="0" borderId="0" applyNumberFormat="0" applyFill="0" applyBorder="0" applyAlignment="0" applyProtection="0"/>
    <xf numFmtId="0" fontId="182" fillId="0" borderId="30" applyNumberFormat="0" applyFill="0" applyAlignment="0" applyProtection="0"/>
    <xf numFmtId="0" fontId="183" fillId="37" borderId="0" applyNumberFormat="0" applyBorder="0" applyAlignment="0" applyProtection="0"/>
    <xf numFmtId="0" fontId="1" fillId="39" borderId="0" applyNumberFormat="0" applyBorder="0" applyAlignment="0" applyProtection="0"/>
    <xf numFmtId="0" fontId="183" fillId="49" borderId="0" applyNumberFormat="0" applyBorder="0" applyAlignment="0" applyProtection="0"/>
    <xf numFmtId="0" fontId="1" fillId="51" borderId="0" applyNumberFormat="0" applyBorder="0" applyAlignment="0" applyProtection="0"/>
    <xf numFmtId="0" fontId="183" fillId="53" borderId="0" applyNumberFormat="0" applyBorder="0" applyAlignment="0" applyProtection="0"/>
    <xf numFmtId="0" fontId="1" fillId="55"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1" fillId="5" borderId="0" applyNumberFormat="0" applyBorder="0" applyAlignment="0" applyProtection="0"/>
    <xf numFmtId="0" fontId="206" fillId="0" borderId="23" applyNumberFormat="0" applyFill="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alignment vertical="center"/>
    </xf>
    <xf numFmtId="0" fontId="1" fillId="0" borderId="0"/>
    <xf numFmtId="0" fontId="1" fillId="0" borderId="0"/>
    <xf numFmtId="0" fontId="1" fillId="0" borderId="0"/>
    <xf numFmtId="0" fontId="1" fillId="0" borderId="0"/>
    <xf numFmtId="0" fontId="1" fillId="0" borderId="0"/>
    <xf numFmtId="0" fontId="83" fillId="0" borderId="0"/>
    <xf numFmtId="0" fontId="1" fillId="0" borderId="0"/>
    <xf numFmtId="0" fontId="29" fillId="0" borderId="0">
      <alignment vertical="center"/>
    </xf>
    <xf numFmtId="0" fontId="1" fillId="0" borderId="0">
      <alignment vertical="center"/>
    </xf>
    <xf numFmtId="0" fontId="1" fillId="0" borderId="0"/>
    <xf numFmtId="44" fontId="1" fillId="0" borderId="0" applyFont="0" applyFill="0" applyBorder="0" applyAlignment="0" applyProtection="0"/>
    <xf numFmtId="0" fontId="182" fillId="0" borderId="74" applyNumberFormat="0" applyFill="0" applyAlignment="0" applyProtection="0"/>
    <xf numFmtId="0" fontId="210" fillId="0" borderId="0" applyNumberFormat="0" applyFill="0" applyBorder="0" applyAlignment="0" applyProtection="0"/>
    <xf numFmtId="0" fontId="209" fillId="0" borderId="0" applyNumberFormat="0" applyFill="0" applyBorder="0" applyAlignment="0" applyProtection="0"/>
    <xf numFmtId="0" fontId="203" fillId="0" borderId="0" applyNumberFormat="0" applyFill="0" applyBorder="0" applyProtection="0">
      <alignment vertical="top"/>
    </xf>
    <xf numFmtId="9" fontId="1" fillId="0" borderId="0" applyFont="0" applyFill="0" applyBorder="0" applyAlignment="0" applyProtection="0"/>
    <xf numFmtId="0" fontId="177" fillId="74" borderId="26" applyNumberFormat="0" applyAlignment="0" applyProtection="0"/>
    <xf numFmtId="0" fontId="14" fillId="26" borderId="29" applyNumberFormat="0" applyFont="0" applyAlignment="0" applyProtection="0"/>
    <xf numFmtId="0" fontId="16" fillId="0" borderId="0"/>
    <xf numFmtId="0" fontId="16" fillId="0" borderId="0"/>
    <xf numFmtId="0" fontId="1" fillId="0" borderId="0"/>
    <xf numFmtId="0" fontId="16" fillId="0" borderId="0"/>
    <xf numFmtId="0" fontId="10" fillId="0" borderId="0"/>
    <xf numFmtId="0" fontId="208" fillId="27" borderId="0" applyNumberFormat="0" applyBorder="0" applyAlignment="0" applyProtection="0"/>
    <xf numFmtId="0" fontId="16" fillId="0" borderId="0"/>
    <xf numFmtId="0" fontId="207" fillId="0" borderId="0" applyNumberFormat="0" applyFill="0" applyBorder="0" applyAlignment="0" applyProtection="0"/>
    <xf numFmtId="0" fontId="207" fillId="0" borderId="7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5" fillId="0" borderId="72" applyNumberFormat="0" applyFill="0" applyAlignment="0" applyProtection="0"/>
    <xf numFmtId="44" fontId="16"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0" fontId="198" fillId="0" borderId="0" applyNumberFormat="0" applyFill="0" applyBorder="0" applyAlignment="0" applyProtection="0"/>
    <xf numFmtId="0" fontId="1" fillId="0" borderId="0"/>
    <xf numFmtId="0" fontId="1" fillId="0" borderId="0"/>
    <xf numFmtId="0" fontId="1" fillId="0" borderId="0"/>
    <xf numFmtId="0" fontId="1" fillId="0" borderId="0"/>
    <xf numFmtId="0" fontId="178" fillId="74" borderId="25" applyNumberFormat="0" applyAlignment="0" applyProtection="0"/>
    <xf numFmtId="0" fontId="204" fillId="31" borderId="0" applyNumberFormat="0" applyBorder="0" applyAlignment="0" applyProtection="0"/>
    <xf numFmtId="0" fontId="183" fillId="12" borderId="0" applyNumberFormat="0" applyBorder="0" applyAlignment="0" applyProtection="0"/>
    <xf numFmtId="0" fontId="183" fillId="77" borderId="0" applyNumberFormat="0" applyBorder="0" applyAlignment="0" applyProtection="0"/>
    <xf numFmtId="0" fontId="183" fillId="5" borderId="0" applyNumberFormat="0" applyBorder="0" applyAlignment="0" applyProtection="0"/>
    <xf numFmtId="0" fontId="183" fillId="7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3" fillId="10" borderId="0" applyNumberFormat="0" applyBorder="0" applyAlignment="0" applyProtection="0"/>
    <xf numFmtId="0" fontId="1" fillId="0" borderId="0"/>
    <xf numFmtId="0" fontId="1" fillId="0" borderId="0"/>
    <xf numFmtId="0" fontId="183" fillId="56" borderId="0" applyNumberFormat="0" applyBorder="0" applyAlignment="0" applyProtection="0"/>
    <xf numFmtId="0" fontId="1" fillId="0" borderId="0"/>
    <xf numFmtId="0" fontId="1" fillId="0" borderId="0"/>
    <xf numFmtId="0" fontId="183" fillId="23" borderId="0" applyNumberFormat="0" applyBorder="0" applyAlignment="0" applyProtection="0"/>
    <xf numFmtId="0" fontId="1" fillId="0" borderId="0"/>
    <xf numFmtId="0" fontId="1" fillId="0" borderId="0"/>
    <xf numFmtId="0" fontId="1" fillId="0" borderId="0"/>
    <xf numFmtId="0" fontId="1" fillId="0" borderId="0"/>
    <xf numFmtId="0" fontId="183" fillId="17" borderId="0" applyNumberFormat="0" applyBorder="0" applyAlignment="0" applyProtection="0"/>
    <xf numFmtId="0" fontId="183" fillId="40" borderId="0" applyNumberFormat="0" applyBorder="0" applyAlignment="0" applyProtection="0"/>
    <xf numFmtId="0" fontId="1" fillId="10"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10" borderId="0" applyNumberFormat="0" applyBorder="0" applyAlignment="0" applyProtection="0"/>
    <xf numFmtId="0" fontId="1" fillId="75" borderId="0" applyNumberFormat="0" applyBorder="0" applyAlignment="0" applyProtection="0"/>
    <xf numFmtId="0" fontId="1" fillId="74"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1" fillId="74" borderId="0" applyNumberFormat="0" applyBorder="0" applyAlignment="0" applyProtection="0"/>
    <xf numFmtId="0" fontId="16" fillId="0" borderId="0"/>
    <xf numFmtId="0" fontId="1" fillId="0" borderId="0"/>
    <xf numFmtId="43" fontId="1" fillId="0" borderId="0" applyFont="0" applyFill="0" applyBorder="0" applyAlignment="0" applyProtection="0"/>
    <xf numFmtId="0" fontId="1" fillId="0" borderId="0"/>
    <xf numFmtId="0" fontId="126" fillId="0" borderId="0">
      <alignment vertical="center"/>
    </xf>
    <xf numFmtId="0" fontId="131" fillId="30" borderId="0" applyNumberFormat="0" applyBorder="0" applyAlignment="0" applyProtection="0">
      <alignment vertical="center"/>
    </xf>
    <xf numFmtId="0" fontId="183" fillId="44" borderId="0" applyNumberFormat="0" applyBorder="0" applyAlignment="0" applyProtection="0"/>
    <xf numFmtId="0" fontId="183" fillId="5" borderId="0" applyNumberFormat="0" applyBorder="0" applyAlignment="0" applyProtection="0"/>
    <xf numFmtId="0" fontId="124" fillId="0" borderId="0" applyNumberFormat="0" applyFill="0" applyAlignment="0" applyProtection="0">
      <alignment vertical="center"/>
    </xf>
    <xf numFmtId="0" fontId="143" fillId="0" borderId="0" applyNumberFormat="0" applyFill="0" applyAlignment="0" applyProtection="0">
      <alignment vertical="center"/>
    </xf>
    <xf numFmtId="0" fontId="126" fillId="0" borderId="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26" fillId="0" borderId="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34" fillId="33" borderId="25" applyNumberFormat="0" applyAlignment="0" applyProtection="0">
      <alignment vertical="center"/>
    </xf>
    <xf numFmtId="0" fontId="126" fillId="0" borderId="0">
      <alignment vertical="center"/>
    </xf>
    <xf numFmtId="0" fontId="183" fillId="17" borderId="0" applyNumberFormat="0" applyBorder="0" applyAlignment="0" applyProtection="0"/>
    <xf numFmtId="0" fontId="126" fillId="0" borderId="0">
      <alignment vertical="center"/>
    </xf>
    <xf numFmtId="0" fontId="126" fillId="0" borderId="0">
      <alignment vertical="center"/>
    </xf>
    <xf numFmtId="0" fontId="126" fillId="0" borderId="0">
      <alignment vertical="center"/>
    </xf>
    <xf numFmtId="0" fontId="126" fillId="0" borderId="0">
      <alignment vertical="center"/>
    </xf>
    <xf numFmtId="0" fontId="126" fillId="0" borderId="0">
      <alignment vertical="center"/>
    </xf>
    <xf numFmtId="0" fontId="126" fillId="0" borderId="0">
      <alignment vertical="center"/>
    </xf>
    <xf numFmtId="0" fontId="126" fillId="0" borderId="0">
      <alignment vertical="center"/>
    </xf>
    <xf numFmtId="0" fontId="12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0" fontId="41" fillId="25" borderId="76" applyNumberFormat="0" applyBorder="0" applyAlignment="0" applyProtection="0"/>
    <xf numFmtId="10" fontId="41" fillId="25" borderId="76" applyNumberFormat="0" applyBorder="0" applyAlignment="0" applyProtection="0"/>
    <xf numFmtId="43" fontId="1" fillId="0" borderId="0" applyFont="0" applyFill="0" applyBorder="0" applyAlignment="0" applyProtection="0"/>
  </cellStyleXfs>
  <cellXfs count="304">
    <xf numFmtId="0" fontId="0" fillId="0" borderId="0" xfId="0"/>
    <xf numFmtId="0" fontId="148" fillId="3" borderId="0" xfId="0" applyFont="1" applyFill="1" applyAlignment="1">
      <alignment vertical="top"/>
    </xf>
    <xf numFmtId="1" fontId="148" fillId="0" borderId="0" xfId="0" applyNumberFormat="1" applyFont="1" applyAlignment="1">
      <alignment vertical="top"/>
    </xf>
    <xf numFmtId="0" fontId="148" fillId="0" borderId="0" xfId="0" applyFont="1" applyAlignment="1">
      <alignment vertical="top"/>
    </xf>
    <xf numFmtId="0" fontId="151" fillId="0" borderId="0" xfId="0" applyFont="1" applyAlignment="1">
      <alignment vertical="top"/>
    </xf>
    <xf numFmtId="4" fontId="148" fillId="0" borderId="0" xfId="0" applyNumberFormat="1" applyFont="1" applyAlignment="1">
      <alignment vertical="top"/>
    </xf>
    <xf numFmtId="165" fontId="148" fillId="0" borderId="0" xfId="0" applyNumberFormat="1" applyFont="1" applyAlignment="1">
      <alignment vertical="top"/>
    </xf>
    <xf numFmtId="0" fontId="150" fillId="0" borderId="0" xfId="0" applyFont="1" applyAlignment="1">
      <alignment vertical="top"/>
    </xf>
    <xf numFmtId="43" fontId="148" fillId="0" borderId="0" xfId="0" applyNumberFormat="1" applyFont="1" applyAlignment="1">
      <alignment vertical="top"/>
    </xf>
    <xf numFmtId="0" fontId="152" fillId="0" borderId="0" xfId="0" applyFont="1" applyAlignment="1">
      <alignment vertical="top"/>
    </xf>
    <xf numFmtId="0" fontId="153" fillId="0" borderId="0" xfId="0" applyFont="1" applyAlignment="1">
      <alignment vertical="top"/>
    </xf>
    <xf numFmtId="4" fontId="150" fillId="0" borderId="0" xfId="0" applyNumberFormat="1" applyFont="1" applyAlignment="1">
      <alignment vertical="top"/>
    </xf>
    <xf numFmtId="165" fontId="150" fillId="0" borderId="0" xfId="0" applyNumberFormat="1" applyFont="1" applyAlignment="1">
      <alignment vertical="top"/>
    </xf>
    <xf numFmtId="43" fontId="148" fillId="0" borderId="0" xfId="15" applyFont="1" applyFill="1" applyBorder="1" applyAlignment="1">
      <alignment vertical="top"/>
    </xf>
    <xf numFmtId="0" fontId="149" fillId="0" borderId="0" xfId="0" applyFont="1" applyAlignment="1">
      <alignment vertical="top"/>
    </xf>
    <xf numFmtId="0" fontId="148" fillId="0" borderId="1" xfId="0" applyFont="1" applyBorder="1" applyAlignment="1">
      <alignment vertical="top"/>
    </xf>
    <xf numFmtId="0" fontId="148" fillId="62" borderId="0" xfId="0" applyFont="1" applyFill="1" applyAlignment="1">
      <alignment vertical="top"/>
    </xf>
    <xf numFmtId="0" fontId="154" fillId="65" borderId="40" xfId="3" applyFont="1" applyFill="1" applyBorder="1" applyAlignment="1">
      <alignment horizontal="center"/>
    </xf>
    <xf numFmtId="0" fontId="154" fillId="65" borderId="19" xfId="3" applyFont="1" applyFill="1" applyBorder="1"/>
    <xf numFmtId="0" fontId="154" fillId="65" borderId="19" xfId="3" applyFont="1" applyFill="1" applyBorder="1" applyAlignment="1">
      <alignment horizontal="center" wrapText="1"/>
    </xf>
    <xf numFmtId="0" fontId="154" fillId="0" borderId="40" xfId="3" applyFont="1" applyBorder="1" applyAlignment="1">
      <alignment horizontal="center"/>
    </xf>
    <xf numFmtId="0" fontId="149" fillId="28" borderId="19" xfId="1833" applyFont="1" applyFill="1" applyBorder="1" applyAlignment="1" applyProtection="1">
      <alignment vertical="center"/>
      <protection locked="0"/>
    </xf>
    <xf numFmtId="0" fontId="152" fillId="0" borderId="19" xfId="1546" applyFont="1" applyBorder="1" applyAlignment="1" applyProtection="1">
      <alignment horizontal="center" wrapText="1"/>
    </xf>
    <xf numFmtId="164" fontId="149" fillId="0" borderId="19" xfId="1833" applyNumberFormat="1" applyFont="1" applyBorder="1" applyAlignment="1">
      <alignment vertical="center" wrapText="1"/>
    </xf>
    <xf numFmtId="181" fontId="152" fillId="0" borderId="19" xfId="1546" applyNumberFormat="1" applyFont="1" applyBorder="1" applyAlignment="1" applyProtection="1">
      <alignment horizontal="center"/>
    </xf>
    <xf numFmtId="0" fontId="152" fillId="0" borderId="19" xfId="3" applyFont="1" applyBorder="1" applyAlignment="1">
      <alignment horizontal="center"/>
    </xf>
    <xf numFmtId="9" fontId="152" fillId="0" borderId="19" xfId="3" applyNumberFormat="1" applyFont="1" applyBorder="1" applyAlignment="1">
      <alignment horizontal="center"/>
    </xf>
    <xf numFmtId="0" fontId="156" fillId="66" borderId="40" xfId="3" applyFont="1" applyFill="1" applyBorder="1" applyAlignment="1">
      <alignment horizontal="center"/>
    </xf>
    <xf numFmtId="4" fontId="156" fillId="66" borderId="19" xfId="3" applyNumberFormat="1" applyFont="1" applyFill="1" applyBorder="1"/>
    <xf numFmtId="0" fontId="156" fillId="61" borderId="0" xfId="1546" applyFont="1" applyFill="1" applyBorder="1" applyAlignment="1">
      <alignment horizontal="center" vertical="center" wrapText="1"/>
    </xf>
    <xf numFmtId="0" fontId="157" fillId="67" borderId="41" xfId="0" applyFont="1" applyFill="1" applyBorder="1" applyAlignment="1">
      <alignment wrapText="1"/>
    </xf>
    <xf numFmtId="0" fontId="150" fillId="2" borderId="0" xfId="0" applyFont="1" applyFill="1" applyAlignment="1">
      <alignment horizontal="left"/>
    </xf>
    <xf numFmtId="0" fontId="154" fillId="69" borderId="46" xfId="0" applyFont="1" applyFill="1" applyBorder="1" applyAlignment="1">
      <alignment horizontal="center" vertical="top"/>
    </xf>
    <xf numFmtId="0" fontId="154" fillId="69" borderId="47" xfId="0" applyFont="1" applyFill="1" applyBorder="1" applyAlignment="1">
      <alignment horizontal="left" vertical="top"/>
    </xf>
    <xf numFmtId="0" fontId="154" fillId="70" borderId="47" xfId="0" applyFont="1" applyFill="1" applyBorder="1" applyAlignment="1">
      <alignment horizontal="center" vertical="top"/>
    </xf>
    <xf numFmtId="165" fontId="154" fillId="69" borderId="48" xfId="0" applyNumberFormat="1" applyFont="1" applyFill="1" applyBorder="1" applyAlignment="1">
      <alignment horizontal="right" vertical="top" wrapText="1"/>
    </xf>
    <xf numFmtId="165" fontId="154" fillId="69" borderId="49" xfId="0" applyNumberFormat="1" applyFont="1" applyFill="1" applyBorder="1" applyAlignment="1">
      <alignment horizontal="right" vertical="top"/>
    </xf>
    <xf numFmtId="0" fontId="157" fillId="68" borderId="50" xfId="0" applyFont="1" applyFill="1" applyBorder="1" applyAlignment="1">
      <alignment horizontal="left" vertical="top"/>
    </xf>
    <xf numFmtId="0" fontId="157" fillId="68" borderId="42" xfId="0" applyFont="1" applyFill="1" applyBorder="1" applyAlignment="1">
      <alignment vertical="top" wrapText="1"/>
    </xf>
    <xf numFmtId="0" fontId="157" fillId="68" borderId="52" xfId="0" applyFont="1" applyFill="1" applyBorder="1" applyAlignment="1">
      <alignment vertical="top" wrapText="1"/>
    </xf>
    <xf numFmtId="0" fontId="157" fillId="68" borderId="56" xfId="0" applyFont="1" applyFill="1" applyBorder="1" applyAlignment="1">
      <alignment vertical="top" wrapText="1"/>
    </xf>
    <xf numFmtId="0" fontId="157" fillId="68" borderId="56" xfId="0" applyFont="1" applyFill="1" applyBorder="1" applyAlignment="1">
      <alignment vertical="top"/>
    </xf>
    <xf numFmtId="165" fontId="157" fillId="68" borderId="56" xfId="0" applyNumberFormat="1" applyFont="1" applyFill="1" applyBorder="1" applyAlignment="1">
      <alignment vertical="top"/>
    </xf>
    <xf numFmtId="165" fontId="157" fillId="68" borderId="57" xfId="0" applyNumberFormat="1" applyFont="1" applyFill="1" applyBorder="1" applyAlignment="1">
      <alignment vertical="top"/>
    </xf>
    <xf numFmtId="0" fontId="152" fillId="0" borderId="50" xfId="0" applyFont="1" applyBorder="1" applyAlignment="1">
      <alignment horizontal="center"/>
    </xf>
    <xf numFmtId="0" fontId="152" fillId="0" borderId="42" xfId="0" applyFont="1" applyBorder="1" applyAlignment="1">
      <alignment horizontal="center" wrapText="1"/>
    </xf>
    <xf numFmtId="181" fontId="148" fillId="71" borderId="42" xfId="0" applyNumberFormat="1" applyFont="1" applyFill="1" applyBorder="1" applyAlignment="1">
      <alignment horizontal="left" wrapText="1"/>
    </xf>
    <xf numFmtId="0" fontId="148" fillId="0" borderId="42" xfId="0" applyFont="1" applyBorder="1" applyAlignment="1">
      <alignment horizontal="center"/>
    </xf>
    <xf numFmtId="165" fontId="148" fillId="72" borderId="53" xfId="0" applyNumberFormat="1" applyFont="1" applyFill="1" applyBorder="1" applyAlignment="1">
      <alignment horizontal="right"/>
    </xf>
    <xf numFmtId="165" fontId="148" fillId="72" borderId="52" xfId="0" applyNumberFormat="1" applyFont="1" applyFill="1" applyBorder="1" applyAlignment="1">
      <alignment horizontal="right"/>
    </xf>
    <xf numFmtId="0" fontId="160" fillId="29" borderId="19" xfId="3" applyFont="1" applyFill="1" applyBorder="1" applyAlignment="1">
      <alignment vertical="top"/>
    </xf>
    <xf numFmtId="0" fontId="160" fillId="29" borderId="19" xfId="3" applyFont="1" applyFill="1" applyBorder="1" applyAlignment="1">
      <alignment vertical="top" wrapText="1"/>
    </xf>
    <xf numFmtId="1" fontId="160" fillId="29" borderId="19" xfId="3" applyNumberFormat="1" applyFont="1" applyFill="1" applyBorder="1" applyAlignment="1">
      <alignment vertical="top"/>
    </xf>
    <xf numFmtId="165" fontId="160" fillId="29" borderId="19" xfId="3" applyNumberFormat="1" applyFont="1" applyFill="1" applyBorder="1" applyAlignment="1">
      <alignment vertical="top" wrapText="1"/>
    </xf>
    <xf numFmtId="0" fontId="159" fillId="2" borderId="19" xfId="3" applyFont="1" applyFill="1" applyBorder="1" applyAlignment="1">
      <alignment vertical="top"/>
    </xf>
    <xf numFmtId="1" fontId="161" fillId="2" borderId="19" xfId="3" applyNumberFormat="1" applyFont="1" applyFill="1" applyBorder="1" applyAlignment="1">
      <alignment vertical="top" wrapText="1"/>
    </xf>
    <xf numFmtId="0" fontId="161" fillId="2" borderId="19" xfId="3" applyFont="1" applyFill="1" applyBorder="1" applyAlignment="1">
      <alignment vertical="top" wrapText="1"/>
    </xf>
    <xf numFmtId="180" fontId="161" fillId="2" borderId="19" xfId="3" applyNumberFormat="1" applyFont="1" applyFill="1" applyBorder="1" applyAlignment="1">
      <alignment vertical="top" wrapText="1"/>
    </xf>
    <xf numFmtId="0" fontId="158" fillId="2" borderId="19" xfId="0" applyFont="1" applyFill="1" applyBorder="1" applyAlignment="1">
      <alignment vertical="top"/>
    </xf>
    <xf numFmtId="4" fontId="159" fillId="2" borderId="19" xfId="0" applyNumberFormat="1" applyFont="1" applyFill="1" applyBorder="1" applyAlignment="1">
      <alignment vertical="top" wrapText="1"/>
    </xf>
    <xf numFmtId="0" fontId="154" fillId="70" borderId="60" xfId="0" applyFont="1" applyFill="1" applyBorder="1"/>
    <xf numFmtId="0" fontId="154" fillId="70" borderId="61" xfId="0" applyFont="1" applyFill="1" applyBorder="1"/>
    <xf numFmtId="4" fontId="154" fillId="70" borderId="62" xfId="0" applyNumberFormat="1" applyFont="1" applyFill="1" applyBorder="1" applyAlignment="1">
      <alignment horizontal="right"/>
    </xf>
    <xf numFmtId="0" fontId="154" fillId="0" borderId="63" xfId="0" applyFont="1" applyBorder="1" applyAlignment="1">
      <alignment horizontal="center"/>
    </xf>
    <xf numFmtId="0" fontId="152" fillId="0" borderId="42" xfId="0" applyFont="1" applyBorder="1"/>
    <xf numFmtId="4" fontId="148" fillId="0" borderId="53" xfId="0" applyNumberFormat="1" applyFont="1" applyBorder="1"/>
    <xf numFmtId="165" fontId="156" fillId="73" borderId="64" xfId="0" applyNumberFormat="1" applyFont="1" applyFill="1" applyBorder="1" applyAlignment="1">
      <alignment vertical="center"/>
    </xf>
    <xf numFmtId="0" fontId="156" fillId="73" borderId="65" xfId="0" applyFont="1" applyFill="1" applyBorder="1" applyAlignment="1">
      <alignment horizontal="right" vertical="center" wrapText="1"/>
    </xf>
    <xf numFmtId="4" fontId="156" fillId="73" borderId="66" xfId="0" applyNumberFormat="1" applyFont="1" applyFill="1" applyBorder="1" applyAlignment="1">
      <alignment horizontal="right" vertical="center" wrapText="1"/>
    </xf>
    <xf numFmtId="0" fontId="164" fillId="0" borderId="20" xfId="1293" applyFont="1" applyBorder="1" applyAlignment="1">
      <alignment horizontal="right"/>
    </xf>
    <xf numFmtId="0" fontId="164" fillId="0" borderId="2" xfId="1293" applyFont="1" applyBorder="1" applyAlignment="1">
      <alignment horizontal="right"/>
    </xf>
    <xf numFmtId="0" fontId="164" fillId="0" borderId="2" xfId="1293" applyFont="1" applyBorder="1" applyAlignment="1">
      <alignment horizontal="center"/>
    </xf>
    <xf numFmtId="0" fontId="164" fillId="0" borderId="2" xfId="1293" applyFont="1" applyBorder="1" applyAlignment="1">
      <alignment vertical="center"/>
    </xf>
    <xf numFmtId="0" fontId="164" fillId="0" borderId="21" xfId="1293" applyFont="1" applyBorder="1" applyAlignment="1">
      <alignment horizontal="center"/>
    </xf>
    <xf numFmtId="0" fontId="164" fillId="0" borderId="0" xfId="1293" applyFont="1" applyAlignment="1">
      <alignment horizontal="center"/>
    </xf>
    <xf numFmtId="0" fontId="164" fillId="0" borderId="0" xfId="1293" applyFont="1" applyAlignment="1">
      <alignment horizontal="right"/>
    </xf>
    <xf numFmtId="4" fontId="162" fillId="2" borderId="19" xfId="0" applyNumberFormat="1" applyFont="1" applyFill="1" applyBorder="1" applyAlignment="1">
      <alignment vertical="top"/>
    </xf>
    <xf numFmtId="181" fontId="152" fillId="0" borderId="12" xfId="1546" applyNumberFormat="1" applyFont="1" applyBorder="1" applyAlignment="1" applyProtection="1">
      <alignment horizontal="center"/>
    </xf>
    <xf numFmtId="0" fontId="2" fillId="0" borderId="0" xfId="0" applyFont="1"/>
    <xf numFmtId="0" fontId="156" fillId="73" borderId="58" xfId="0" applyFont="1" applyFill="1" applyBorder="1" applyAlignment="1">
      <alignment horizontal="center"/>
    </xf>
    <xf numFmtId="0" fontId="159" fillId="2" borderId="19" xfId="0" applyFont="1" applyFill="1" applyBorder="1" applyAlignment="1">
      <alignment vertical="top" wrapText="1"/>
    </xf>
    <xf numFmtId="180" fontId="162" fillId="2" borderId="19" xfId="3" applyNumberFormat="1" applyFont="1" applyFill="1" applyBorder="1" applyAlignment="1">
      <alignment vertical="top" wrapText="1"/>
    </xf>
    <xf numFmtId="0" fontId="165" fillId="0" borderId="19" xfId="0" applyFont="1" applyBorder="1" applyAlignment="1" applyProtection="1">
      <alignment horizontal="center" vertical="center" wrapText="1"/>
      <protection locked="0"/>
    </xf>
    <xf numFmtId="184" fontId="167" fillId="0" borderId="19" xfId="0" applyNumberFormat="1" applyFont="1" applyBorder="1" applyAlignment="1" applyProtection="1">
      <alignment horizontal="center" vertical="center"/>
      <protection locked="0"/>
    </xf>
    <xf numFmtId="0" fontId="165" fillId="0" borderId="67" xfId="0" applyFont="1" applyBorder="1" applyAlignment="1" applyProtection="1">
      <alignment horizontal="center" vertical="center" wrapText="1"/>
      <protection locked="0"/>
    </xf>
    <xf numFmtId="0" fontId="166" fillId="0" borderId="68" xfId="0" applyFont="1" applyBorder="1" applyAlignment="1" applyProtection="1">
      <alignment horizontal="center" vertical="center" wrapText="1"/>
      <protection locked="0"/>
    </xf>
    <xf numFmtId="0" fontId="166" fillId="0" borderId="19" xfId="0" applyFont="1" applyBorder="1" applyAlignment="1" applyProtection="1">
      <alignment horizontal="left" vertical="center" wrapText="1"/>
      <protection locked="0"/>
    </xf>
    <xf numFmtId="0" fontId="166" fillId="0" borderId="19" xfId="0" applyFont="1" applyBorder="1" applyAlignment="1" applyProtection="1">
      <alignment horizontal="center" vertical="center"/>
      <protection locked="0"/>
    </xf>
    <xf numFmtId="165" fontId="159" fillId="2" borderId="19" xfId="3" applyNumberFormat="1" applyFont="1" applyFill="1" applyBorder="1" applyAlignment="1">
      <alignment vertical="top"/>
    </xf>
    <xf numFmtId="0" fontId="168" fillId="0" borderId="19" xfId="0" applyFont="1" applyBorder="1" applyAlignment="1" applyProtection="1">
      <alignment horizontal="center" vertical="center" wrapText="1"/>
      <protection locked="0"/>
    </xf>
    <xf numFmtId="0" fontId="169" fillId="0" borderId="19" xfId="0" applyFont="1" applyBorder="1" applyAlignment="1" applyProtection="1">
      <alignment horizontal="left" vertical="center" wrapText="1"/>
      <protection locked="0"/>
    </xf>
    <xf numFmtId="0" fontId="170" fillId="0" borderId="19" xfId="0" applyFont="1" applyBorder="1" applyAlignment="1" applyProtection="1">
      <alignment horizontal="center" vertical="center"/>
      <protection locked="0"/>
    </xf>
    <xf numFmtId="0" fontId="169" fillId="0" borderId="19" xfId="0" applyFont="1" applyBorder="1" applyAlignment="1" applyProtection="1">
      <alignment horizontal="center" vertical="center"/>
      <protection locked="0"/>
    </xf>
    <xf numFmtId="184" fontId="171" fillId="0" borderId="19" xfId="0" applyNumberFormat="1" applyFont="1" applyBorder="1" applyAlignment="1" applyProtection="1">
      <alignment horizontal="center" vertical="center"/>
      <protection locked="0"/>
    </xf>
    <xf numFmtId="0" fontId="168" fillId="0" borderId="19" xfId="0" applyFont="1" applyBorder="1" applyAlignment="1" applyProtection="1">
      <alignment horizontal="center" vertical="center"/>
      <protection locked="0"/>
    </xf>
    <xf numFmtId="0" fontId="169" fillId="0" borderId="19" xfId="0" applyFont="1" applyBorder="1" applyAlignment="1" applyProtection="1">
      <alignment horizontal="center" vertical="center" wrapText="1"/>
      <protection locked="0"/>
    </xf>
    <xf numFmtId="0" fontId="172" fillId="0" borderId="19" xfId="0" applyFont="1" applyBorder="1" applyAlignment="1" applyProtection="1">
      <alignment horizontal="center" vertical="center" wrapText="1"/>
      <protection locked="0"/>
    </xf>
    <xf numFmtId="0" fontId="170" fillId="0" borderId="19" xfId="0" applyFont="1" applyBorder="1" applyAlignment="1">
      <alignment horizontal="center" vertical="center"/>
    </xf>
    <xf numFmtId="0" fontId="170" fillId="0" borderId="19" xfId="0" applyFont="1" applyBorder="1" applyAlignment="1" applyProtection="1">
      <alignment horizontal="left" vertical="center" wrapText="1"/>
      <protection locked="0"/>
    </xf>
    <xf numFmtId="0" fontId="148" fillId="3" borderId="0" xfId="0" applyFont="1" applyFill="1" applyAlignment="1">
      <alignment vertical="center"/>
    </xf>
    <xf numFmtId="165" fontId="161" fillId="0" borderId="19" xfId="12" applyNumberFormat="1" applyFont="1" applyFill="1" applyBorder="1" applyAlignment="1">
      <alignment vertical="center" wrapText="1"/>
    </xf>
    <xf numFmtId="10" fontId="161" fillId="64" borderId="19" xfId="1802" applyNumberFormat="1" applyFont="1" applyFill="1" applyBorder="1" applyAlignment="1" applyProtection="1">
      <alignment vertical="center" wrapText="1"/>
    </xf>
    <xf numFmtId="165" fontId="161" fillId="0" borderId="19" xfId="3" applyNumberFormat="1" applyFont="1" applyBorder="1" applyAlignment="1">
      <alignment vertical="center" wrapText="1"/>
    </xf>
    <xf numFmtId="9" fontId="161" fillId="3" borderId="19" xfId="2" applyFont="1" applyFill="1" applyBorder="1" applyAlignment="1">
      <alignment vertical="center"/>
    </xf>
    <xf numFmtId="9" fontId="161" fillId="0" borderId="19" xfId="2" applyFont="1" applyFill="1" applyBorder="1" applyAlignment="1">
      <alignment vertical="center"/>
    </xf>
    <xf numFmtId="4" fontId="161" fillId="0" borderId="19" xfId="3" applyNumberFormat="1" applyFont="1" applyBorder="1" applyAlignment="1">
      <alignment vertical="center" wrapText="1"/>
    </xf>
    <xf numFmtId="0" fontId="161" fillId="3" borderId="19" xfId="3" applyFont="1" applyFill="1" applyBorder="1" applyAlignment="1">
      <alignment vertical="center" wrapText="1"/>
    </xf>
    <xf numFmtId="165" fontId="161" fillId="3" borderId="19" xfId="12" applyNumberFormat="1" applyFont="1" applyFill="1" applyBorder="1" applyAlignment="1">
      <alignment vertical="center" wrapText="1"/>
    </xf>
    <xf numFmtId="165" fontId="161" fillId="3" borderId="19" xfId="3" applyNumberFormat="1" applyFont="1" applyFill="1" applyBorder="1" applyAlignment="1">
      <alignment vertical="center" wrapText="1"/>
    </xf>
    <xf numFmtId="4" fontId="161" fillId="3" borderId="19" xfId="3" applyNumberFormat="1" applyFont="1" applyFill="1" applyBorder="1" applyAlignment="1">
      <alignment vertical="center" wrapText="1"/>
    </xf>
    <xf numFmtId="165" fontId="161" fillId="0" borderId="19" xfId="3" applyNumberFormat="1" applyFont="1" applyBorder="1" applyAlignment="1">
      <alignment vertical="center"/>
    </xf>
    <xf numFmtId="0" fontId="159" fillId="2" borderId="19" xfId="3" applyFont="1" applyFill="1" applyBorder="1" applyAlignment="1">
      <alignment vertical="center"/>
    </xf>
    <xf numFmtId="1" fontId="161" fillId="2" borderId="19" xfId="3" applyNumberFormat="1" applyFont="1" applyFill="1" applyBorder="1" applyAlignment="1">
      <alignment vertical="center" wrapText="1"/>
    </xf>
    <xf numFmtId="0" fontId="161" fillId="2" borderId="19" xfId="3" applyFont="1" applyFill="1" applyBorder="1" applyAlignment="1">
      <alignment vertical="center" wrapText="1"/>
    </xf>
    <xf numFmtId="180" fontId="161" fillId="2" borderId="19" xfId="3" applyNumberFormat="1" applyFont="1" applyFill="1" applyBorder="1" applyAlignment="1">
      <alignment vertical="center" wrapText="1"/>
    </xf>
    <xf numFmtId="0" fontId="158" fillId="2" borderId="19" xfId="0" applyFont="1" applyFill="1" applyBorder="1" applyAlignment="1">
      <alignment vertical="center"/>
    </xf>
    <xf numFmtId="0" fontId="156" fillId="73" borderId="58" xfId="0" applyFont="1" applyFill="1" applyBorder="1" applyAlignment="1">
      <alignment horizontal="center"/>
    </xf>
    <xf numFmtId="0" fontId="149" fillId="0" borderId="59" xfId="0" applyFont="1" applyBorder="1"/>
    <xf numFmtId="0" fontId="159" fillId="2" borderId="19" xfId="0" applyFont="1" applyFill="1" applyBorder="1" applyAlignment="1">
      <alignment vertical="top" wrapText="1"/>
    </xf>
    <xf numFmtId="0" fontId="159" fillId="2" borderId="19" xfId="0" applyFont="1" applyFill="1" applyBorder="1" applyAlignment="1">
      <alignment vertical="center" wrapText="1"/>
    </xf>
    <xf numFmtId="0" fontId="159" fillId="2" borderId="19" xfId="0" applyFont="1" applyFill="1" applyBorder="1" applyAlignment="1">
      <alignment horizontal="center" vertical="top"/>
    </xf>
    <xf numFmtId="0" fontId="159" fillId="2" borderId="69" xfId="0" applyFont="1" applyFill="1" applyBorder="1" applyAlignment="1">
      <alignment vertical="top" wrapText="1"/>
    </xf>
    <xf numFmtId="0" fontId="159" fillId="2" borderId="70" xfId="0" applyFont="1" applyFill="1" applyBorder="1" applyAlignment="1">
      <alignment vertical="top" wrapText="1"/>
    </xf>
    <xf numFmtId="0" fontId="156" fillId="61" borderId="18" xfId="1546" applyFont="1" applyFill="1" applyBorder="1" applyAlignment="1">
      <alignment horizontal="center" vertical="center" wrapText="1"/>
    </xf>
    <xf numFmtId="0" fontId="150" fillId="2" borderId="34" xfId="0" applyFont="1" applyFill="1" applyBorder="1" applyAlignment="1">
      <alignment horizontal="left"/>
    </xf>
    <xf numFmtId="0" fontId="157" fillId="68" borderId="43" xfId="0" applyFont="1" applyFill="1" applyBorder="1" applyAlignment="1">
      <alignment horizontal="center" vertical="top" wrapText="1"/>
    </xf>
    <xf numFmtId="0" fontId="149" fillId="0" borderId="44" xfId="0" applyFont="1" applyBorder="1" applyAlignment="1">
      <alignment vertical="top"/>
    </xf>
    <xf numFmtId="0" fontId="149" fillId="0" borderId="45" xfId="0" applyFont="1" applyBorder="1" applyAlignment="1">
      <alignment vertical="top"/>
    </xf>
    <xf numFmtId="0" fontId="157" fillId="68" borderId="41" xfId="0" applyFont="1" applyFill="1" applyBorder="1" applyAlignment="1">
      <alignment vertical="top" wrapText="1"/>
    </xf>
    <xf numFmtId="0" fontId="157" fillId="68" borderId="51" xfId="0" applyFont="1" applyFill="1" applyBorder="1" applyAlignment="1">
      <alignment vertical="top" wrapText="1"/>
    </xf>
    <xf numFmtId="4" fontId="157" fillId="68" borderId="54" xfId="0" applyNumberFormat="1" applyFont="1" applyFill="1" applyBorder="1" applyAlignment="1">
      <alignment vertical="top"/>
    </xf>
    <xf numFmtId="0" fontId="149" fillId="0" borderId="55" xfId="0" applyFont="1" applyBorder="1" applyAlignment="1">
      <alignment vertical="top"/>
    </xf>
    <xf numFmtId="0" fontId="39" fillId="3" borderId="12" xfId="3" applyFont="1" applyFill="1" applyBorder="1" applyAlignment="1">
      <alignment horizontal="left" vertical="center" wrapText="1"/>
    </xf>
    <xf numFmtId="4" fontId="161" fillId="79" borderId="19" xfId="3" applyNumberFormat="1" applyFont="1" applyFill="1" applyBorder="1" applyAlignment="1">
      <alignment horizontal="center" vertical="center" wrapText="1"/>
    </xf>
    <xf numFmtId="9" fontId="161" fillId="79" borderId="19" xfId="2" applyFont="1" applyFill="1" applyBorder="1" applyAlignment="1">
      <alignment horizontal="center" vertical="center"/>
    </xf>
    <xf numFmtId="165" fontId="161" fillId="79" borderId="19" xfId="3" applyNumberFormat="1" applyFont="1" applyFill="1" applyBorder="1" applyAlignment="1">
      <alignment horizontal="center" vertical="center" wrapText="1"/>
    </xf>
    <xf numFmtId="10" fontId="161" fillId="79" borderId="19" xfId="1802" applyNumberFormat="1" applyFont="1" applyFill="1" applyBorder="1" applyAlignment="1" applyProtection="1">
      <alignment horizontal="center" vertical="center" wrapText="1"/>
    </xf>
    <xf numFmtId="165" fontId="161" fillId="79" borderId="19" xfId="12" applyNumberFormat="1" applyFont="1" applyFill="1" applyBorder="1" applyAlignment="1">
      <alignment horizontal="center" vertical="center" wrapText="1"/>
    </xf>
    <xf numFmtId="44" fontId="8" fillId="79" borderId="76" xfId="1907" applyFont="1" applyFill="1" applyBorder="1" applyAlignment="1">
      <alignment horizontal="center" vertical="center" wrapText="1"/>
    </xf>
    <xf numFmtId="0" fontId="8" fillId="79" borderId="76" xfId="3" applyFont="1" applyFill="1" applyBorder="1" applyAlignment="1">
      <alignment horizontal="center" wrapText="1"/>
    </xf>
    <xf numFmtId="0" fontId="8" fillId="79" borderId="76" xfId="1983" applyFont="1" applyFill="1" applyBorder="1" applyAlignment="1">
      <alignment vertical="top" wrapText="1"/>
    </xf>
    <xf numFmtId="0" fontId="187" fillId="79" borderId="76" xfId="1983" applyFont="1" applyFill="1" applyBorder="1" applyAlignment="1">
      <alignment vertical="center" wrapText="1"/>
    </xf>
    <xf numFmtId="0" fontId="215" fillId="79" borderId="76" xfId="1983" applyFont="1" applyFill="1" applyBorder="1" applyAlignment="1">
      <alignment horizontal="center"/>
    </xf>
    <xf numFmtId="0" fontId="211" fillId="0" borderId="0" xfId="0" applyFont="1" applyFill="1"/>
    <xf numFmtId="0" fontId="152" fillId="0" borderId="0" xfId="1803" applyFont="1" applyBorder="1" applyAlignment="1">
      <alignment vertical="top" wrapText="1"/>
    </xf>
    <xf numFmtId="0" fontId="152" fillId="0" borderId="0" xfId="1803" applyFont="1" applyAlignment="1">
      <alignment vertical="top" wrapText="1"/>
    </xf>
    <xf numFmtId="0" fontId="0" fillId="0" borderId="0" xfId="0" applyAlignment="1">
      <alignment horizontal="center" vertical="center"/>
    </xf>
    <xf numFmtId="180" fontId="8" fillId="0" borderId="76" xfId="3" applyNumberFormat="1" applyFont="1" applyFill="1" applyBorder="1" applyAlignment="1">
      <alignment horizontal="center" vertical="center" wrapText="1"/>
    </xf>
    <xf numFmtId="44" fontId="8" fillId="3" borderId="76" xfId="1907" applyFont="1" applyFill="1" applyBorder="1" applyAlignment="1">
      <alignment horizontal="center" vertical="center" wrapText="1"/>
    </xf>
    <xf numFmtId="0" fontId="8" fillId="0" borderId="76" xfId="3" applyFont="1" applyFill="1" applyBorder="1" applyAlignment="1">
      <alignment horizontal="center" wrapText="1"/>
    </xf>
    <xf numFmtId="0" fontId="117" fillId="0" borderId="76" xfId="1983" applyFont="1" applyFill="1" applyBorder="1" applyAlignment="1">
      <alignment wrapText="1"/>
    </xf>
    <xf numFmtId="0" fontId="213" fillId="0" borderId="76" xfId="1983" applyFont="1" applyFill="1" applyBorder="1" applyAlignment="1">
      <alignment wrapText="1"/>
    </xf>
    <xf numFmtId="0" fontId="202" fillId="0" borderId="76" xfId="1983" applyFont="1" applyFill="1" applyBorder="1" applyAlignment="1">
      <alignment horizontal="center"/>
    </xf>
    <xf numFmtId="165" fontId="214" fillId="2" borderId="76" xfId="1983" applyNumberFormat="1" applyFont="1" applyFill="1" applyBorder="1" applyAlignment="1">
      <alignment vertical="center"/>
    </xf>
    <xf numFmtId="4" fontId="214" fillId="2" borderId="76" xfId="1983" applyNumberFormat="1" applyFont="1" applyFill="1" applyBorder="1" applyAlignment="1">
      <alignment vertical="center"/>
    </xf>
    <xf numFmtId="0" fontId="214" fillId="2" borderId="71" xfId="1983" applyFont="1" applyFill="1" applyBorder="1" applyAlignment="1">
      <alignment horizontal="left" vertical="center"/>
    </xf>
    <xf numFmtId="0" fontId="214" fillId="2" borderId="77" xfId="1983" applyFont="1" applyFill="1" applyBorder="1" applyAlignment="1">
      <alignment horizontal="left" vertical="center"/>
    </xf>
    <xf numFmtId="0" fontId="214" fillId="2" borderId="76" xfId="1983" applyFont="1" applyFill="1" applyBorder="1" applyAlignment="1">
      <alignment vertical="center"/>
    </xf>
    <xf numFmtId="0" fontId="212" fillId="0" borderId="76" xfId="1983" applyFont="1" applyBorder="1" applyAlignment="1">
      <alignment vertical="center" wrapText="1"/>
    </xf>
    <xf numFmtId="0" fontId="188" fillId="0" borderId="76" xfId="1846" applyNumberFormat="1" applyFont="1" applyFill="1" applyBorder="1" applyAlignment="1">
      <alignment horizontal="left" vertical="top" wrapText="1"/>
    </xf>
    <xf numFmtId="0" fontId="212" fillId="0" borderId="76" xfId="1983" applyFont="1" applyBorder="1" applyAlignment="1">
      <alignment vertical="center"/>
    </xf>
    <xf numFmtId="0" fontId="164" fillId="0" borderId="76" xfId="1983" applyFont="1" applyBorder="1" applyAlignment="1">
      <alignment vertical="top" wrapText="1"/>
    </xf>
    <xf numFmtId="0" fontId="202" fillId="3" borderId="76" xfId="1983" applyFont="1" applyFill="1" applyBorder="1" applyAlignment="1">
      <alignment horizontal="center"/>
    </xf>
    <xf numFmtId="0" fontId="50" fillId="3" borderId="76" xfId="1983" applyFont="1" applyFill="1" applyBorder="1" applyAlignment="1">
      <alignment vertical="top" wrapText="1"/>
    </xf>
    <xf numFmtId="0" fontId="8" fillId="3" borderId="76" xfId="3" applyFont="1" applyFill="1" applyBorder="1" applyAlignment="1">
      <alignment horizontal="center" wrapText="1"/>
    </xf>
    <xf numFmtId="0" fontId="8" fillId="3" borderId="76" xfId="3" applyFont="1" applyFill="1" applyBorder="1" applyAlignment="1">
      <alignment horizontal="center" vertical="center" wrapText="1"/>
    </xf>
    <xf numFmtId="0" fontId="202" fillId="4" borderId="76" xfId="1983" applyFont="1" applyFill="1" applyBorder="1" applyAlignment="1">
      <alignment horizontal="right" vertical="center" wrapText="1"/>
    </xf>
    <xf numFmtId="0" fontId="202" fillId="4" borderId="76" xfId="1983" applyFont="1" applyFill="1" applyBorder="1" applyAlignment="1">
      <alignment horizontal="right" vertical="center"/>
    </xf>
    <xf numFmtId="0" fontId="202" fillId="4" borderId="76" xfId="1983" applyFont="1" applyFill="1" applyBorder="1" applyAlignment="1">
      <alignment horizontal="center" vertical="center"/>
    </xf>
    <xf numFmtId="0" fontId="202" fillId="4" borderId="76" xfId="1983" applyFont="1" applyFill="1" applyBorder="1" applyAlignment="1">
      <alignment horizontal="left" vertical="center" wrapText="1"/>
    </xf>
    <xf numFmtId="0" fontId="202" fillId="4" borderId="76" xfId="1983" applyFont="1" applyFill="1" applyBorder="1" applyAlignment="1">
      <alignment vertical="center"/>
    </xf>
    <xf numFmtId="0" fontId="184" fillId="4" borderId="76" xfId="3" applyFont="1" applyFill="1" applyBorder="1" applyAlignment="1">
      <alignment horizontal="center" vertical="center"/>
    </xf>
    <xf numFmtId="0" fontId="202" fillId="4" borderId="76" xfId="1983" applyFont="1" applyFill="1" applyBorder="1" applyAlignment="1">
      <alignment horizontal="center" vertical="center" wrapText="1"/>
    </xf>
    <xf numFmtId="0" fontId="0" fillId="0" borderId="0" xfId="0" applyAlignment="1">
      <alignment vertical="center"/>
    </xf>
    <xf numFmtId="0" fontId="202" fillId="3" borderId="76" xfId="1983" applyFont="1" applyFill="1" applyBorder="1" applyAlignment="1">
      <alignment horizontal="center" vertical="center"/>
    </xf>
    <xf numFmtId="0" fontId="50" fillId="3" borderId="76" xfId="1983" applyFont="1" applyFill="1" applyBorder="1" applyAlignment="1">
      <alignment vertical="center" wrapText="1"/>
    </xf>
    <xf numFmtId="0" fontId="190" fillId="2" borderId="78" xfId="0" applyFont="1" applyFill="1" applyBorder="1" applyAlignment="1">
      <alignment horizontal="center" vertical="center" wrapText="1"/>
    </xf>
    <xf numFmtId="0" fontId="190" fillId="2" borderId="79" xfId="0" applyFont="1" applyFill="1" applyBorder="1" applyAlignment="1">
      <alignment horizontal="center" vertical="center" wrapText="1"/>
    </xf>
    <xf numFmtId="0" fontId="0" fillId="0" borderId="0" xfId="0" applyFill="1" applyAlignment="1">
      <alignment vertical="center"/>
    </xf>
    <xf numFmtId="0" fontId="214" fillId="2" borderId="76" xfId="1983" applyFont="1" applyFill="1" applyBorder="1" applyAlignment="1">
      <alignment horizontal="center" vertical="top"/>
    </xf>
    <xf numFmtId="0" fontId="214" fillId="2" borderId="76" xfId="1983" applyFont="1" applyFill="1" applyBorder="1" applyAlignment="1">
      <alignment horizontal="left" vertical="center"/>
    </xf>
    <xf numFmtId="0" fontId="214" fillId="2" borderId="76" xfId="1983" applyFont="1" applyFill="1" applyBorder="1" applyAlignment="1">
      <alignment horizontal="center" vertical="center"/>
    </xf>
    <xf numFmtId="0" fontId="111" fillId="3" borderId="12" xfId="0" applyFont="1" applyFill="1" applyBorder="1" applyAlignment="1">
      <alignment horizontal="left" vertical="center" wrapText="1"/>
    </xf>
    <xf numFmtId="0" fontId="196" fillId="0" borderId="12" xfId="1986" applyFont="1" applyBorder="1" applyAlignment="1">
      <alignment horizontal="left" vertical="center" wrapText="1"/>
    </xf>
    <xf numFmtId="0" fontId="0" fillId="0" borderId="0" xfId="0" applyAlignment="1">
      <alignment horizontal="left" vertical="center" wrapText="1"/>
    </xf>
    <xf numFmtId="0" fontId="196" fillId="3" borderId="12" xfId="0" applyFont="1" applyFill="1" applyBorder="1" applyAlignment="1">
      <alignment horizontal="left" vertical="center" wrapText="1"/>
    </xf>
    <xf numFmtId="0" fontId="197" fillId="3" borderId="12" xfId="0" applyFont="1" applyFill="1" applyBorder="1" applyAlignment="1">
      <alignment horizontal="left" vertical="center" wrapText="1"/>
    </xf>
    <xf numFmtId="0" fontId="191" fillId="29" borderId="12" xfId="3" applyFont="1" applyFill="1" applyBorder="1" applyAlignment="1">
      <alignment horizontal="left" vertical="center" wrapText="1"/>
    </xf>
    <xf numFmtId="4" fontId="192" fillId="2" borderId="12" xfId="3" applyNumberFormat="1" applyFont="1" applyFill="1" applyBorder="1" applyAlignment="1">
      <alignment horizontal="center" vertical="center" wrapText="1"/>
    </xf>
    <xf numFmtId="187" fontId="192" fillId="2" borderId="12" xfId="1984" applyNumberFormat="1" applyFont="1" applyFill="1" applyBorder="1" applyAlignment="1">
      <alignment horizontal="center" vertical="center" wrapText="1"/>
    </xf>
    <xf numFmtId="4" fontId="161" fillId="0" borderId="19" xfId="3" applyNumberFormat="1" applyFont="1" applyBorder="1" applyAlignment="1">
      <alignment horizontal="center" vertical="center" wrapText="1"/>
    </xf>
    <xf numFmtId="9" fontId="161" fillId="0" borderId="19" xfId="2" applyFont="1" applyFill="1" applyBorder="1" applyAlignment="1">
      <alignment horizontal="center" vertical="center"/>
    </xf>
    <xf numFmtId="9" fontId="161" fillId="3" borderId="19" xfId="2" applyFont="1" applyFill="1" applyBorder="1" applyAlignment="1">
      <alignment horizontal="center" vertical="center"/>
    </xf>
    <xf numFmtId="165" fontId="161" fillId="0" borderId="19" xfId="3" applyNumberFormat="1" applyFont="1" applyBorder="1" applyAlignment="1">
      <alignment horizontal="center" vertical="center" wrapText="1"/>
    </xf>
    <xf numFmtId="10" fontId="161" fillId="64" borderId="19" xfId="1802" applyNumberFormat="1" applyFont="1" applyFill="1" applyBorder="1" applyAlignment="1" applyProtection="1">
      <alignment horizontal="center" vertical="center" wrapText="1"/>
    </xf>
    <xf numFmtId="165" fontId="161" fillId="0" borderId="19" xfId="12" applyNumberFormat="1" applyFont="1" applyFill="1" applyBorder="1" applyAlignment="1">
      <alignment horizontal="center" vertical="center" wrapText="1"/>
    </xf>
    <xf numFmtId="4" fontId="39" fillId="2" borderId="12" xfId="3" applyNumberFormat="1" applyFont="1" applyFill="1" applyBorder="1" applyAlignment="1">
      <alignment horizontal="center" vertical="center" wrapText="1"/>
    </xf>
    <xf numFmtId="165" fontId="39" fillId="2" borderId="12" xfId="12" applyNumberFormat="1" applyFont="1" applyFill="1" applyBorder="1" applyAlignment="1">
      <alignment horizontal="center" vertical="center" wrapText="1"/>
    </xf>
    <xf numFmtId="43" fontId="192" fillId="2" borderId="12" xfId="1984" applyFont="1" applyFill="1" applyBorder="1" applyAlignment="1">
      <alignment horizontal="center" vertical="center" wrapText="1"/>
    </xf>
    <xf numFmtId="165" fontId="39" fillId="0" borderId="12" xfId="3" applyNumberFormat="1" applyFont="1" applyFill="1" applyBorder="1" applyAlignment="1">
      <alignment horizontal="center" vertical="center" wrapText="1"/>
    </xf>
    <xf numFmtId="165" fontId="39" fillId="2" borderId="12" xfId="3" applyNumberFormat="1" applyFont="1" applyFill="1" applyBorder="1" applyAlignment="1">
      <alignment horizontal="center" vertical="center" wrapText="1"/>
    </xf>
    <xf numFmtId="165" fontId="39" fillId="3" borderId="12" xfId="3" applyNumberFormat="1" applyFont="1" applyFill="1" applyBorder="1" applyAlignment="1">
      <alignment horizontal="center" vertical="center" wrapText="1"/>
    </xf>
    <xf numFmtId="1" fontId="192" fillId="3" borderId="12" xfId="1984" applyNumberFormat="1" applyFont="1" applyFill="1" applyBorder="1" applyAlignment="1">
      <alignment horizontal="center" vertical="center" wrapText="1"/>
    </xf>
    <xf numFmtId="0" fontId="39" fillId="0" borderId="12" xfId="3" applyFont="1" applyBorder="1" applyAlignment="1">
      <alignment horizontal="center" vertical="center" wrapText="1"/>
    </xf>
    <xf numFmtId="0" fontId="198" fillId="0" borderId="12" xfId="1466" applyFont="1" applyBorder="1" applyAlignment="1">
      <alignment horizontal="left" vertical="center" wrapText="1"/>
    </xf>
    <xf numFmtId="1" fontId="192" fillId="0" borderId="12" xfId="1984" applyNumberFormat="1" applyFont="1" applyFill="1" applyBorder="1" applyAlignment="1">
      <alignment horizontal="center" vertical="center" wrapText="1"/>
    </xf>
    <xf numFmtId="0" fontId="39" fillId="3" borderId="12" xfId="3" applyFont="1" applyFill="1" applyBorder="1" applyAlignment="1">
      <alignment horizontal="center" vertical="center" wrapText="1"/>
    </xf>
    <xf numFmtId="0" fontId="194" fillId="0" borderId="12" xfId="0" applyFont="1" applyBorder="1" applyAlignment="1">
      <alignment horizontal="left" vertical="center" wrapText="1"/>
    </xf>
    <xf numFmtId="0" fontId="193" fillId="3" borderId="12" xfId="0" applyFont="1" applyFill="1" applyBorder="1" applyAlignment="1">
      <alignment horizontal="left" vertical="center" wrapText="1"/>
    </xf>
    <xf numFmtId="187" fontId="191" fillId="3" borderId="12" xfId="3" applyNumberFormat="1" applyFont="1" applyFill="1" applyBorder="1" applyAlignment="1">
      <alignment horizontal="center" vertical="center" wrapText="1"/>
    </xf>
    <xf numFmtId="9" fontId="39" fillId="2" borderId="12" xfId="2" applyFont="1" applyFill="1" applyBorder="1" applyAlignment="1">
      <alignment horizontal="center" vertical="center" wrapText="1"/>
    </xf>
    <xf numFmtId="9" fontId="16" fillId="2" borderId="12" xfId="3" applyNumberFormat="1" applyFont="1" applyFill="1" applyBorder="1" applyAlignment="1">
      <alignment horizontal="center" vertical="center" wrapText="1"/>
    </xf>
    <xf numFmtId="0" fontId="39" fillId="2" borderId="12" xfId="3" applyFont="1" applyFill="1" applyBorder="1" applyAlignment="1">
      <alignment horizontal="center" vertical="center" wrapText="1"/>
    </xf>
    <xf numFmtId="1" fontId="192" fillId="2" borderId="12" xfId="1984" applyNumberFormat="1" applyFont="1" applyFill="1" applyBorder="1" applyAlignment="1">
      <alignment horizontal="center" vertical="center" wrapText="1"/>
    </xf>
    <xf numFmtId="165" fontId="191" fillId="29" borderId="12" xfId="3" applyNumberFormat="1" applyFont="1" applyFill="1" applyBorder="1" applyAlignment="1">
      <alignment horizontal="center" vertical="center" wrapText="1"/>
    </xf>
    <xf numFmtId="0" fontId="191" fillId="29" borderId="12" xfId="3" applyFont="1" applyFill="1" applyBorder="1" applyAlignment="1">
      <alignment horizontal="center" vertical="center" wrapText="1"/>
    </xf>
    <xf numFmtId="187" fontId="191" fillId="29" borderId="12" xfId="3" applyNumberFormat="1" applyFont="1" applyFill="1" applyBorder="1" applyAlignment="1">
      <alignment horizontal="center" vertical="center" wrapText="1"/>
    </xf>
    <xf numFmtId="0" fontId="190" fillId="2" borderId="12" xfId="0" applyFont="1" applyFill="1" applyBorder="1" applyAlignment="1">
      <alignment horizontal="center" vertical="center" wrapText="1"/>
    </xf>
    <xf numFmtId="0" fontId="0" fillId="0" borderId="0" xfId="0" applyAlignment="1">
      <alignment wrapText="1"/>
    </xf>
    <xf numFmtId="4" fontId="110" fillId="0" borderId="0" xfId="0" applyNumberFormat="1" applyFont="1" applyAlignment="1">
      <alignment horizontal="center" vertical="center" wrapText="1"/>
    </xf>
    <xf numFmtId="165" fontId="200" fillId="2" borderId="12" xfId="1984" applyNumberFormat="1" applyFont="1" applyFill="1" applyBorder="1" applyAlignment="1">
      <alignment horizontal="center" vertical="center" wrapText="1"/>
    </xf>
    <xf numFmtId="43" fontId="192" fillId="2" borderId="12" xfId="1984" applyFont="1" applyFill="1" applyBorder="1" applyAlignment="1">
      <alignment horizontal="left" vertical="center" wrapText="1"/>
    </xf>
    <xf numFmtId="0" fontId="196" fillId="3" borderId="12" xfId="1985" applyFont="1" applyFill="1" applyBorder="1" applyAlignment="1">
      <alignment horizontal="left" vertical="center" wrapText="1"/>
    </xf>
    <xf numFmtId="0" fontId="39" fillId="3" borderId="12" xfId="0" applyFont="1" applyFill="1" applyBorder="1" applyAlignment="1">
      <alignment horizontal="left" vertical="center" wrapText="1"/>
    </xf>
    <xf numFmtId="165" fontId="39" fillId="0" borderId="12" xfId="3" applyNumberFormat="1" applyFont="1" applyBorder="1" applyAlignment="1">
      <alignment horizontal="center" vertical="center" wrapText="1"/>
    </xf>
    <xf numFmtId="43" fontId="200" fillId="2" borderId="12" xfId="1984" applyFont="1" applyFill="1" applyBorder="1" applyAlignment="1">
      <alignment horizontal="center" vertical="center" wrapText="1"/>
    </xf>
    <xf numFmtId="43" fontId="199" fillId="2" borderId="12" xfId="1984" applyFont="1" applyFill="1" applyBorder="1" applyAlignment="1">
      <alignment horizontal="center" vertical="center" wrapText="1"/>
    </xf>
    <xf numFmtId="4" fontId="201"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xf numFmtId="165" fontId="8" fillId="0" borderId="76" xfId="12" applyNumberFormat="1" applyFont="1" applyFill="1" applyBorder="1" applyAlignment="1">
      <alignment horizontal="center" vertical="center" wrapText="1"/>
    </xf>
    <xf numFmtId="9" fontId="50" fillId="3" borderId="76" xfId="3" applyNumberFormat="1" applyFont="1" applyFill="1" applyBorder="1" applyAlignment="1">
      <alignment horizontal="center" vertical="center"/>
    </xf>
    <xf numFmtId="165" fontId="50" fillId="3" borderId="76" xfId="1870" applyNumberFormat="1" applyFont="1" applyFill="1" applyBorder="1" applyAlignment="1">
      <alignment horizontal="center" vertical="center"/>
    </xf>
    <xf numFmtId="0" fontId="169" fillId="80" borderId="76" xfId="1870" applyFont="1" applyFill="1" applyBorder="1" applyAlignment="1">
      <alignment horizontal="center" vertical="center" wrapText="1"/>
    </xf>
    <xf numFmtId="0" fontId="184" fillId="3" borderId="76" xfId="3" applyFont="1" applyFill="1" applyBorder="1" applyAlignment="1">
      <alignment horizontal="center" vertical="center"/>
    </xf>
    <xf numFmtId="0" fontId="0" fillId="0" borderId="0" xfId="0" applyAlignment="1">
      <alignment horizontal="left" vertical="center"/>
    </xf>
    <xf numFmtId="0" fontId="1" fillId="0" borderId="0" xfId="1870" applyAlignment="1">
      <alignment horizontal="left" vertical="center"/>
    </xf>
    <xf numFmtId="43" fontId="218" fillId="2" borderId="77" xfId="2025" applyFont="1" applyFill="1" applyBorder="1" applyAlignment="1">
      <alignment horizontal="left" vertical="center" wrapText="1"/>
    </xf>
    <xf numFmtId="43" fontId="218" fillId="2" borderId="76" xfId="2025" applyFont="1" applyFill="1" applyBorder="1" applyAlignment="1">
      <alignment horizontal="left" vertical="center" wrapText="1"/>
    </xf>
    <xf numFmtId="43" fontId="218" fillId="2" borderId="76" xfId="2025" applyFont="1" applyFill="1" applyBorder="1" applyAlignment="1">
      <alignment horizontal="left" vertical="center"/>
    </xf>
    <xf numFmtId="0" fontId="185" fillId="2" borderId="76" xfId="1870" applyFont="1" applyFill="1" applyBorder="1" applyAlignment="1">
      <alignment horizontal="left" vertical="center"/>
    </xf>
    <xf numFmtId="0" fontId="221" fillId="2" borderId="76" xfId="1870" applyFont="1" applyFill="1" applyBorder="1" applyAlignment="1">
      <alignment horizontal="left" vertical="center"/>
    </xf>
    <xf numFmtId="0" fontId="169" fillId="0" borderId="76" xfId="1870" applyFont="1" applyBorder="1" applyAlignment="1">
      <alignment horizontal="left" vertical="center"/>
    </xf>
    <xf numFmtId="0" fontId="169" fillId="80" borderId="76" xfId="1870" applyFont="1" applyFill="1" applyBorder="1" applyAlignment="1">
      <alignment horizontal="center" vertical="center"/>
    </xf>
    <xf numFmtId="0" fontId="169" fillId="78" borderId="0" xfId="1870" applyFont="1" applyFill="1" applyAlignment="1">
      <alignment horizontal="left" vertical="center" wrapText="1"/>
    </xf>
    <xf numFmtId="0" fontId="220" fillId="78" borderId="76" xfId="1870" applyFont="1" applyFill="1" applyBorder="1" applyAlignment="1">
      <alignment horizontal="left" vertical="center"/>
    </xf>
    <xf numFmtId="0" fontId="169" fillId="80" borderId="76" xfId="1870" applyFont="1" applyFill="1" applyBorder="1" applyAlignment="1">
      <alignment horizontal="left" vertical="center"/>
    </xf>
    <xf numFmtId="0" fontId="169" fillId="78" borderId="76" xfId="1870" applyFont="1" applyFill="1" applyBorder="1" applyAlignment="1">
      <alignment horizontal="left" vertical="center"/>
    </xf>
    <xf numFmtId="0" fontId="169" fillId="78" borderId="76" xfId="1870" applyFont="1" applyFill="1" applyBorder="1" applyAlignment="1">
      <alignment horizontal="left" vertical="center" wrapText="1"/>
    </xf>
    <xf numFmtId="0" fontId="169" fillId="80" borderId="76" xfId="1870" applyFont="1" applyFill="1" applyBorder="1" applyAlignment="1">
      <alignment horizontal="left" vertical="center" wrapText="1"/>
    </xf>
    <xf numFmtId="0" fontId="155" fillId="0" borderId="0" xfId="1870" applyFont="1" applyAlignment="1">
      <alignment horizontal="left" vertical="center" wrapText="1"/>
    </xf>
    <xf numFmtId="0" fontId="217" fillId="29" borderId="76" xfId="3" applyFont="1" applyFill="1" applyBorder="1" applyAlignment="1">
      <alignment horizontal="left" vertical="center"/>
    </xf>
    <xf numFmtId="165" fontId="8" fillId="0" borderId="76" xfId="12" applyNumberFormat="1" applyFont="1" applyFill="1" applyBorder="1" applyAlignment="1">
      <alignment horizontal="center" wrapText="1"/>
    </xf>
    <xf numFmtId="165" fontId="168" fillId="3" borderId="76" xfId="1870" applyNumberFormat="1" applyFont="1" applyFill="1" applyBorder="1" applyAlignment="1">
      <alignment horizontal="center"/>
    </xf>
    <xf numFmtId="0" fontId="1" fillId="0" borderId="0" xfId="1870" applyAlignment="1">
      <alignment wrapText="1"/>
    </xf>
    <xf numFmtId="0" fontId="169" fillId="2" borderId="76" xfId="1870" applyFont="1" applyFill="1" applyBorder="1" applyAlignment="1">
      <alignment horizontal="left" wrapText="1"/>
    </xf>
    <xf numFmtId="0" fontId="169" fillId="0" borderId="76" xfId="1870" applyFont="1" applyBorder="1" applyAlignment="1">
      <alignment horizontal="left" wrapText="1"/>
    </xf>
    <xf numFmtId="0" fontId="220" fillId="78" borderId="76" xfId="1870" applyFont="1" applyFill="1" applyBorder="1" applyAlignment="1">
      <alignment horizontal="left" wrapText="1"/>
    </xf>
    <xf numFmtId="0" fontId="185" fillId="2" borderId="76" xfId="1870" applyFont="1" applyFill="1" applyBorder="1" applyAlignment="1">
      <alignment vertical="top" wrapText="1"/>
    </xf>
    <xf numFmtId="0" fontId="0" fillId="0" borderId="0" xfId="0" applyAlignment="1">
      <alignment horizontal="center"/>
    </xf>
    <xf numFmtId="0" fontId="185" fillId="2" borderId="76" xfId="1870" applyFont="1" applyFill="1" applyBorder="1" applyAlignment="1">
      <alignment vertical="top"/>
    </xf>
    <xf numFmtId="43" fontId="218" fillId="2" borderId="70" xfId="2025" applyFont="1" applyFill="1" applyBorder="1" applyAlignment="1">
      <alignment wrapText="1"/>
    </xf>
    <xf numFmtId="43" fontId="218" fillId="2" borderId="76" xfId="2025" applyFont="1" applyFill="1" applyBorder="1" applyAlignment="1">
      <alignment wrapText="1"/>
    </xf>
    <xf numFmtId="0" fontId="1" fillId="0" borderId="0" xfId="1870"/>
    <xf numFmtId="0" fontId="1" fillId="0" borderId="0" xfId="1870" applyFont="1"/>
    <xf numFmtId="43" fontId="1" fillId="0" borderId="0" xfId="1870" applyNumberFormat="1"/>
    <xf numFmtId="0" fontId="186" fillId="3" borderId="76" xfId="1870" applyFont="1" applyFill="1" applyBorder="1" applyAlignment="1">
      <alignment horizontal="center"/>
    </xf>
    <xf numFmtId="0" fontId="1" fillId="3" borderId="76" xfId="1870" applyFill="1" applyBorder="1"/>
    <xf numFmtId="0" fontId="1" fillId="0" borderId="76" xfId="1870" applyBorder="1"/>
    <xf numFmtId="0" fontId="186" fillId="3" borderId="76" xfId="1870" applyFont="1" applyFill="1" applyBorder="1"/>
    <xf numFmtId="0" fontId="217" fillId="29" borderId="76" xfId="3" applyFont="1" applyFill="1" applyBorder="1" applyAlignment="1">
      <alignment horizontal="left" vertical="top"/>
    </xf>
    <xf numFmtId="0" fontId="217" fillId="29" borderId="76" xfId="3" applyFont="1" applyFill="1" applyBorder="1" applyAlignment="1">
      <alignment horizontal="left" vertical="top" wrapText="1"/>
    </xf>
    <xf numFmtId="165" fontId="217" fillId="29" borderId="76" xfId="3" applyNumberFormat="1" applyFont="1" applyFill="1" applyBorder="1" applyAlignment="1">
      <alignment horizontal="left" vertical="top" wrapText="1"/>
    </xf>
    <xf numFmtId="0" fontId="218" fillId="2" borderId="76" xfId="2025" applyNumberFormat="1" applyFont="1" applyFill="1" applyBorder="1" applyAlignment="1">
      <alignment horizontal="center"/>
    </xf>
    <xf numFmtId="43" fontId="219" fillId="2" borderId="76" xfId="2025" applyFont="1" applyFill="1" applyBorder="1" applyAlignment="1">
      <alignment horizontal="center" wrapText="1"/>
    </xf>
    <xf numFmtId="43" fontId="216" fillId="2" borderId="76" xfId="2025" applyFont="1" applyFill="1" applyBorder="1" applyAlignment="1">
      <alignment horizontal="center"/>
    </xf>
    <xf numFmtId="0" fontId="184" fillId="3" borderId="76" xfId="3" applyFont="1" applyFill="1" applyBorder="1" applyAlignment="1">
      <alignment horizontal="center"/>
    </xf>
    <xf numFmtId="0" fontId="8" fillId="3" borderId="76" xfId="3" applyFont="1" applyFill="1" applyBorder="1" applyAlignment="1">
      <alignment horizontal="center" wrapText="1"/>
    </xf>
    <xf numFmtId="9" fontId="50" fillId="3" borderId="76" xfId="3" applyNumberFormat="1" applyFont="1" applyFill="1" applyBorder="1" applyAlignment="1">
      <alignment horizontal="center"/>
    </xf>
    <xf numFmtId="165" fontId="8" fillId="0" borderId="76" xfId="12" applyNumberFormat="1" applyFont="1" applyFill="1" applyBorder="1" applyAlignment="1">
      <alignment wrapText="1"/>
    </xf>
    <xf numFmtId="165" fontId="50" fillId="3" borderId="76" xfId="1870" applyNumberFormat="1" applyFont="1" applyFill="1" applyBorder="1" applyAlignment="1">
      <alignment horizontal="right"/>
    </xf>
    <xf numFmtId="43" fontId="219" fillId="2" borderId="76" xfId="2025" applyFont="1" applyFill="1" applyBorder="1" applyAlignment="1">
      <alignment horizontal="center"/>
    </xf>
    <xf numFmtId="195" fontId="50" fillId="28" borderId="0" xfId="1870" applyNumberFormat="1" applyFont="1" applyFill="1" applyAlignment="1">
      <alignment horizontal="right"/>
    </xf>
    <xf numFmtId="165" fontId="219" fillId="2" borderId="76" xfId="2025" applyNumberFormat="1" applyFont="1" applyFill="1" applyBorder="1" applyAlignment="1">
      <alignment horizontal="center" wrapText="1"/>
    </xf>
    <xf numFmtId="165" fontId="168" fillId="3" borderId="76" xfId="1870" applyNumberFormat="1" applyFont="1" applyFill="1" applyBorder="1" applyAlignment="1">
      <alignment horizontal="right"/>
    </xf>
    <xf numFmtId="165" fontId="8" fillId="0" borderId="76" xfId="3" applyNumberFormat="1" applyFont="1" applyBorder="1" applyAlignment="1">
      <alignment horizontal="right" wrapText="1"/>
    </xf>
    <xf numFmtId="0" fontId="155" fillId="0" borderId="75" xfId="1870" applyFont="1" applyBorder="1" applyAlignment="1">
      <alignment horizontal="left" wrapText="1"/>
    </xf>
    <xf numFmtId="0" fontId="155" fillId="0" borderId="76" xfId="1870" applyFont="1" applyBorder="1" applyAlignment="1">
      <alignment horizontal="center" vertical="top" wrapText="1"/>
    </xf>
    <xf numFmtId="43" fontId="155" fillId="0" borderId="76" xfId="2025" applyFont="1" applyBorder="1" applyAlignment="1">
      <alignment horizontal="right" vertical="top" wrapText="1"/>
    </xf>
    <xf numFmtId="0" fontId="169" fillId="78" borderId="76" xfId="1870" applyFont="1" applyFill="1" applyBorder="1" applyAlignment="1">
      <alignment horizontal="left" wrapText="1"/>
    </xf>
    <xf numFmtId="0" fontId="169" fillId="80" borderId="76" xfId="1870" applyFont="1" applyFill="1" applyBorder="1" applyAlignment="1">
      <alignment horizontal="left" wrapText="1"/>
    </xf>
    <xf numFmtId="0" fontId="169" fillId="78" borderId="0" xfId="1870" applyFont="1" applyFill="1" applyAlignment="1">
      <alignment horizontal="left" wrapText="1"/>
    </xf>
    <xf numFmtId="0" fontId="169" fillId="80" borderId="76" xfId="1870" applyFont="1" applyFill="1" applyBorder="1" applyAlignment="1">
      <alignment horizontal="center"/>
    </xf>
    <xf numFmtId="0" fontId="169" fillId="78" borderId="76" xfId="1870" applyFont="1" applyFill="1" applyBorder="1" applyAlignment="1">
      <alignment horizontal="center"/>
    </xf>
    <xf numFmtId="165" fontId="169" fillId="80" borderId="0" xfId="1870" applyNumberFormat="1" applyFont="1" applyFill="1" applyAlignment="1">
      <alignment horizontal="right"/>
    </xf>
    <xf numFmtId="165" fontId="216" fillId="2" borderId="76" xfId="2025" applyNumberFormat="1" applyFont="1" applyFill="1" applyBorder="1" applyAlignment="1">
      <alignment horizontal="center"/>
    </xf>
    <xf numFmtId="165" fontId="155" fillId="0" borderId="76" xfId="2025" applyNumberFormat="1" applyFont="1" applyBorder="1" applyAlignment="1">
      <alignment horizontal="right" vertical="top" wrapText="1"/>
    </xf>
    <xf numFmtId="0" fontId="169" fillId="78" borderId="76" xfId="1870" applyFont="1" applyFill="1" applyBorder="1" applyAlignment="1">
      <alignment horizontal="center" wrapText="1"/>
    </xf>
    <xf numFmtId="0" fontId="169" fillId="80" borderId="76" xfId="1870" applyFont="1" applyFill="1" applyBorder="1" applyAlignment="1">
      <alignment horizontal="center" wrapText="1"/>
    </xf>
    <xf numFmtId="0" fontId="169" fillId="80" borderId="80" xfId="1870" applyFont="1" applyFill="1" applyBorder="1" applyAlignment="1">
      <alignment horizontal="center" wrapText="1"/>
    </xf>
    <xf numFmtId="0" fontId="169" fillId="80" borderId="80" xfId="1870" applyFont="1" applyFill="1" applyBorder="1" applyAlignment="1">
      <alignment horizontal="left"/>
    </xf>
    <xf numFmtId="0" fontId="169" fillId="2" borderId="76" xfId="1870" applyFont="1" applyFill="1" applyBorder="1" applyAlignment="1">
      <alignment horizontal="center"/>
    </xf>
    <xf numFmtId="165" fontId="8" fillId="2" borderId="76" xfId="3" applyNumberFormat="1" applyFont="1" applyFill="1" applyBorder="1" applyAlignment="1">
      <alignment horizontal="right" wrapText="1"/>
    </xf>
    <xf numFmtId="0" fontId="185" fillId="2" borderId="76" xfId="1870" applyFont="1" applyFill="1" applyBorder="1" applyAlignment="1">
      <alignment horizontal="center" vertical="top"/>
    </xf>
  </cellXfs>
  <cellStyles count="2026">
    <cellStyle name=" 1" xfId="18" xr:uid="{00000000-0005-0000-0000-000000000000}"/>
    <cellStyle name=" 1 2" xfId="1296" xr:uid="{419D536F-AC23-4CEC-9968-E5F31ED1B105}"/>
    <cellStyle name="_x0007__x000b_" xfId="19" xr:uid="{00000000-0005-0000-0000-000001000000}"/>
    <cellStyle name="_x0007__x000b_ 2" xfId="20" xr:uid="{00000000-0005-0000-0000-000002000000}"/>
    <cellStyle name="_x0007__x000b_ 2 2" xfId="21" xr:uid="{00000000-0005-0000-0000-000003000000}"/>
    <cellStyle name="_x0007__x000b_ 3" xfId="22" xr:uid="{00000000-0005-0000-0000-000004000000}"/>
    <cellStyle name="_x0007__x000b_ 3 2" xfId="23" xr:uid="{00000000-0005-0000-0000-000005000000}"/>
    <cellStyle name="_x0007__x000b_ 4" xfId="24" xr:uid="{00000000-0005-0000-0000-000006000000}"/>
    <cellStyle name="_x0007__x000b__Catalog Create Tool (Version3(1).22) v3" xfId="25" xr:uid="{00000000-0005-0000-0000-000007000000}"/>
    <cellStyle name="_~0695645" xfId="26" xr:uid="{00000000-0005-0000-0000-000008000000}"/>
    <cellStyle name="_~1222277" xfId="27" xr:uid="{00000000-0005-0000-0000-000009000000}"/>
    <cellStyle name="_~1222277 2" xfId="1297" xr:uid="{4DD84B7D-4542-4E9B-B7F9-8AE4FC45563A}"/>
    <cellStyle name="_~1422476" xfId="28" xr:uid="{00000000-0005-0000-0000-00000A000000}"/>
    <cellStyle name="_~2809381" xfId="29" xr:uid="{00000000-0005-0000-0000-00000B000000}"/>
    <cellStyle name="_~5047361" xfId="30" xr:uid="{00000000-0005-0000-0000-00000C000000}"/>
    <cellStyle name="_~5202039" xfId="31" xr:uid="{00000000-0005-0000-0000-00000D000000}"/>
    <cellStyle name="_~5202039 2" xfId="32" xr:uid="{00000000-0005-0000-0000-00000E000000}"/>
    <cellStyle name="_~6681605" xfId="33" xr:uid="{00000000-0005-0000-0000-00000F000000}"/>
    <cellStyle name="_~6681605 2" xfId="1298" xr:uid="{DB18CD13-0982-4AD6-8D7D-147DFCFDC5C5}"/>
    <cellStyle name="_~6830570" xfId="34" xr:uid="{00000000-0005-0000-0000-000010000000}"/>
    <cellStyle name="_~7018381" xfId="35" xr:uid="{00000000-0005-0000-0000-000011000000}"/>
    <cellStyle name="_~7018381 2" xfId="1299" xr:uid="{8C896052-5135-46BF-9753-1F0E924BFBF9}"/>
    <cellStyle name="_~7230393" xfId="36" xr:uid="{00000000-0005-0000-0000-000012000000}"/>
    <cellStyle name="_~7230393 2" xfId="37" xr:uid="{00000000-0005-0000-0000-000013000000}"/>
    <cellStyle name="_~8699677" xfId="38" xr:uid="{00000000-0005-0000-0000-000014000000}"/>
    <cellStyle name="_~8699677 2" xfId="1300" xr:uid="{38D03012-9603-42A9-953C-4B42C9545FF6}"/>
    <cellStyle name="_02Wk2_GMPackage" xfId="39" xr:uid="{00000000-0005-0000-0000-000015000000}"/>
    <cellStyle name="_02Wk2_GMPackage_~6396567" xfId="40" xr:uid="{00000000-0005-0000-0000-000016000000}"/>
    <cellStyle name="_02Wk2_GMPackage_~6396567 2" xfId="41" xr:uid="{00000000-0005-0000-0000-000017000000}"/>
    <cellStyle name="_02Wk2_GMPackage_Sept - Version 1" xfId="42" xr:uid="{00000000-0005-0000-0000-000018000000}"/>
    <cellStyle name="_03Wk1_GMPackage" xfId="43" xr:uid="{00000000-0005-0000-0000-000019000000}"/>
    <cellStyle name="_03Wk1_GMPackage_~6396567" xfId="44" xr:uid="{00000000-0005-0000-0000-00001A000000}"/>
    <cellStyle name="_03Wk1_GMPackage_~6396567 2" xfId="45" xr:uid="{00000000-0005-0000-0000-00001B000000}"/>
    <cellStyle name="_03Wk1_GMPackage_Sept - Version 1" xfId="46" xr:uid="{00000000-0005-0000-0000-00001C000000}"/>
    <cellStyle name="_05 Oct 2005 Supply Call India_newformat_Ops" xfId="47" xr:uid="{00000000-0005-0000-0000-00001D000000}"/>
    <cellStyle name="_05 Oct 2005 Supply Call India_newformat_Ops_~6396567" xfId="48" xr:uid="{00000000-0005-0000-0000-00001E000000}"/>
    <cellStyle name="_05 Oct 2005 Supply Call India_newformat_Ops_~6396567 2" xfId="49" xr:uid="{00000000-0005-0000-0000-00001F000000}"/>
    <cellStyle name="_05 Oct 2005 Supply Call India_newformat_Ops_Sept - Version 1" xfId="50" xr:uid="{00000000-0005-0000-0000-000020000000}"/>
    <cellStyle name="_0506 Rev to PTI" xfId="51" xr:uid="{00000000-0005-0000-0000-000021000000}"/>
    <cellStyle name="_0512cycle AP MSMT&amp;ECON INPUT final1209(니꼴2006-12-12AM0800)" xfId="52" xr:uid="{00000000-0005-0000-0000-000022000000}"/>
    <cellStyle name="_05WK04_OpsPackage_SG+Indo+PH (AP Team)" xfId="53" xr:uid="{00000000-0005-0000-0000-000023000000}"/>
    <cellStyle name="_05WK04_OpsPackage_SG+Indo+PH (AP Team)_~6396567" xfId="54" xr:uid="{00000000-0005-0000-0000-000024000000}"/>
    <cellStyle name="_05WK04_OpsPackage_SG+Indo+PH (AP Team)_~6396567 2" xfId="55" xr:uid="{00000000-0005-0000-0000-000025000000}"/>
    <cellStyle name="_05WK04_OpsPackage_SG+Indo+PH (AP Team)_Sept - Version 1" xfId="56" xr:uid="{00000000-0005-0000-0000-000026000000}"/>
    <cellStyle name="_05Wk4_ASEANOpsPackage" xfId="57" xr:uid="{00000000-0005-0000-0000-000027000000}"/>
    <cellStyle name="_05Wk4_ASEANOpsPackage_~6396567" xfId="58" xr:uid="{00000000-0005-0000-0000-000028000000}"/>
    <cellStyle name="_05Wk4_ASEANOpsPackage_~6396567 2" xfId="59" xr:uid="{00000000-0005-0000-0000-000029000000}"/>
    <cellStyle name="_05Wk4_ASEANOpsPackage_Sept - Version 1" xfId="60" xr:uid="{00000000-0005-0000-0000-00002A000000}"/>
    <cellStyle name="_0612 CTP ThinkCentre ANZ" xfId="61" xr:uid="{00000000-0005-0000-0000-00002B000000}"/>
    <cellStyle name="_10拡販メモリD向け" xfId="62" xr:uid="{00000000-0005-0000-0000-00002C000000}"/>
    <cellStyle name="_19Jun06 Coverage" xfId="63" xr:uid="{00000000-0005-0000-0000-00002D000000}"/>
    <cellStyle name="_1Q 0607 Forecast - June 2006 Template" xfId="64" xr:uid="{00000000-0005-0000-0000-00002E000000}"/>
    <cellStyle name="_1Q 0607 Forecast - June 2006 Template 2" xfId="65" xr:uid="{00000000-0005-0000-0000-00002F000000}"/>
    <cellStyle name="_1Q Silo Load" xfId="66" xr:uid="{00000000-0005-0000-0000-000030000000}"/>
    <cellStyle name="_1Q Silo Load 2" xfId="67" xr:uid="{00000000-0005-0000-0000-000031000000}"/>
    <cellStyle name="_1Q0708 Region I&amp;E Jun_Region Fcst ver2" xfId="68" xr:uid="{00000000-0005-0000-0000-000032000000}"/>
    <cellStyle name="_1Q07FY Forecast template" xfId="69" xr:uid="{00000000-0005-0000-0000-000033000000}"/>
    <cellStyle name="_1Q07FY Forecast template 2" xfId="70" xr:uid="{00000000-0005-0000-0000-000034000000}"/>
    <cellStyle name="_1Q07FY Forecast template_~1062537" xfId="71" xr:uid="{00000000-0005-0000-0000-000035000000}"/>
    <cellStyle name="_1Q07FY Forecast template_~1062537 2" xfId="72" xr:uid="{00000000-0005-0000-0000-000036000000}"/>
    <cellStyle name="_1Q07FY Forecast template_~6396567" xfId="73" xr:uid="{00000000-0005-0000-0000-000037000000}"/>
    <cellStyle name="_1Q07FY Forecast template_~6396567 2" xfId="74" xr:uid="{00000000-0005-0000-0000-000038000000}"/>
    <cellStyle name="_1Q07FY Forecast template_Apr28th" xfId="75" xr:uid="{00000000-0005-0000-0000-000039000000}"/>
    <cellStyle name="_1Q07FY Forecast template_Apr28th 2" xfId="76" xr:uid="{00000000-0005-0000-0000-00003A000000}"/>
    <cellStyle name="_1Q07FY Forecast template_Region Weekly Business review package v0.8 20060727" xfId="77" xr:uid="{00000000-0005-0000-0000-00003B000000}"/>
    <cellStyle name="_1Q07FY Forecast template_Region Weekly Business review package v0.8 20060727 2" xfId="78" xr:uid="{00000000-0005-0000-0000-00003C000000}"/>
    <cellStyle name="_1Q07FY Forecast template_Region Weekly Business review package v0.8 20060803" xfId="79" xr:uid="{00000000-0005-0000-0000-00003D000000}"/>
    <cellStyle name="_1Q07FY Forecast template_Region Weekly Business review package v0.8 20060803 2" xfId="80" xr:uid="{00000000-0005-0000-0000-00003E000000}"/>
    <cellStyle name="_1Q07FY Forecast template_Region Weekly Business review package v0.8(August 4th 2006)" xfId="81" xr:uid="{00000000-0005-0000-0000-00003F000000}"/>
    <cellStyle name="_1Q07FY Forecast template_Region Weekly Business review package v0.8(August 4th 2006) 2" xfId="82" xr:uid="{00000000-0005-0000-0000-000040000000}"/>
    <cellStyle name="_1Q07FY Forecast template_Region Weekly Business review package_050906" xfId="83" xr:uid="{00000000-0005-0000-0000-000041000000}"/>
    <cellStyle name="_1Q07FY Forecast template_Region Weekly Business review package_050906 2" xfId="84" xr:uid="{00000000-0005-0000-0000-000042000000}"/>
    <cellStyle name="_1Q07FY Forecast template_Region Weekly Business review package_280806_ver1" xfId="85" xr:uid="{00000000-0005-0000-0000-000043000000}"/>
    <cellStyle name="_1Q07FY Forecast template_Region Weekly Business review package_280806_ver1 2" xfId="86" xr:uid="{00000000-0005-0000-0000-000044000000}"/>
    <cellStyle name="_1Q07FY Forecast template_Region Weekly Operations" xfId="87" xr:uid="{00000000-0005-0000-0000-000045000000}"/>
    <cellStyle name="_1Q07FY Forecast template_Region Weekly Operations 2" xfId="88" xr:uid="{00000000-0005-0000-0000-000046000000}"/>
    <cellStyle name="_2005 Brand key metrics 0715-2005_a" xfId="89" xr:uid="{00000000-0005-0000-0000-000047000000}"/>
    <cellStyle name="_20050715_Work File" xfId="90" xr:uid="{00000000-0005-0000-0000-000048000000}"/>
    <cellStyle name="_20050719_Jul Fcst by Segment" xfId="91" xr:uid="{00000000-0005-0000-0000-000049000000}"/>
    <cellStyle name="_20050801_Work File" xfId="92" xr:uid="{00000000-0005-0000-0000-00004A000000}"/>
    <cellStyle name="_2006 Fall Plan_Final submission_ver1" xfId="93" xr:uid="{00000000-0005-0000-0000-00004B000000}"/>
    <cellStyle name="_200607 Budget Loads May Version" xfId="94" xr:uid="{00000000-0005-0000-0000-00004C000000}"/>
    <cellStyle name="_200607 Budget Loads May Version 2" xfId="1301" xr:uid="{943D8803-2835-4C8A-A6CA-DF28B4F12057}"/>
    <cellStyle name="_2006-07 PCC Template - Lenovo Think Geo BUs (April 20)" xfId="95" xr:uid="{00000000-0005-0000-0000-00004D000000}"/>
    <cellStyle name="_2006-07 PCC Template - Lenovo Think Geo BUs (April 20) 2" xfId="1302" xr:uid="{2DD19709-499C-40D1-A355-ADF662F03ECB}"/>
    <cellStyle name="_2006-07 Template - Lenovo Think Rel_Tra (Mar 1)" xfId="96" xr:uid="{00000000-0005-0000-0000-00004E000000}"/>
    <cellStyle name="_2006-07 Template - Lenovo Think Rel_Tra (Mar 1) 2" xfId="1303" xr:uid="{27C90E5A-F8EA-464D-99AF-5EC0FCB7C8B8}"/>
    <cellStyle name="_200709 EPR Reference Tool v20" xfId="97" xr:uid="{00000000-0005-0000-0000-00004F000000}"/>
    <cellStyle name="_260705 Blog" xfId="98" xr:uid="{00000000-0005-0000-0000-000050000000}"/>
    <cellStyle name="_2Q 0607 Fcst - Aug06 Template" xfId="99" xr:uid="{00000000-0005-0000-0000-000051000000}"/>
    <cellStyle name="_2Q 0607 Fcst - Aug06 Template 2" xfId="100" xr:uid="{00000000-0005-0000-0000-000052000000}"/>
    <cellStyle name="_2Q 0607 Fcst - Sep06 I&amp;E Temp" xfId="101" xr:uid="{00000000-0005-0000-0000-000053000000}"/>
    <cellStyle name="_2Q 0607 Fcst - Sep06 I&amp;E Temp 2" xfId="1304" xr:uid="{33065501-3809-4438-8029-E4C393F896BC}"/>
    <cellStyle name="_2Q Fcst" xfId="102" xr:uid="{00000000-0005-0000-0000-000054000000}"/>
    <cellStyle name="_2Q Fcst 2" xfId="103" xr:uid="{00000000-0005-0000-0000-000055000000}"/>
    <cellStyle name="_2Q05_0505_Japan_mbl_summary_detail" xfId="104" xr:uid="{00000000-0005-0000-0000-000056000000}"/>
    <cellStyle name="_2월 예상 PL 2006년 2월 07일" xfId="105" xr:uid="{00000000-0005-0000-0000-000057000000}"/>
    <cellStyle name="_3Q 0607 Fcst - Oct06 Template" xfId="106" xr:uid="{00000000-0005-0000-0000-000058000000}"/>
    <cellStyle name="_3Q 0607 Fcst - Oct06 Template 2" xfId="107" xr:uid="{00000000-0005-0000-0000-000059000000}"/>
    <cellStyle name="_3Q05_Jul05fcst_mbl_v1" xfId="108" xr:uid="{00000000-0005-0000-0000-00005A000000}"/>
    <cellStyle name="_4Q06 TO&amp;S" xfId="109" xr:uid="{00000000-0005-0000-0000-00005B000000}"/>
    <cellStyle name="_4월 Line-Up 20060327작업중(검증)-2" xfId="110" xr:uid="{00000000-0005-0000-0000-00005C000000}"/>
    <cellStyle name="_8Q Historical Trend Chart Geo Reviews  May 3rd" xfId="111" xr:uid="{00000000-0005-0000-0000-00005D000000}"/>
    <cellStyle name="_8Q Historical Trend Chart Geo Reviews  May 3rd 2" xfId="1305" xr:uid="{4B390824-855B-4749-9316-DF3DD2753460}"/>
    <cellStyle name="_Ace Intel Pricing Model" xfId="112" xr:uid="{00000000-0005-0000-0000-00005E000000}"/>
    <cellStyle name="_Affiliate Software" xfId="113" xr:uid="{00000000-0005-0000-0000-00005F000000}"/>
    <cellStyle name="_ANZ" xfId="114" xr:uid="{00000000-0005-0000-0000-000060000000}"/>
    <cellStyle name="_AP Business Units sales" xfId="115" xr:uid="{00000000-0005-0000-0000-000061000000}"/>
    <cellStyle name="_AP Cost Tape assumption 02-03-2009" xfId="116" xr:uid="{00000000-0005-0000-0000-000062000000}"/>
    <cellStyle name="_AP Cost Tape assumption 4-17-07" xfId="117" xr:uid="{00000000-0005-0000-0000-000063000000}"/>
    <cellStyle name="_AP Express ACtions 031105" xfId="118" xr:uid="{00000000-0005-0000-0000-000064000000}"/>
    <cellStyle name="_AP Express ACtions 031105 2" xfId="1306" xr:uid="{76A90CE4-16B7-4653-9AD4-987003FBB06C}"/>
    <cellStyle name="_AP S&amp;P PFV - June08 - Feb 03, 2009 v.1.1" xfId="119" xr:uid="{00000000-0005-0000-0000-000065000000}"/>
    <cellStyle name="_AP SILO Apex Template Revised" xfId="120" xr:uid="{00000000-0005-0000-0000-000066000000}"/>
    <cellStyle name="_AP_CTP_Notebook_RM_2008_July_Montevina_v3_under_NDA_only_HH_0724 MI0724" xfId="121" xr:uid="{00000000-0005-0000-0000-000067000000}"/>
    <cellStyle name="_AP_CTP_Notebook_RM_2008_July_Montevina_v3_under_NDA_only_HH_0724 MI0724 2" xfId="122" xr:uid="{00000000-0005-0000-0000-000068000000}"/>
    <cellStyle name="_Apex" xfId="123" xr:uid="{00000000-0005-0000-0000-000069000000}"/>
    <cellStyle name="_Apex 2" xfId="1307" xr:uid="{F9C9EEA3-FEDB-4A05-A65C-9BCEC0C4CE55}"/>
    <cellStyle name="_Apex Loads" xfId="124" xr:uid="{00000000-0005-0000-0000-00006A000000}"/>
    <cellStyle name="_apollo desktop description (Sep 10)" xfId="125" xr:uid="{00000000-0005-0000-0000-00006B000000}"/>
    <cellStyle name="_apollo desktop description (Sep 10) 2" xfId="126" xr:uid="{00000000-0005-0000-0000-00006C000000}"/>
    <cellStyle name="_April GP Resource Charts" xfId="127" xr:uid="{00000000-0005-0000-0000-00006D000000}"/>
    <cellStyle name="_April GP Resource Charts 2" xfId="1308" xr:uid="{885AF05B-068B-4593-98A0-E42C2311A1D6}"/>
    <cellStyle name="_Asean 1Q07FY Forecast - Apr 10 2006" xfId="128" xr:uid="{00000000-0005-0000-0000-00006E000000}"/>
    <cellStyle name="_Asean 1Q07FY Forecast - Apr 10 2006 2" xfId="129" xr:uid="{00000000-0005-0000-0000-00006F000000}"/>
    <cellStyle name="_Asean 1Q07FY Forecast - Apr 10 2006_~1062537" xfId="130" xr:uid="{00000000-0005-0000-0000-000070000000}"/>
    <cellStyle name="_Asean 1Q07FY Forecast - Apr 10 2006_~1062537 2" xfId="131" xr:uid="{00000000-0005-0000-0000-000071000000}"/>
    <cellStyle name="_Asean 1Q07FY Forecast - Apr 10 2006_~6396567" xfId="132" xr:uid="{00000000-0005-0000-0000-000072000000}"/>
    <cellStyle name="_Asean 1Q07FY Forecast - Apr 10 2006_~6396567 2" xfId="133" xr:uid="{00000000-0005-0000-0000-000073000000}"/>
    <cellStyle name="_Asean 1Q07FY Forecast - Apr 10 2006_Region Weekly Business review package v0.8 20060727" xfId="134" xr:uid="{00000000-0005-0000-0000-000074000000}"/>
    <cellStyle name="_Asean 1Q07FY Forecast - Apr 10 2006_Region Weekly Business review package v0.8 20060727 2" xfId="135" xr:uid="{00000000-0005-0000-0000-000075000000}"/>
    <cellStyle name="_Asean 1Q07FY Forecast - Apr 10 2006_Region Weekly Business review package v0.8 20060803" xfId="136" xr:uid="{00000000-0005-0000-0000-000076000000}"/>
    <cellStyle name="_Asean 1Q07FY Forecast - Apr 10 2006_Region Weekly Business review package v0.8 20060803 2" xfId="137" xr:uid="{00000000-0005-0000-0000-000077000000}"/>
    <cellStyle name="_Asean 1Q07FY Forecast - Apr 10 2006_Region Weekly Business review package v0.8(August 4th 2006)" xfId="138" xr:uid="{00000000-0005-0000-0000-000078000000}"/>
    <cellStyle name="_Asean 1Q07FY Forecast - Apr 10 2006_Region Weekly Business review package v0.8(August 4th 2006) 2" xfId="139" xr:uid="{00000000-0005-0000-0000-000079000000}"/>
    <cellStyle name="_Asean 1Q07FY Forecast - Apr 10 2006_Region Weekly Business review package_050906" xfId="140" xr:uid="{00000000-0005-0000-0000-00007A000000}"/>
    <cellStyle name="_Asean 1Q07FY Forecast - Apr 10 2006_Region Weekly Business review package_050906 2" xfId="141" xr:uid="{00000000-0005-0000-0000-00007B000000}"/>
    <cellStyle name="_Asean 1Q07FY Forecast - Apr 10 2006_Region Weekly Business review package_280806_ver1" xfId="142" xr:uid="{00000000-0005-0000-0000-00007C000000}"/>
    <cellStyle name="_Asean 1Q07FY Forecast - Apr 10 2006_Region Weekly Business review package_280806_ver1 2" xfId="143" xr:uid="{00000000-0005-0000-0000-00007D000000}"/>
    <cellStyle name="_Asean 1Q07FY Forecast - Apr 10 2006_Region Weekly Operations" xfId="144" xr:uid="{00000000-0005-0000-0000-00007E000000}"/>
    <cellStyle name="_Asean 1Q07FY Forecast - Apr 10 2006_Region Weekly Operations 2" xfId="145" xr:uid="{00000000-0005-0000-0000-00007F000000}"/>
    <cellStyle name="_Asean 3Q06FY Forecast - Dec 9" xfId="146" xr:uid="{00000000-0005-0000-0000-000080000000}"/>
    <cellStyle name="_Asean 3Q06FY Forecast - Nov 9" xfId="147" xr:uid="{00000000-0005-0000-0000-000081000000}"/>
    <cellStyle name="_Asean 4Q06FY Forecast - Jan 9" xfId="148" xr:uid="{00000000-0005-0000-0000-000082000000}"/>
    <cellStyle name="_Asean 4Q06FY Forecast - Mar 10 2006_v1" xfId="149" xr:uid="{00000000-0005-0000-0000-000083000000}"/>
    <cellStyle name="_Asean 4Q06FY Forecast - Mar 10 2006_v1 2" xfId="150" xr:uid="{00000000-0005-0000-0000-000084000000}"/>
    <cellStyle name="_Asean 4Q06FY Forecast - Mar 10 2006_v1_~1062537" xfId="151" xr:uid="{00000000-0005-0000-0000-000085000000}"/>
    <cellStyle name="_Asean 4Q06FY Forecast - Mar 10 2006_v1_~1062537 2" xfId="152" xr:uid="{00000000-0005-0000-0000-000086000000}"/>
    <cellStyle name="_Asean 4Q06FY Forecast - Mar 10 2006_v1_~6396567" xfId="153" xr:uid="{00000000-0005-0000-0000-000087000000}"/>
    <cellStyle name="_Asean 4Q06FY Forecast - Mar 10 2006_v1_~6396567 2" xfId="154" xr:uid="{00000000-0005-0000-0000-000088000000}"/>
    <cellStyle name="_Asean 4Q06FY Forecast - Mar 10 2006_v1_Region Weekly Business review package v0.8 20060727" xfId="155" xr:uid="{00000000-0005-0000-0000-000089000000}"/>
    <cellStyle name="_Asean 4Q06FY Forecast - Mar 10 2006_v1_Region Weekly Business review package v0.8 20060727 2" xfId="156" xr:uid="{00000000-0005-0000-0000-00008A000000}"/>
    <cellStyle name="_Asean 4Q06FY Forecast - Mar 10 2006_v1_Region Weekly Business review package v0.8 20060803" xfId="157" xr:uid="{00000000-0005-0000-0000-00008B000000}"/>
    <cellStyle name="_Asean 4Q06FY Forecast - Mar 10 2006_v1_Region Weekly Business review package v0.8 20060803 2" xfId="158" xr:uid="{00000000-0005-0000-0000-00008C000000}"/>
    <cellStyle name="_Asean 4Q06FY Forecast - Mar 10 2006_v1_Region Weekly Business review package v0.8(August 4th 2006)" xfId="159" xr:uid="{00000000-0005-0000-0000-00008D000000}"/>
    <cellStyle name="_Asean 4Q06FY Forecast - Mar 10 2006_v1_Region Weekly Business review package v0.8(August 4th 2006) 2" xfId="160" xr:uid="{00000000-0005-0000-0000-00008E000000}"/>
    <cellStyle name="_Asean 4Q06FY Forecast - Mar 10 2006_v1_Region Weekly Business review package_050906" xfId="161" xr:uid="{00000000-0005-0000-0000-00008F000000}"/>
    <cellStyle name="_Asean 4Q06FY Forecast - Mar 10 2006_v1_Region Weekly Business review package_050906 2" xfId="162" xr:uid="{00000000-0005-0000-0000-000090000000}"/>
    <cellStyle name="_Asean 4Q06FY Forecast - Mar 10 2006_v1_Region Weekly Business review package_280806_ver1" xfId="163" xr:uid="{00000000-0005-0000-0000-000091000000}"/>
    <cellStyle name="_Asean 4Q06FY Forecast - Mar 10 2006_v1_Region Weekly Business review package_280806_ver1 2" xfId="164" xr:uid="{00000000-0005-0000-0000-000092000000}"/>
    <cellStyle name="_Asean 4Q06FY Forecast - Mar 10 2006_v1_Region Weekly Operations" xfId="165" xr:uid="{00000000-0005-0000-0000-000093000000}"/>
    <cellStyle name="_Asean 4Q06FY Forecast - Mar 10 2006_v1_Region Weekly Operations 2" xfId="166" xr:uid="{00000000-0005-0000-0000-000094000000}"/>
    <cellStyle name="_ASEAN Ctys BU Mar 6" xfId="167" xr:uid="{00000000-0005-0000-0000-000095000000}"/>
    <cellStyle name="_ASEAN Ctys BU Mar 6 2" xfId="1309" xr:uid="{676B7536-A21A-4C56-A27E-F248CFE650A0}"/>
    <cellStyle name="_Asean Ctys I&amp;E Mar 6" xfId="168" xr:uid="{00000000-0005-0000-0000-000096000000}"/>
    <cellStyle name="_Asean Ctys I&amp;E Mar 6 2" xfId="1310" xr:uid="{2B937ACE-20EE-4C8E-8E50-28F9B41E67D2}"/>
    <cellStyle name="_Asean SSP and VISUAL Operations_Apr 12th" xfId="169" xr:uid="{00000000-0005-0000-0000-000097000000}"/>
    <cellStyle name="_ASEAN Target_by Countries" xfId="170" xr:uid="{00000000-0005-0000-0000-000098000000}"/>
    <cellStyle name="_ASEAN Target_by Countries 2" xfId="171" xr:uid="{00000000-0005-0000-0000-000099000000}"/>
    <cellStyle name="_ASEAN Target_by Countries_~1062537" xfId="172" xr:uid="{00000000-0005-0000-0000-00009A000000}"/>
    <cellStyle name="_ASEAN Target_by Countries_~1062537 2" xfId="173" xr:uid="{00000000-0005-0000-0000-00009B000000}"/>
    <cellStyle name="_ASEAN Target_by Countries_~6396567" xfId="174" xr:uid="{00000000-0005-0000-0000-00009C000000}"/>
    <cellStyle name="_ASEAN Target_by Countries_~6396567 2" xfId="175" xr:uid="{00000000-0005-0000-0000-00009D000000}"/>
    <cellStyle name="_ASEAN Target_by Countries_Region Weekly Business review package v0.8 20060727" xfId="176" xr:uid="{00000000-0005-0000-0000-00009E000000}"/>
    <cellStyle name="_ASEAN Target_by Countries_Region Weekly Business review package v0.8 20060727 2" xfId="177" xr:uid="{00000000-0005-0000-0000-00009F000000}"/>
    <cellStyle name="_ASEAN Target_by Countries_Region Weekly Business review package v0.8 20060803" xfId="178" xr:uid="{00000000-0005-0000-0000-0000A0000000}"/>
    <cellStyle name="_ASEAN Target_by Countries_Region Weekly Business review package v0.8 20060803 2" xfId="179" xr:uid="{00000000-0005-0000-0000-0000A1000000}"/>
    <cellStyle name="_ASEAN Target_by Countries_Region Weekly Business review package v0.8(August 4th 2006)" xfId="180" xr:uid="{00000000-0005-0000-0000-0000A2000000}"/>
    <cellStyle name="_ASEAN Target_by Countries_Region Weekly Business review package v0.8(August 4th 2006) 2" xfId="181" xr:uid="{00000000-0005-0000-0000-0000A3000000}"/>
    <cellStyle name="_ASEAN Target_by Countries_Region Weekly Business review package_050906" xfId="182" xr:uid="{00000000-0005-0000-0000-0000A4000000}"/>
    <cellStyle name="_ASEAN Target_by Countries_Region Weekly Business review package_050906 2" xfId="183" xr:uid="{00000000-0005-0000-0000-0000A5000000}"/>
    <cellStyle name="_ASEAN Target_by Countries_Region Weekly Business review package_280806_ver1" xfId="184" xr:uid="{00000000-0005-0000-0000-0000A6000000}"/>
    <cellStyle name="_ASEAN Target_by Countries_Region Weekly Business review package_280806_ver1 2" xfId="185" xr:uid="{00000000-0005-0000-0000-0000A7000000}"/>
    <cellStyle name="_ASEAN Target_by Countries_Region Weekly Operations" xfId="186" xr:uid="{00000000-0005-0000-0000-0000A8000000}"/>
    <cellStyle name="_ASEAN Target_by Countries_Region Weekly Operations 2" xfId="187" xr:uid="{00000000-0005-0000-0000-0000A9000000}"/>
    <cellStyle name="_Asean Thinkplus Offerings_MASTER FILE_17April06" xfId="188" xr:uid="{00000000-0005-0000-0000-0000AA000000}"/>
    <cellStyle name="_AU" xfId="189" xr:uid="{00000000-0005-0000-0000-0000AB000000}"/>
    <cellStyle name="_August - BPR Charts" xfId="190" xr:uid="{00000000-0005-0000-0000-0000AC000000}"/>
    <cellStyle name="_August - BPR Charts 2" xfId="1311" xr:uid="{2103C712-E5A6-48C8-BE6B-B9CC76E2ED26}"/>
    <cellStyle name="_Backup File" xfId="191" xr:uid="{00000000-0005-0000-0000-0000AD000000}"/>
    <cellStyle name="_Backup File 2" xfId="192" xr:uid="{00000000-0005-0000-0000-0000AE000000}"/>
    <cellStyle name="_BCM UPDATE" xfId="193" xr:uid="{00000000-0005-0000-0000-0000AF000000}"/>
    <cellStyle name="_BCM UPDATE 2" xfId="194" xr:uid="{00000000-0005-0000-0000-0000B0000000}"/>
    <cellStyle name="_BizTemplate-DT R1" xfId="195" xr:uid="{00000000-0005-0000-0000-0000B1000000}"/>
    <cellStyle name="_Blue Leaf (M57,M57p)" xfId="196" xr:uid="{00000000-0005-0000-0000-0000B2000000}"/>
    <cellStyle name="_BMC Making FileForMar20060413" xfId="197" xr:uid="{00000000-0005-0000-0000-0000B3000000}"/>
    <cellStyle name="_BMCs" xfId="198" xr:uid="{00000000-0005-0000-0000-0000B4000000}"/>
    <cellStyle name="_BOM Loadsheet-DT" xfId="199" xr:uid="{00000000-0005-0000-0000-0000B5000000}"/>
    <cellStyle name="_Book2" xfId="200" xr:uid="{00000000-0005-0000-0000-0000B6000000}"/>
    <cellStyle name="_Book7" xfId="201" xr:uid="{00000000-0005-0000-0000-0000B7000000}"/>
    <cellStyle name="_Book8" xfId="202" xr:uid="{00000000-0005-0000-0000-0000B8000000}"/>
    <cellStyle name="_Book8 2" xfId="1312" xr:uid="{3E51359D-2710-41A2-A804-4F157865F474}"/>
    <cellStyle name="_BPR charts" xfId="203" xr:uid="{00000000-0005-0000-0000-0000B9000000}"/>
    <cellStyle name="_BPR charts 2" xfId="204" xr:uid="{00000000-0005-0000-0000-0000BA000000}"/>
    <cellStyle name="_BU Chart_ Business unit and T vs. R" xfId="205" xr:uid="{00000000-0005-0000-0000-0000BB000000}"/>
    <cellStyle name="_BU Chart_ Business unit and T vs. R 2" xfId="206" xr:uid="{00000000-0005-0000-0000-0000BC000000}"/>
    <cellStyle name="_BU format" xfId="207" xr:uid="{00000000-0005-0000-0000-0000BD000000}"/>
    <cellStyle name="_Budget 07-08 Regions 4May07" xfId="208" xr:uid="{00000000-0005-0000-0000-0000BE000000}"/>
    <cellStyle name="_Budget 07-08 Regions 4May07 2" xfId="209" xr:uid="{00000000-0005-0000-0000-0000BF000000}"/>
    <cellStyle name="_bundle wapp" xfId="210" xr:uid="{00000000-0005-0000-0000-0000C0000000}"/>
    <cellStyle name="_Business Performance Review Dashboard_Feb17th" xfId="211" xr:uid="{00000000-0005-0000-0000-0000C1000000}"/>
    <cellStyle name="_Business Performance Reviews - India  I&amp;E -  April_ver2" xfId="212" xr:uid="{00000000-0005-0000-0000-0000C2000000}"/>
    <cellStyle name="_Business Performance Reviews - India  I&amp;E -  April_ver2 2" xfId="1313" xr:uid="{F8BD330B-81CC-4030-A25E-08BDBD90B72B}"/>
    <cellStyle name="_Business Summary" xfId="213" xr:uid="{00000000-0005-0000-0000-0000C3000000}"/>
    <cellStyle name="_Business Summary 2" xfId="1314" xr:uid="{A05B6398-B13E-4BFD-B93C-60E39D96840F}"/>
    <cellStyle name="_CA summary" xfId="214" xr:uid="{00000000-0005-0000-0000-0000C4000000}"/>
    <cellStyle name="_Carry case" xfId="215" xr:uid="{00000000-0005-0000-0000-0000C5000000}"/>
    <cellStyle name="_Catalog Data" xfId="216" xr:uid="{00000000-0005-0000-0000-0000C6000000}"/>
    <cellStyle name="_Catalog Sheet" xfId="217" xr:uid="{00000000-0005-0000-0000-0000C7000000}"/>
    <cellStyle name="_Come Back on ROA Game Plan Review_Dec 11 v6" xfId="218" xr:uid="{00000000-0005-0000-0000-0000C8000000}"/>
    <cellStyle name="_Come Back on ROA Game Plan Review_Dec 14" xfId="219" xr:uid="{00000000-0005-0000-0000-0000C9000000}"/>
    <cellStyle name="_COST" xfId="220" xr:uid="{00000000-0005-0000-0000-0000CA000000}"/>
    <cellStyle name="_Cost Analysis - Sales Team - Revised1" xfId="221" xr:uid="{00000000-0005-0000-0000-0000CB000000}"/>
    <cellStyle name="_Cost Analysis - Sales Team - Revised1 2" xfId="222" xr:uid="{00000000-0005-0000-0000-0000CC000000}"/>
    <cellStyle name="_Cost Tape" xfId="223" xr:uid="{00000000-0005-0000-0000-0000CD000000}"/>
    <cellStyle name="_Country AR Gameplan Template v1" xfId="224" xr:uid="{00000000-0005-0000-0000-0000CE000000}"/>
    <cellStyle name="_Country AR Gameplan Template v1 2" xfId="225" xr:uid="{00000000-0005-0000-0000-0000CF000000}"/>
    <cellStyle name="_Country AR Gameplan Template v1_~5202039" xfId="226" xr:uid="{00000000-0005-0000-0000-0000D0000000}"/>
    <cellStyle name="_Country AR Gameplan Template v1_~5202039 2" xfId="227" xr:uid="{00000000-0005-0000-0000-0000D1000000}"/>
    <cellStyle name="_Country AR Gameplan Template v1_~5202039_May businesscase-STE revsd 7th May" xfId="228" xr:uid="{00000000-0005-0000-0000-0000D2000000}"/>
    <cellStyle name="_Country AR Gameplan Template v1_~5202039_May businesscase-STE revsd 7th May 2" xfId="229" xr:uid="{00000000-0005-0000-0000-0000D3000000}"/>
    <cellStyle name="_Country AR Gameplan Template v1_1Q 0607 Forecast - June 2006 Template" xfId="230" xr:uid="{00000000-0005-0000-0000-0000D4000000}"/>
    <cellStyle name="_Country AR Gameplan Template v1_1Q 0607 Forecast - June 2006 Template 2" xfId="231" xr:uid="{00000000-0005-0000-0000-0000D5000000}"/>
    <cellStyle name="_Country AR Gameplan Template v1_1Q 0607 Forecast - June 2006 Template_May businesscase-STE revsd 7th May" xfId="232" xr:uid="{00000000-0005-0000-0000-0000D6000000}"/>
    <cellStyle name="_Country AR Gameplan Template v1_1Q 0607 Forecast - June 2006 Template_May businesscase-STE revsd 7th May 2" xfId="233" xr:uid="{00000000-0005-0000-0000-0000D7000000}"/>
    <cellStyle name="_Country AR Gameplan Template v1_2Q 0607 Fcst - Aug06 Template" xfId="234" xr:uid="{00000000-0005-0000-0000-0000D8000000}"/>
    <cellStyle name="_Country AR Gameplan Template v1_2Q 0607 Fcst - Aug06 Template 2" xfId="235" xr:uid="{00000000-0005-0000-0000-0000D9000000}"/>
    <cellStyle name="_Country AR Gameplan Template v1_2Q 0607 Fcst - Aug06 Template_May businesscase-STE revsd 7th May" xfId="236" xr:uid="{00000000-0005-0000-0000-0000DA000000}"/>
    <cellStyle name="_Country AR Gameplan Template v1_2Q 0607 Fcst - Aug06 Template_May businesscase-STE revsd 7th May 2" xfId="237" xr:uid="{00000000-0005-0000-0000-0000DB000000}"/>
    <cellStyle name="_Country AR Gameplan Template v1_2Q Fcst" xfId="238" xr:uid="{00000000-0005-0000-0000-0000DC000000}"/>
    <cellStyle name="_Country AR Gameplan Template v1_2Q Fcst 2" xfId="239" xr:uid="{00000000-0005-0000-0000-0000DD000000}"/>
    <cellStyle name="_Country AR Gameplan Template v1_2Q Fcst_May businesscase-STE revsd 7th May" xfId="240" xr:uid="{00000000-0005-0000-0000-0000DE000000}"/>
    <cellStyle name="_Country AR Gameplan Template v1_2Q Fcst_May businesscase-STE revsd 7th May 2" xfId="241" xr:uid="{00000000-0005-0000-0000-0000DF000000}"/>
    <cellStyle name="_Country AR Gameplan Template v1_Finance Charts 030806" xfId="242" xr:uid="{00000000-0005-0000-0000-0000E0000000}"/>
    <cellStyle name="_Country AR Gameplan Template v1_Finance Charts 030806 2" xfId="243" xr:uid="{00000000-0005-0000-0000-0000E1000000}"/>
    <cellStyle name="_Country AR Gameplan Template v1_Finance Charts 030806_May businesscase-STE revsd 7th May" xfId="244" xr:uid="{00000000-0005-0000-0000-0000E2000000}"/>
    <cellStyle name="_Country AR Gameplan Template v1_Finance Charts 030806_May businesscase-STE revsd 7th May 2" xfId="245" xr:uid="{00000000-0005-0000-0000-0000E3000000}"/>
    <cellStyle name="_Country AR Gameplan Template v1_Finance Charts 200706" xfId="246" xr:uid="{00000000-0005-0000-0000-0000E4000000}"/>
    <cellStyle name="_Country AR Gameplan Template v1_Finance Charts 200706 2" xfId="247" xr:uid="{00000000-0005-0000-0000-0000E5000000}"/>
    <cellStyle name="_Country AR Gameplan Template v1_Finance Charts 200706_May businesscase-STE revsd 7th May" xfId="248" xr:uid="{00000000-0005-0000-0000-0000E6000000}"/>
    <cellStyle name="_Country AR Gameplan Template v1_Finance Charts 200706_May businesscase-STE revsd 7th May 2" xfId="249" xr:uid="{00000000-0005-0000-0000-0000E7000000}"/>
    <cellStyle name="_Country AR Gameplan Template v1_Finance Charts 200706_Ver1" xfId="250" xr:uid="{00000000-0005-0000-0000-0000E8000000}"/>
    <cellStyle name="_Country AR Gameplan Template v1_Finance Charts 200706_Ver1 2" xfId="251" xr:uid="{00000000-0005-0000-0000-0000E9000000}"/>
    <cellStyle name="_Country AR Gameplan Template v1_Finance Charts 200706_Ver1_May businesscase-STE revsd 7th May" xfId="252" xr:uid="{00000000-0005-0000-0000-0000EA000000}"/>
    <cellStyle name="_Country AR Gameplan Template v1_Finance Charts 200706_Ver1_May businesscase-STE revsd 7th May 2" xfId="253" xr:uid="{00000000-0005-0000-0000-0000EB000000}"/>
    <cellStyle name="_Country AR Gameplan Template v1_May businesscase-STE revsd 7th May" xfId="254" xr:uid="{00000000-0005-0000-0000-0000EC000000}"/>
    <cellStyle name="_Country AR Gameplan Template v1_May businesscase-STE revsd 7th May 2" xfId="255" xr:uid="{00000000-0005-0000-0000-0000ED000000}"/>
    <cellStyle name="_Country AR Gameplan Template v1_SL-BN 1Q 0607 Forecast - June 2006" xfId="256" xr:uid="{00000000-0005-0000-0000-0000EE000000}"/>
    <cellStyle name="_Country AR Gameplan Template v1_SL-BN 1Q 0607 Forecast - June 2006 2" xfId="257" xr:uid="{00000000-0005-0000-0000-0000EF000000}"/>
    <cellStyle name="_Country AR Gameplan Template v1_SL-BN 1Q 0607 Forecast - June 2006_May businesscase-STE revsd 7th May" xfId="258" xr:uid="{00000000-0005-0000-0000-0000F0000000}"/>
    <cellStyle name="_Country AR Gameplan Template v1_SL-BN 1Q 0607 Forecast - June 2006_May businesscase-STE revsd 7th May 2" xfId="259" xr:uid="{00000000-0005-0000-0000-0000F1000000}"/>
    <cellStyle name="_Country List" xfId="260" xr:uid="{00000000-0005-0000-0000-0000F2000000}"/>
    <cellStyle name="_Country Matrix Template_L3KSB2 032807HMW" xfId="261" xr:uid="{00000000-0005-0000-0000-0000F3000000}"/>
    <cellStyle name="_Country Matrix Template_L3KSB2 032807HMW 2" xfId="262" xr:uid="{00000000-0005-0000-0000-0000F4000000}"/>
    <cellStyle name="_Country Matrix XP" xfId="263" xr:uid="{00000000-0005-0000-0000-0000F5000000}"/>
    <cellStyle name="_Country Matrix XP 2" xfId="264" xr:uid="{00000000-0005-0000-0000-0000F6000000}"/>
    <cellStyle name="_CTO Part NO-11-20update" xfId="265" xr:uid="{00000000-0005-0000-0000-0000F7000000}"/>
    <cellStyle name="_Currency format Korea 0602" xfId="266" xr:uid="{00000000-0005-0000-0000-0000F8000000}"/>
    <cellStyle name="_current pricing" xfId="267" xr:uid="{00000000-0005-0000-0000-0000F9000000}"/>
    <cellStyle name="_Custom Descriptions" xfId="268" xr:uid="{00000000-0005-0000-0000-0000FA000000}"/>
    <cellStyle name="_Daily AP Call_Asn Tracking WD3+1_Jan 5th (V1)" xfId="269" xr:uid="{00000000-0005-0000-0000-0000FB000000}"/>
    <cellStyle name="_Daily AP Call_Asn Tracking WD5_Feb 9th" xfId="270" xr:uid="{00000000-0005-0000-0000-0000FC000000}"/>
    <cellStyle name="_Daily AP Call_Asn Tracking WD6_Mar 8th" xfId="271" xr:uid="{00000000-0005-0000-0000-0000FD000000}"/>
    <cellStyle name="_Data_AP Express 4Q 0506" xfId="272" xr:uid="{00000000-0005-0000-0000-0000FE000000}"/>
    <cellStyle name="_Data_AP Express 4Q 0506 2" xfId="1315" xr:uid="{6D2FFDE8-D102-4A24-A84E-9B72FC1922AA}"/>
    <cellStyle name="_Dec" xfId="273" xr:uid="{00000000-0005-0000-0000-0000FF000000}"/>
    <cellStyle name="_Dec Announce" xfId="274" xr:uid="{00000000-0005-0000-0000-000000010000}"/>
    <cellStyle name="_Delta" xfId="275" xr:uid="{00000000-0005-0000-0000-000001010000}"/>
    <cellStyle name="_Desktop" xfId="276" xr:uid="{00000000-0005-0000-0000-000002010000}"/>
    <cellStyle name="_Desktop ANZ" xfId="277" xr:uid="{00000000-0005-0000-0000-000003010000}"/>
    <cellStyle name="_Desktop_1" xfId="278" xr:uid="{00000000-0005-0000-0000-000004010000}"/>
    <cellStyle name="_Distributor Sell out" xfId="279" xr:uid="{00000000-0005-0000-0000-000005010000}"/>
    <cellStyle name="_Distributor_Channel_Inventory_Ageing_as of 03062006" xfId="280" xr:uid="{00000000-0005-0000-0000-000006010000}"/>
    <cellStyle name="_Dock price action" xfId="281" xr:uid="{00000000-0005-0000-0000-000007010000}"/>
    <cellStyle name="_Dsk GM Tracker 0731" xfId="282" xr:uid="{00000000-0005-0000-0000-000008010000}"/>
    <cellStyle name="_Dsk GM Tracker 0731_~6396567" xfId="283" xr:uid="{00000000-0005-0000-0000-000009010000}"/>
    <cellStyle name="_Dsk GM Tracker 0731_~6396567 2" xfId="284" xr:uid="{00000000-0005-0000-0000-00000A010000}"/>
    <cellStyle name="_Dsk GM Tracker 0731_Sept - Version 1" xfId="285" xr:uid="{00000000-0005-0000-0000-00000B010000}"/>
    <cellStyle name="_Dsk GM Tracker 3Q_4Q_Nov Actuals_Final_(Submission)" xfId="286" xr:uid="{00000000-0005-0000-0000-00000C010000}"/>
    <cellStyle name="_Dsk GM Tracker 3Q_4Q_Nov Actuals_Final_(Submission)_~6396567" xfId="287" xr:uid="{00000000-0005-0000-0000-00000D010000}"/>
    <cellStyle name="_Dsk GM Tracker 3Q_4Q_Nov Actuals_Final_(Submission)_~6396567 2" xfId="288" xr:uid="{00000000-0005-0000-0000-00000E010000}"/>
    <cellStyle name="_Dsk GM Tracker 3Q_4Q_Nov Actuals_Final_(Submission)_Sept - Version 1" xfId="289" xr:uid="{00000000-0005-0000-0000-00000F010000}"/>
    <cellStyle name="_DSK Tracker" xfId="290" xr:uid="{00000000-0005-0000-0000-000010010000}"/>
    <cellStyle name="_DSK Tracker_~6396567" xfId="291" xr:uid="{00000000-0005-0000-0000-000011010000}"/>
    <cellStyle name="_DSK Tracker_~6396567 2" xfId="292" xr:uid="{00000000-0005-0000-0000-000012010000}"/>
    <cellStyle name="_DSK Tracker_Sept - Version 1" xfId="293" xr:uid="{00000000-0005-0000-0000-000013010000}"/>
    <cellStyle name="_DSO Top10" xfId="294" xr:uid="{00000000-0005-0000-0000-000014010000}"/>
    <cellStyle name="_DSO Top10 2" xfId="295" xr:uid="{00000000-0005-0000-0000-000015010000}"/>
    <cellStyle name="_DSO Top10_May businesscase-STE revsd 7th May" xfId="296" xr:uid="{00000000-0005-0000-0000-000016010000}"/>
    <cellStyle name="_DSO Top10_May businesscase-STE revsd 7th May 2" xfId="297" xr:uid="{00000000-0005-0000-0000-000017010000}"/>
    <cellStyle name="_DT Hierarchy code 20071217" xfId="298" xr:uid="{00000000-0005-0000-0000-000018010000}"/>
    <cellStyle name="_DT Product Hierarchy and CTO PN 04132008_David" xfId="299" xr:uid="{00000000-0005-0000-0000-000019010000}"/>
    <cellStyle name="_eannounce file 01-10-08" xfId="300" xr:uid="{00000000-0005-0000-0000-00001A010000}"/>
    <cellStyle name="_Ecap Crdit Feb05" xfId="301" xr:uid="{00000000-0005-0000-0000-00001B010000}"/>
    <cellStyle name="_EPBU Hierarchy code 20071207" xfId="302" xr:uid="{00000000-0005-0000-0000-00001C010000}"/>
    <cellStyle name="_EPR" xfId="303" xr:uid="{00000000-0005-0000-0000-00001D010000}"/>
    <cellStyle name="_EUS CHARTS_60202" xfId="304" xr:uid="{00000000-0005-0000-0000-00001E010000}"/>
    <cellStyle name="_Exc Rates &amp; Strategic PFVs" xfId="305" xr:uid="{00000000-0005-0000-0000-00001F010000}"/>
    <cellStyle name="_Exp Template for Aug Game Plan" xfId="306" xr:uid="{00000000-0005-0000-0000-000020010000}"/>
    <cellStyle name="_Exp Template for Aug Game Plan 2" xfId="307" xr:uid="{00000000-0005-0000-0000-000021010000}"/>
    <cellStyle name="_Express June-Laptops" xfId="308" xr:uid="{00000000-0005-0000-0000-000022010000}"/>
    <cellStyle name="_ExtraParts" xfId="309" xr:uid="{00000000-0005-0000-0000-000023010000}"/>
    <cellStyle name="_Fast Path" xfId="310" xr:uid="{00000000-0005-0000-0000-000024010000}"/>
    <cellStyle name="_Feb Announce" xfId="311" xr:uid="{00000000-0005-0000-0000-000025010000}"/>
    <cellStyle name="_Finance Charts 030806" xfId="312" xr:uid="{00000000-0005-0000-0000-000026010000}"/>
    <cellStyle name="_Finance Charts 030806 2" xfId="313" xr:uid="{00000000-0005-0000-0000-000027010000}"/>
    <cellStyle name="_Finance Charts 030806_Ver1" xfId="314" xr:uid="{00000000-0005-0000-0000-000028010000}"/>
    <cellStyle name="_Finance Charts 030806_Ver1 2" xfId="315" xr:uid="{00000000-0005-0000-0000-000029010000}"/>
    <cellStyle name="_Finance Charts 200706" xfId="316" xr:uid="{00000000-0005-0000-0000-00002A010000}"/>
    <cellStyle name="_Finance Charts 200706 2" xfId="317" xr:uid="{00000000-0005-0000-0000-00002B010000}"/>
    <cellStyle name="_Finance Charts 200706_Ver1" xfId="318" xr:uid="{00000000-0005-0000-0000-00002C010000}"/>
    <cellStyle name="_Finance Charts 200706_Ver1 2" xfId="319" xr:uid="{00000000-0005-0000-0000-00002D010000}"/>
    <cellStyle name="_Financial Assessment" xfId="320" xr:uid="{00000000-0005-0000-0000-00002E010000}"/>
    <cellStyle name="_Financial Assessment_~6396567" xfId="321" xr:uid="{00000000-0005-0000-0000-00002F010000}"/>
    <cellStyle name="_Financial Assessment_~6396567 2" xfId="322" xr:uid="{00000000-0005-0000-0000-000030010000}"/>
    <cellStyle name="_Financial Assessment_Sept - Version 1" xfId="323" xr:uid="{00000000-0005-0000-0000-000031010000}"/>
    <cellStyle name="_FY07 Budget April 5th Update_Singapore" xfId="324" xr:uid="{00000000-0005-0000-0000-000032010000}"/>
    <cellStyle name="_FY07 Budget April 5th Update_Singapore 2" xfId="1316" xr:uid="{AD0AC2DC-8586-4F58-BB5A-F7D2AC00D502}"/>
    <cellStyle name="_ganges q2" xfId="325" xr:uid="{00000000-0005-0000-0000-000033010000}"/>
    <cellStyle name="_ganges q2 2" xfId="326" xr:uid="{00000000-0005-0000-0000-000034010000}"/>
    <cellStyle name="_Gaps" xfId="327" xr:uid="{00000000-0005-0000-0000-000035010000}"/>
    <cellStyle name="_GM View nov04" xfId="328" xr:uid="{00000000-0005-0000-0000-000036010000}"/>
    <cellStyle name="_I &amp; E summary" xfId="329" xr:uid="{00000000-0005-0000-0000-000037010000}"/>
    <cellStyle name="_I &amp; E summary 2" xfId="330" xr:uid="{00000000-0005-0000-0000-000038010000}"/>
    <cellStyle name="_I&amp;E 14-Jun_presentation ver1" xfId="331" xr:uid="{00000000-0005-0000-0000-000039010000}"/>
    <cellStyle name="_I&amp;E 14-Jun_presentation ver1 2" xfId="1317" xr:uid="{E5A84B12-E5BD-496F-8D53-8F2EE4F9414A}"/>
    <cellStyle name="_I&amp;E 24-May_presentation v2" xfId="332" xr:uid="{00000000-0005-0000-0000-00003A010000}"/>
    <cellStyle name="_I&amp;E 24-May_presentation v2 2" xfId="1318" xr:uid="{D37898DC-9AEF-4F25-847E-5BF03A8A4402}"/>
    <cellStyle name="_IN July PFV for Thinkcnetre" xfId="333" xr:uid="{00000000-0005-0000-0000-00003B010000}"/>
    <cellStyle name="_INDIA" xfId="334" xr:uid="{00000000-0005-0000-0000-00003C010000}"/>
    <cellStyle name="_India 0506 I&amp;E" xfId="335" xr:uid="{00000000-0005-0000-0000-00003D010000}"/>
    <cellStyle name="_India 0506 I&amp;E 2" xfId="1319" xr:uid="{AC152374-0850-454A-B499-96C49BFCAA07}"/>
    <cellStyle name="_India Cost Tape 01-02-08" xfId="336" xr:uid="{00000000-0005-0000-0000-00003E010000}"/>
    <cellStyle name="_India Cost Tape 01-02-08 2" xfId="337" xr:uid="{00000000-0005-0000-0000-00003F010000}"/>
    <cellStyle name="_India Cost Tape 11-15-07" xfId="338" xr:uid="{00000000-0005-0000-0000-000040010000}"/>
    <cellStyle name="_India Cost Tape 11-15-07 2" xfId="339" xr:uid="{00000000-0005-0000-0000-000041010000}"/>
    <cellStyle name="_India Cost Tape 12-3-07" xfId="340" xr:uid="{00000000-0005-0000-0000-000042010000}"/>
    <cellStyle name="_India Cost Tape 12-3-07 2" xfId="341" xr:uid="{00000000-0005-0000-0000-000043010000}"/>
    <cellStyle name="_India Cost Tape 9-30-07" xfId="342" xr:uid="{00000000-0005-0000-0000-000044010000}"/>
    <cellStyle name="_India Cost Tape 9-30-07 2" xfId="343" xr:uid="{00000000-0005-0000-0000-000045010000}"/>
    <cellStyle name="_India cost--20070823-To ravi2" xfId="344" xr:uid="{00000000-0005-0000-0000-000046010000}"/>
    <cellStyle name="_India cost--20070823-To ravi2 2" xfId="345" xr:uid="{00000000-0005-0000-0000-000047010000}"/>
    <cellStyle name="_India IDC forecast Q4 05" xfId="346" xr:uid="{00000000-0005-0000-0000-000048010000}"/>
    <cellStyle name="_India_Desktop_Forecast" xfId="347" xr:uid="{00000000-0005-0000-0000-000049010000}"/>
    <cellStyle name="_India_Desktop_Forecast 2" xfId="348" xr:uid="{00000000-0005-0000-0000-00004A010000}"/>
    <cellStyle name="_India_Week9_Q10607_GMPackage_01062006" xfId="349" xr:uid="{00000000-0005-0000-0000-00004B010000}"/>
    <cellStyle name="_India_Week9_Q10607_GMPackage_01062006 2" xfId="350" xr:uid="{00000000-0005-0000-0000-00004C010000}"/>
    <cellStyle name="_Indo Budget" xfId="351" xr:uid="{00000000-0005-0000-0000-00004D010000}"/>
    <cellStyle name="_Indo Budget 2" xfId="1320" xr:uid="{3D66EB90-A280-4DEF-8518-415A53248E28}"/>
    <cellStyle name="_inven by bp" xfId="352" xr:uid="{00000000-0005-0000-0000-00004E010000}"/>
    <cellStyle name="_Inventory details" xfId="353" xr:uid="{00000000-0005-0000-0000-00004F010000}"/>
    <cellStyle name="_Inventory details 2" xfId="1321" xr:uid="{504C0966-290F-4F44-BB0A-A81B0F062E4D}"/>
    <cellStyle name="_Jan Business Case VS Assmt" xfId="354" xr:uid="{00000000-0005-0000-0000-000050010000}"/>
    <cellStyle name="_Jan Express Biz Case" xfId="355" xr:uid="{00000000-0005-0000-0000-000051010000}"/>
    <cellStyle name="_July Announce" xfId="356" xr:uid="{00000000-0005-0000-0000-000052010000}"/>
    <cellStyle name="_JulyAnnounce" xfId="357" xr:uid="{00000000-0005-0000-0000-000053010000}"/>
    <cellStyle name="_Jun Assessment Summary_061105" xfId="358" xr:uid="{00000000-0005-0000-0000-000054010000}"/>
    <cellStyle name="_June - Resource" xfId="359" xr:uid="{00000000-0005-0000-0000-000055010000}"/>
    <cellStyle name="_June - Resource 2" xfId="360" xr:uid="{00000000-0005-0000-0000-000056010000}"/>
    <cellStyle name="_June Express-desktops-wrkng" xfId="361" xr:uid="{00000000-0005-0000-0000-000057010000}"/>
    <cellStyle name="_June Silo Charts- Bangladesh" xfId="362" xr:uid="{00000000-0005-0000-0000-000058010000}"/>
    <cellStyle name="_June Silo Charts- Bangladesh 2" xfId="363" xr:uid="{00000000-0005-0000-0000-000059010000}"/>
    <cellStyle name="_June Silo Charts- Srilanka" xfId="364" xr:uid="{00000000-0005-0000-0000-00005A010000}"/>
    <cellStyle name="_June Silo Charts- Srilanka 2" xfId="365" xr:uid="{00000000-0005-0000-0000-00005B010000}"/>
    <cellStyle name="_JuneAnnounce" xfId="366" xr:uid="{00000000-0005-0000-0000-00005C010000}"/>
    <cellStyle name="_June-Bus case-Consumer2" xfId="367" xr:uid="{00000000-0005-0000-0000-00005D010000}"/>
    <cellStyle name="_Key Receivables" xfId="368" xr:uid="{00000000-0005-0000-0000-00005E010000}"/>
    <cellStyle name="_Key Receivables 2" xfId="369" xr:uid="{00000000-0005-0000-0000-00005F010000}"/>
    <cellStyle name="_Key Receivables_May businesscase-STE revsd 7th May" xfId="370" xr:uid="{00000000-0005-0000-0000-000060010000}"/>
    <cellStyle name="_Key Receivables_May businesscase-STE revsd 7th May 2" xfId="371" xr:uid="{00000000-0005-0000-0000-000061010000}"/>
    <cellStyle name="_Lenovo ANZ Profit Sheet February V1 09022009" xfId="372" xr:uid="{00000000-0005-0000-0000-000062010000}"/>
    <cellStyle name="_Lenovo Notebook" xfId="373" xr:uid="{00000000-0005-0000-0000-000063010000}"/>
    <cellStyle name="_Lenovo Notebook S9 S10 G530" xfId="374" xr:uid="{00000000-0005-0000-0000-000064010000}"/>
    <cellStyle name="_LenovoCare" xfId="375" xr:uid="{00000000-0005-0000-0000-000065010000}"/>
    <cellStyle name="_LODs May" xfId="376" xr:uid="{00000000-0005-0000-0000-000066010000}"/>
    <cellStyle name="_LODs May 2" xfId="377" xr:uid="{00000000-0005-0000-0000-000067010000}"/>
    <cellStyle name="_MarchAnnounce" xfId="378" xr:uid="{00000000-0005-0000-0000-000068010000}"/>
    <cellStyle name="_Market Share 010806" xfId="379" xr:uid="{00000000-0005-0000-0000-000069010000}"/>
    <cellStyle name="_Market Share 270706" xfId="380" xr:uid="{00000000-0005-0000-0000-00006A010000}"/>
    <cellStyle name="_May GamePlan Review" xfId="381" xr:uid="{00000000-0005-0000-0000-00006B010000}"/>
    <cellStyle name="_May GamePlan Review 2" xfId="382" xr:uid="{00000000-0005-0000-0000-00006C010000}"/>
    <cellStyle name="_MayAnnounce" xfId="383" xr:uid="{00000000-0005-0000-0000-00006D010000}"/>
    <cellStyle name="_Memory" xfId="384" xr:uid="{00000000-0005-0000-0000-00006E010000}"/>
    <cellStyle name="_Memory (Nov Cost)" xfId="385" xr:uid="{00000000-0005-0000-0000-00006F010000}"/>
    <cellStyle name="_memory_Price-0202HA" xfId="386" xr:uid="{00000000-0005-0000-0000-000070010000}"/>
    <cellStyle name="_Mfg Cost CDT Dec 1 to 15th" xfId="387" xr:uid="{00000000-0005-0000-0000-000071010000}"/>
    <cellStyle name="_MGT system_SSL Oct Dec 7 (HKG)" xfId="388" xr:uid="{00000000-0005-0000-0000-000072010000}"/>
    <cellStyle name="_MGT system_SSL Oct Nov 2 (HKG)" xfId="389" xr:uid="{00000000-0005-0000-0000-000073010000}"/>
    <cellStyle name="_Mob GM Tracker 0731" xfId="390" xr:uid="{00000000-0005-0000-0000-000074010000}"/>
    <cellStyle name="_Mob GM Tracker 0731_~6396567" xfId="391" xr:uid="{00000000-0005-0000-0000-000075010000}"/>
    <cellStyle name="_Mob GM Tracker 0731_~6396567 2" xfId="392" xr:uid="{00000000-0005-0000-0000-000076010000}"/>
    <cellStyle name="_Mob GM Tracker 0731_Sept - Version 1" xfId="393" xr:uid="{00000000-0005-0000-0000-000077010000}"/>
    <cellStyle name="_Mob GM Tracker 3Q_4Q_Nov Actuals_Final_(Submission)" xfId="394" xr:uid="{00000000-0005-0000-0000-000078010000}"/>
    <cellStyle name="_Mob GM Tracker 3Q_4Q_Nov Actuals_Final_(Submission)_~6396567" xfId="395" xr:uid="{00000000-0005-0000-0000-000079010000}"/>
    <cellStyle name="_Mob GM Tracker 3Q_4Q_Nov Actuals_Final_(Submission)_~6396567 2" xfId="396" xr:uid="{00000000-0005-0000-0000-00007A010000}"/>
    <cellStyle name="_Mob GM Tracker 3Q_4Q_Nov Actuals_Final_(Submission)_Sept - Version 1" xfId="397" xr:uid="{00000000-0005-0000-0000-00007B010000}"/>
    <cellStyle name="_MVA" xfId="398" xr:uid="{00000000-0005-0000-0000-00007C010000}"/>
    <cellStyle name="_MVA 2" xfId="399" xr:uid="{00000000-0005-0000-0000-00007D010000}"/>
    <cellStyle name="_NB &amp; DT BRIDGE - CTC &amp; QTQ - INDIA_2" xfId="400" xr:uid="{00000000-0005-0000-0000-00007E010000}"/>
    <cellStyle name="_NB &amp; DT BRIDGE - CTC &amp; QTQ - INDIA_2 2" xfId="1322" xr:uid="{50A01005-15BA-40FA-8767-3A47B29B2038}"/>
    <cellStyle name="_new accrual workings Q2" xfId="401" xr:uid="{00000000-0005-0000-0000-00007F010000}"/>
    <cellStyle name="_new pricing" xfId="402" xr:uid="{00000000-0005-0000-0000-000080010000}"/>
    <cellStyle name="_New SBBs" xfId="403" xr:uid="{00000000-0005-0000-0000-000081010000}"/>
    <cellStyle name="_Non BMC" xfId="404" xr:uid="{00000000-0005-0000-0000-000082010000}"/>
    <cellStyle name="_Non BMC 2" xfId="405" xr:uid="{00000000-0005-0000-0000-000083010000}"/>
    <cellStyle name="_Non BMC Assmnt Q2" xfId="406" xr:uid="{00000000-0005-0000-0000-000084010000}"/>
    <cellStyle name="_Non BMC Assmnt Q2 2" xfId="407" xr:uid="{00000000-0005-0000-0000-000085010000}"/>
    <cellStyle name="_Non BMC Workings" xfId="408" xr:uid="{00000000-0005-0000-0000-000086010000}"/>
    <cellStyle name="_Nov" xfId="409" xr:uid="{00000000-0005-0000-0000-000087010000}"/>
    <cellStyle name="_ond phase 2 plan" xfId="410" xr:uid="{00000000-0005-0000-0000-000088010000}"/>
    <cellStyle name="_Operations Review - Region Input - AR 07 21" xfId="411" xr:uid="{00000000-0005-0000-0000-000089010000}"/>
    <cellStyle name="_Operations Review - Region Input - AR 07 21 2" xfId="412" xr:uid="{00000000-0005-0000-0000-00008A010000}"/>
    <cellStyle name="_Operations Review - Region Input - AR 07 21_May businesscase-STE revsd 7th May" xfId="413" xr:uid="{00000000-0005-0000-0000-00008B010000}"/>
    <cellStyle name="_Operations Review - Region Input - AR 07 21_May businesscase-STE revsd 7th May 2" xfId="414" xr:uid="{00000000-0005-0000-0000-00008C010000}"/>
    <cellStyle name="_Option sea &amp; air freight (Feb 09) - Import Cost only" xfId="415" xr:uid="{00000000-0005-0000-0000-00008D010000}"/>
    <cellStyle name="_P&amp;L" xfId="416" xr:uid="{00000000-0005-0000-0000-00008E010000}"/>
    <cellStyle name="_P&amp;L 2" xfId="417" xr:uid="{00000000-0005-0000-0000-00008F010000}"/>
    <cellStyle name="_PA" xfId="418" xr:uid="{00000000-0005-0000-0000-000090010000}"/>
    <cellStyle name="_PACs" xfId="419" xr:uid="{00000000-0005-0000-0000-000091010000}"/>
    <cellStyle name="_Parts" xfId="420" xr:uid="{00000000-0005-0000-0000-000092010000}"/>
    <cellStyle name="_Parts_AP S&amp;P PFV - Mac 09 v1.1" xfId="421" xr:uid="{00000000-0005-0000-0000-000093010000}"/>
    <cellStyle name="_Parts_Lenovo Services 2009-03-16a" xfId="422" xr:uid="{00000000-0005-0000-0000-000094010000}"/>
    <cellStyle name="_PKTMP028" xfId="423" xr:uid="{00000000-0005-0000-0000-000095010000}"/>
    <cellStyle name="_PPt for ravi marvah" xfId="424" xr:uid="{00000000-0005-0000-0000-000096010000}"/>
    <cellStyle name="_PPt for ravi marvah 2" xfId="425" xr:uid="{00000000-0005-0000-0000-000097010000}"/>
    <cellStyle name="_Price" xfId="426" xr:uid="{00000000-0005-0000-0000-000098010000}"/>
    <cellStyle name="_Pricing" xfId="427" xr:uid="{00000000-0005-0000-0000-000099010000}"/>
    <cellStyle name="_Pricing file for Dec" xfId="428" xr:uid="{00000000-0005-0000-0000-00009A010000}"/>
    <cellStyle name="_ProfitSheet" xfId="429" xr:uid="{00000000-0005-0000-0000-00009B010000}"/>
    <cellStyle name="_ProfitSheet_1" xfId="430" xr:uid="{00000000-0005-0000-0000-00009C010000}"/>
    <cellStyle name="_ProfitSheet_1 2" xfId="431" xr:uid="{00000000-0005-0000-0000-00009D010000}"/>
    <cellStyle name="_Q3 05_06 financials" xfId="432" xr:uid="{00000000-0005-0000-0000-00009E010000}"/>
    <cellStyle name="_Q3 05_06 financials 2" xfId="433" xr:uid="{00000000-0005-0000-0000-00009F010000}"/>
    <cellStyle name="_Q3 AP Target Setting 26th Sep 07 v1" xfId="434" xr:uid="{00000000-0005-0000-0000-0000A0010000}"/>
    <cellStyle name="_Q3_EXPRESS_TRACKER" xfId="435" xr:uid="{00000000-0005-0000-0000-0000A1010000}"/>
    <cellStyle name="_Q3_EXPRESS_TRACKER 2" xfId="1323" xr:uid="{142D0C38-091C-4A5A-9EE2-41469954D97A}"/>
    <cellStyle name="_Q30708 December CTP - Desktop TM_071122_V3 " xfId="436" xr:uid="{00000000-0005-0000-0000-0000A2010000}"/>
    <cellStyle name="_Q30708 December CTP - Desktop TM_071207_India " xfId="437" xr:uid="{00000000-0005-0000-0000-0000A3010000}"/>
    <cellStyle name="_Q30708 November CTP - Desktop TM V4 251030" xfId="438" xr:uid="{00000000-0005-0000-0000-0000A4010000}"/>
    <cellStyle name="_Q30708 October CTP - Desktop TM (Oct 3)" xfId="439" xr:uid="{00000000-0005-0000-0000-0000A5010000}"/>
    <cellStyle name="_Q4 0506 Silo Load" xfId="440" xr:uid="{00000000-0005-0000-0000-0000A6010000}"/>
    <cellStyle name="_Q40708 January CTP - Desktop TM_080110 Master File" xfId="441" xr:uid="{00000000-0005-0000-0000-0000A7010000}"/>
    <cellStyle name="_Region AR_DSO Template v1" xfId="442" xr:uid="{00000000-0005-0000-0000-0000A8010000}"/>
    <cellStyle name="_Region AR_DSO Template v1 2" xfId="443" xr:uid="{00000000-0005-0000-0000-0000A9010000}"/>
    <cellStyle name="_Relational I&amp;E" xfId="444" xr:uid="{00000000-0005-0000-0000-0000AA010000}"/>
    <cellStyle name="_Relational vs TransactionBridge" xfId="445" xr:uid="{00000000-0005-0000-0000-0000AB010000}"/>
    <cellStyle name="_Relational vs TransactionBridge_~6396567" xfId="446" xr:uid="{00000000-0005-0000-0000-0000AC010000}"/>
    <cellStyle name="_Relational vs TransactionBridge_~6396567 2" xfId="447" xr:uid="{00000000-0005-0000-0000-0000AD010000}"/>
    <cellStyle name="_Relational vs TransactionBridge_Sept - Version 1" xfId="448" xr:uid="{00000000-0005-0000-0000-0000AE010000}"/>
    <cellStyle name="_Revised TR_Ver1" xfId="449" xr:uid="{00000000-0005-0000-0000-0000AF010000}"/>
    <cellStyle name="_Roadmap to Target" xfId="450" xr:uid="{00000000-0005-0000-0000-0000B0010000}"/>
    <cellStyle name="_Roadmap_1Q'06_Feb 9th" xfId="451" xr:uid="{00000000-0005-0000-0000-0000B1010000}"/>
    <cellStyle name="_Rupee movement for last 6 months" xfId="452" xr:uid="{00000000-0005-0000-0000-0000B2010000}"/>
    <cellStyle name="_S10 Workstation" xfId="453" xr:uid="{00000000-0005-0000-0000-0000B3010000}"/>
    <cellStyle name="_Sample_MGT system_SSL Oct 3" xfId="454" xr:uid="{00000000-0005-0000-0000-0000B4010000}"/>
    <cellStyle name="_SBBs" xfId="455" xr:uid="{00000000-0005-0000-0000-0000B5010000}"/>
    <cellStyle name="_Scorecard 1Q CDT 050330a" xfId="456" xr:uid="{00000000-0005-0000-0000-0000B6010000}"/>
    <cellStyle name="_Sept - Version 1" xfId="457" xr:uid="{00000000-0005-0000-0000-0000B7010000}"/>
    <cellStyle name="_Sept - Version 1 2" xfId="1324" xr:uid="{3BD32EF9-FCFF-42AC-84D5-3D238544C57F}"/>
    <cellStyle name="_Sept Game Plan Review" xfId="458" xr:uid="{00000000-0005-0000-0000-0000B8010000}"/>
    <cellStyle name="_SEVILLE Hierarchy code and CTO PN (08-25-08)" xfId="459" xr:uid="{00000000-0005-0000-0000-0000B9010000}"/>
    <cellStyle name="_SG GM Tracker Apr 06_v1" xfId="460" xr:uid="{00000000-0005-0000-0000-0000BA010000}"/>
    <cellStyle name="_SG GM Tracker Apr 06_v1_~6396567" xfId="461" xr:uid="{00000000-0005-0000-0000-0000BB010000}"/>
    <cellStyle name="_SG GM Tracker Apr 06_v1_~6396567 2" xfId="462" xr:uid="{00000000-0005-0000-0000-0000BC010000}"/>
    <cellStyle name="_SG GM Tracker Apr 06_v1_Sept - Version 1" xfId="463" xr:uid="{00000000-0005-0000-0000-0000BD010000}"/>
    <cellStyle name="_SG GM Tracker Mar 06" xfId="464" xr:uid="{00000000-0005-0000-0000-0000BE010000}"/>
    <cellStyle name="_SG GM Tracker Mar 06 v1" xfId="465" xr:uid="{00000000-0005-0000-0000-0000BF010000}"/>
    <cellStyle name="_SG GM Tracker Mar 06 v1_~6396567" xfId="466" xr:uid="{00000000-0005-0000-0000-0000C0010000}"/>
    <cellStyle name="_SG GM Tracker Mar 06 v1_~6396567 2" xfId="467" xr:uid="{00000000-0005-0000-0000-0000C1010000}"/>
    <cellStyle name="_SG GM Tracker Mar 06 v1_Sept - Version 1" xfId="468" xr:uid="{00000000-0005-0000-0000-0000C2010000}"/>
    <cellStyle name="_SG GM Tracker Mar 06_~6396567" xfId="469" xr:uid="{00000000-0005-0000-0000-0000C3010000}"/>
    <cellStyle name="_SG GM Tracker Mar 06_~6396567 2" xfId="470" xr:uid="{00000000-0005-0000-0000-0000C4010000}"/>
    <cellStyle name="_SG GM Tracker Mar 06_Sept - Version 1" xfId="471" xr:uid="{00000000-0005-0000-0000-0000C5010000}"/>
    <cellStyle name="_SG_Ops Package_0103 v3" xfId="472" xr:uid="{00000000-0005-0000-0000-0000C6010000}"/>
    <cellStyle name="_SG_Ops Package_0103 v3_~6396567" xfId="473" xr:uid="{00000000-0005-0000-0000-0000C7010000}"/>
    <cellStyle name="_SG_Ops Package_0103 v3_~6396567 2" xfId="474" xr:uid="{00000000-0005-0000-0000-0000C8010000}"/>
    <cellStyle name="_SG_Ops Package_0103 v3_Sept - Version 1" xfId="475" xr:uid="{00000000-0005-0000-0000-0000C9010000}"/>
    <cellStyle name="_Sgp Assessment_1Q '06_07_Apr 5th" xfId="476" xr:uid="{00000000-0005-0000-0000-0000CA010000}"/>
    <cellStyle name="_Sgp Assessment_1Q '06_07_Apr 7th" xfId="477" xr:uid="{00000000-0005-0000-0000-0000CB010000}"/>
    <cellStyle name="_Sgp Assessment_4Q '05_06_Apr 5th" xfId="478" xr:uid="{00000000-0005-0000-0000-0000CC010000}"/>
    <cellStyle name="_Sgp Cluster 1Q07FY Forecast - Apr 29 2006" xfId="479" xr:uid="{00000000-0005-0000-0000-0000CD010000}"/>
    <cellStyle name="_Sgp Cluster 1Q07FY Forecast - Apr 29 2006 2" xfId="480" xr:uid="{00000000-0005-0000-0000-0000CE010000}"/>
    <cellStyle name="_Sgp Cluster 1Q07FY Forecast - Apr 29 2006_~1062537" xfId="481" xr:uid="{00000000-0005-0000-0000-0000CF010000}"/>
    <cellStyle name="_Sgp Cluster 1Q07FY Forecast - Apr 29 2006_~1062537 2" xfId="482" xr:uid="{00000000-0005-0000-0000-0000D0010000}"/>
    <cellStyle name="_Sgp Cluster 1Q07FY Forecast - Apr 29 2006_~6396567" xfId="483" xr:uid="{00000000-0005-0000-0000-0000D1010000}"/>
    <cellStyle name="_Sgp Cluster 1Q07FY Forecast - Apr 29 2006_~6396567 2" xfId="484" xr:uid="{00000000-0005-0000-0000-0000D2010000}"/>
    <cellStyle name="_Sgp Cluster 1Q07FY Forecast - Apr 29 2006_Region Weekly Business review package v0.8 20060727" xfId="485" xr:uid="{00000000-0005-0000-0000-0000D3010000}"/>
    <cellStyle name="_Sgp Cluster 1Q07FY Forecast - Apr 29 2006_Region Weekly Business review package v0.8 20060727 2" xfId="486" xr:uid="{00000000-0005-0000-0000-0000D4010000}"/>
    <cellStyle name="_Sgp Cluster 1Q07FY Forecast - Apr 29 2006_Region Weekly Business review package v0.8 20060803" xfId="487" xr:uid="{00000000-0005-0000-0000-0000D5010000}"/>
    <cellStyle name="_Sgp Cluster 1Q07FY Forecast - Apr 29 2006_Region Weekly Business review package v0.8 20060803 2" xfId="488" xr:uid="{00000000-0005-0000-0000-0000D6010000}"/>
    <cellStyle name="_Sgp Cluster 1Q07FY Forecast - Apr 29 2006_Region Weekly Business review package v0.8(August 4th 2006)" xfId="489" xr:uid="{00000000-0005-0000-0000-0000D7010000}"/>
    <cellStyle name="_Sgp Cluster 1Q07FY Forecast - Apr 29 2006_Region Weekly Business review package v0.8(August 4th 2006) 2" xfId="490" xr:uid="{00000000-0005-0000-0000-0000D8010000}"/>
    <cellStyle name="_Sgp Cluster 1Q07FY Forecast - Apr 29 2006_Region Weekly Business review package_050906" xfId="491" xr:uid="{00000000-0005-0000-0000-0000D9010000}"/>
    <cellStyle name="_Sgp Cluster 1Q07FY Forecast - Apr 29 2006_Region Weekly Business review package_050906 2" xfId="492" xr:uid="{00000000-0005-0000-0000-0000DA010000}"/>
    <cellStyle name="_Sgp Cluster 1Q07FY Forecast - Apr 29 2006_Region Weekly Business review package_280806_ver1" xfId="493" xr:uid="{00000000-0005-0000-0000-0000DB010000}"/>
    <cellStyle name="_Sgp Cluster 1Q07FY Forecast - Apr 29 2006_Region Weekly Business review package_280806_ver1 2" xfId="494" xr:uid="{00000000-0005-0000-0000-0000DC010000}"/>
    <cellStyle name="_Sgp Cluster 1Q07FY Forecast - Apr 29 2006_Region Weekly Operations" xfId="495" xr:uid="{00000000-0005-0000-0000-0000DD010000}"/>
    <cellStyle name="_Sgp Cluster 1Q07FY Forecast - Apr 29 2006_Region Weekly Operations 2" xfId="496" xr:uid="{00000000-0005-0000-0000-0000DE010000}"/>
    <cellStyle name="_Sgp Cluster Fin Chart 1Q '06_07_May 17th" xfId="497" xr:uid="{00000000-0005-0000-0000-0000DF010000}"/>
    <cellStyle name="_Sheet1" xfId="498" xr:uid="{00000000-0005-0000-0000-0000E0010000}"/>
    <cellStyle name="_Sheet1_Affiliate Software" xfId="499" xr:uid="{00000000-0005-0000-0000-0000E1010000}"/>
    <cellStyle name="_Sheet1_AP S&amp;P PFV - Mac 09 v1.1" xfId="500" xr:uid="{00000000-0005-0000-0000-0000E2010000}"/>
    <cellStyle name="_Sheet1_AP S&amp;P PFV - Mac 09 v1.1 2" xfId="501" xr:uid="{00000000-0005-0000-0000-0000E3010000}"/>
    <cellStyle name="_Sheet1_Desktop" xfId="502" xr:uid="{00000000-0005-0000-0000-0000E4010000}"/>
    <cellStyle name="_Sheet1_Lenovo Services 2009-03-16a" xfId="503" xr:uid="{00000000-0005-0000-0000-0000E5010000}"/>
    <cellStyle name="_Sheet1_Lenovo Services 2009-03-16a 2" xfId="504" xr:uid="{00000000-0005-0000-0000-0000E6010000}"/>
    <cellStyle name="_Sheet1_LenovoCare" xfId="505" xr:uid="{00000000-0005-0000-0000-0000E7010000}"/>
    <cellStyle name="_Sheet1_LenovoCare 2" xfId="506" xr:uid="{00000000-0005-0000-0000-0000E8010000}"/>
    <cellStyle name="_Sheet1_LenovoCare_1" xfId="507" xr:uid="{00000000-0005-0000-0000-0000E9010000}"/>
    <cellStyle name="_Sheet1_Other" xfId="508" xr:uid="{00000000-0005-0000-0000-0000EA010000}"/>
    <cellStyle name="_Sheet1_Other 2" xfId="509" xr:uid="{00000000-0005-0000-0000-0000EB010000}"/>
    <cellStyle name="_Sheet1_ThinkpadProtection" xfId="510" xr:uid="{00000000-0005-0000-0000-0000EC010000}"/>
    <cellStyle name="_Sheet1_ThinkpadProtection 2" xfId="511" xr:uid="{00000000-0005-0000-0000-0000ED010000}"/>
    <cellStyle name="_Sheet1_ThinkPlus" xfId="512" xr:uid="{00000000-0005-0000-0000-0000EE010000}"/>
    <cellStyle name="_Sheet1_ThinkPlus 2" xfId="513" xr:uid="{00000000-0005-0000-0000-0000EF010000}"/>
    <cellStyle name="_Sheet1_ThinkPlus_1" xfId="514" xr:uid="{00000000-0005-0000-0000-0000F0010000}"/>
    <cellStyle name="_Sheet2" xfId="515" xr:uid="{00000000-0005-0000-0000-0000F1010000}"/>
    <cellStyle name="_Sheet2 2" xfId="1325" xr:uid="{96390643-E50C-4552-B517-176A32AEDFA0}"/>
    <cellStyle name="_Sheet2_AP S&amp;P PFV - Mac 09 v1.1" xfId="516" xr:uid="{00000000-0005-0000-0000-0000F2010000}"/>
    <cellStyle name="_Sheet2_Lenovo Services 2009-03-16a" xfId="517" xr:uid="{00000000-0005-0000-0000-0000F3010000}"/>
    <cellStyle name="_Sheet4" xfId="518" xr:uid="{00000000-0005-0000-0000-0000F4010000}"/>
    <cellStyle name="_Silo Apr" xfId="519" xr:uid="{00000000-0005-0000-0000-0000F5010000}"/>
    <cellStyle name="_Silo Template" xfId="520" xr:uid="{00000000-0005-0000-0000-0000F6010000}"/>
    <cellStyle name="_Silo Template Weekly Feb 8th" xfId="521" xr:uid="{00000000-0005-0000-0000-0000F7010000}"/>
    <cellStyle name="_Silo Template Weekly Mar 8th_Asean" xfId="522" xr:uid="{00000000-0005-0000-0000-0000F8010000}"/>
    <cellStyle name="_SL-BN 1Q 0607 Forecast - June 2006" xfId="523" xr:uid="{00000000-0005-0000-0000-0000F9010000}"/>
    <cellStyle name="_SL-BN 1Q 0607 Forecast - June 2006 2" xfId="524" xr:uid="{00000000-0005-0000-0000-0000FA010000}"/>
    <cellStyle name="_Software" xfId="525" xr:uid="{00000000-0005-0000-0000-0000FB010000}"/>
    <cellStyle name="_Sowmya PPt for ravi marvah" xfId="526" xr:uid="{00000000-0005-0000-0000-0000FC010000}"/>
    <cellStyle name="_Sowmya PPt for ravi marvah 2" xfId="527" xr:uid="{00000000-0005-0000-0000-0000FD010000}"/>
    <cellStyle name="_SSP &amp; VISUALS ASEAN TARGET" xfId="528" xr:uid="{00000000-0005-0000-0000-0000FE010000}"/>
    <cellStyle name="_SSP and VISUAL Operations" xfId="529" xr:uid="{00000000-0005-0000-0000-0000FF010000}"/>
    <cellStyle name="_Submission Template" xfId="530" xr:uid="{00000000-0005-0000-0000-000000020000}"/>
    <cellStyle name="_Summary Format" xfId="531" xr:uid="{00000000-0005-0000-0000-000001020000}"/>
    <cellStyle name="_Summary of expenses" xfId="532" xr:uid="{00000000-0005-0000-0000-000002020000}"/>
    <cellStyle name="_Summary of expenses 2" xfId="533" xr:uid="{00000000-0005-0000-0000-000003020000}"/>
    <cellStyle name="_SWAPNA" xfId="534" xr:uid="{00000000-0005-0000-0000-000004020000}"/>
    <cellStyle name="_TFT PPR Proposal price 0325" xfId="535" xr:uid="{00000000-0005-0000-0000-000005020000}"/>
    <cellStyle name="_TFT PPR Proposal price 0325 2" xfId="536" xr:uid="{00000000-0005-0000-0000-000006020000}"/>
    <cellStyle name="_TFT PPR Proposal price 0325_August - BPR Charts" xfId="537" xr:uid="{00000000-0005-0000-0000-000007020000}"/>
    <cellStyle name="_TFT PPR Proposal price 0325_August - BPR Charts 2" xfId="538" xr:uid="{00000000-0005-0000-0000-000008020000}"/>
    <cellStyle name="_TFT PPR Proposal price 0325_BU format" xfId="539" xr:uid="{00000000-0005-0000-0000-000009020000}"/>
    <cellStyle name="_TFT PPR Proposal price 0325_BU format 2" xfId="540" xr:uid="{00000000-0005-0000-0000-00000A020000}"/>
    <cellStyle name="_TFT PPR Proposal price 0325_Exp Template for Aug Game Plan" xfId="541" xr:uid="{00000000-0005-0000-0000-00000B020000}"/>
    <cellStyle name="_TFT PPR Proposal price 0325_Exp Template for Aug Game Plan 2" xfId="542" xr:uid="{00000000-0005-0000-0000-00000C020000}"/>
    <cellStyle name="_TFT PPR Proposal price 0325_Revised TR_Ver1" xfId="543" xr:uid="{00000000-0005-0000-0000-00000D020000}"/>
    <cellStyle name="_TFT PPR Proposal price 0325_Revised TR_Ver1 2" xfId="544" xr:uid="{00000000-0005-0000-0000-00000E020000}"/>
    <cellStyle name="_TFT PPR Proposal price 0325_Sales Assessment" xfId="545" xr:uid="{00000000-0005-0000-0000-00000F020000}"/>
    <cellStyle name="_TFT PPR Proposal price 0325_Sales Assessment 2" xfId="546" xr:uid="{00000000-0005-0000-0000-000010020000}"/>
    <cellStyle name="_TFT PPR Proposal price 0325_Sept - Version 1" xfId="547" xr:uid="{00000000-0005-0000-0000-000011020000}"/>
    <cellStyle name="_TFT PPR Proposal price 0325_Sept - Version 1 2" xfId="548" xr:uid="{00000000-0005-0000-0000-000012020000}"/>
    <cellStyle name="_TFT PPR Proposal price 0325_Sept Game Plan Review" xfId="549" xr:uid="{00000000-0005-0000-0000-000013020000}"/>
    <cellStyle name="_TFT PPR Proposal price 0325_Sept Game Plan Review 2" xfId="550" xr:uid="{00000000-0005-0000-0000-000014020000}"/>
    <cellStyle name="_ThinkCentre" xfId="551" xr:uid="{00000000-0005-0000-0000-000015020000}"/>
    <cellStyle name="_ThinkCentre_Lenovo Notebook S9 S10 G530" xfId="552" xr:uid="{00000000-0005-0000-0000-000016020000}"/>
    <cellStyle name="_ThinkCentre_May 09 PCM File with RRP- ANZ V2" xfId="553" xr:uid="{00000000-0005-0000-0000-000017020000}"/>
    <cellStyle name="_ThinkCentre_ThinkPad." xfId="554" xr:uid="{00000000-0005-0000-0000-000018020000}"/>
    <cellStyle name="_ThinkPad SL by country-%" xfId="555" xr:uid="{00000000-0005-0000-0000-000019020000}"/>
    <cellStyle name="_ThinkPad SL by country-% 2" xfId="1326" xr:uid="{D3B4BF4E-B876-4E34-8610-461F8E7F2D65}"/>
    <cellStyle name="_ThinkPad." xfId="556" xr:uid="{00000000-0005-0000-0000-00001A020000}"/>
    <cellStyle name="_ThinkPlus" xfId="557" xr:uid="{00000000-0005-0000-0000-00001B020000}"/>
    <cellStyle name="_ThinkStation" xfId="558" xr:uid="{00000000-0005-0000-0000-00001C020000}"/>
    <cellStyle name="_ThinkStation_TMCTP_March_10_Mar_2009" xfId="559" xr:uid="{00000000-0005-0000-0000-00001D020000}"/>
    <cellStyle name="_ThinkStation_TMCTP_March_10_Mar_2009 2" xfId="560" xr:uid="{00000000-0005-0000-0000-00001E020000}"/>
    <cellStyle name="_TM CTP2a" xfId="561" xr:uid="{00000000-0005-0000-0000-00001F020000}"/>
    <cellStyle name="_TO&amp;S 020506" xfId="562" xr:uid="{00000000-0005-0000-0000-000020020000}"/>
    <cellStyle name="_TO&amp;S Scorecard 3Q-2005_050801" xfId="563" xr:uid="{00000000-0005-0000-0000-000021020000}"/>
    <cellStyle name="_TO&amp;S Scorecard 3Q-2005_050801 2" xfId="1327" xr:uid="{A7A74E47-B9A9-4369-A1FB-96850543700F}"/>
    <cellStyle name="_TO&amp;S_3Q HW Track by region" xfId="564" xr:uid="{00000000-0005-0000-0000-000022020000}"/>
    <cellStyle name="_Top 10" xfId="565" xr:uid="{00000000-0005-0000-0000-000023020000}"/>
    <cellStyle name="_Top 10 2" xfId="566" xr:uid="{00000000-0005-0000-0000-000024020000}"/>
    <cellStyle name="_Top 10_May businesscase-STE revsd 7th May" xfId="567" xr:uid="{00000000-0005-0000-0000-000025020000}"/>
    <cellStyle name="_Top 10_May businesscase-STE revsd 7th May 2" xfId="568" xr:uid="{00000000-0005-0000-0000-000026020000}"/>
    <cellStyle name="_Trans 3 q-KK Final" xfId="569" xr:uid="{00000000-0005-0000-0000-000027020000}"/>
    <cellStyle name="_Trans 3 q-KK Final 2" xfId="570" xr:uid="{00000000-0005-0000-0000-000028020000}"/>
    <cellStyle name="_trans first cut Q2" xfId="571" xr:uid="{00000000-0005-0000-0000-000029020000}"/>
    <cellStyle name="_trans first cut Q2 2" xfId="572" xr:uid="{00000000-0005-0000-0000-00002A020000}"/>
    <cellStyle name="_transactional q1 cut may" xfId="573" xr:uid="{00000000-0005-0000-0000-00002B020000}"/>
    <cellStyle name="_TvsR" xfId="574" xr:uid="{00000000-0005-0000-0000-00002C020000}"/>
    <cellStyle name="_TvsR 2" xfId="575" xr:uid="{00000000-0005-0000-0000-00002D020000}"/>
    <cellStyle name="_TVT" xfId="576" xr:uid="{00000000-0005-0000-0000-00002E020000}"/>
    <cellStyle name="_VLH Master List Jan2009_v2" xfId="577" xr:uid="{00000000-0005-0000-0000-00002F020000}"/>
    <cellStyle name="_Warranty" xfId="578" xr:uid="{00000000-0005-0000-0000-000030020000}"/>
    <cellStyle name="_Warranty Matrix 2006 - Publish with Delegation Change" xfId="579" xr:uid="{00000000-0005-0000-0000-000031020000}"/>
    <cellStyle name="_Warranty Matrix 2006 - Publish with Delegation Change 2" xfId="1328" xr:uid="{36F636D3-050E-46D7-9447-DBF7FE33AC20}"/>
    <cellStyle name="_Weekly EUCA" xfId="580" xr:uid="{00000000-0005-0000-0000-000032020000}"/>
    <cellStyle name="_Weekly Financial Assessment" xfId="581" xr:uid="{00000000-0005-0000-0000-000033020000}"/>
    <cellStyle name="_Weekly MGT System Dec 6" xfId="582" xr:uid="{00000000-0005-0000-0000-000034020000}"/>
    <cellStyle name="_Weekly MGT system_SSL Dec 07(Korea)" xfId="583" xr:uid="{00000000-0005-0000-0000-000035020000}"/>
    <cellStyle name="_Winter Plan_Final Submission" xfId="584" xr:uid="{00000000-0005-0000-0000-000036020000}"/>
    <cellStyle name="_Wkn_010607_GMPackage I&amp;E" xfId="585" xr:uid="{00000000-0005-0000-0000-000037020000}"/>
    <cellStyle name="_Wkn_010607_GMPackage I&amp;E 2" xfId="586" xr:uid="{00000000-0005-0000-0000-000038020000}"/>
    <cellStyle name="_Wkn_080607_GMPackage I&amp;E" xfId="587" xr:uid="{00000000-0005-0000-0000-000039020000}"/>
    <cellStyle name="_Wkn_080607_GMPackage I&amp;E 2" xfId="588" xr:uid="{00000000-0005-0000-0000-00003A020000}"/>
    <cellStyle name="_Wkn_230506_GMPackage ver1" xfId="589" xr:uid="{00000000-0005-0000-0000-00003B020000}"/>
    <cellStyle name="_Wkn_230506_GMPackage ver1 2" xfId="590" xr:uid="{00000000-0005-0000-0000-00003C020000}"/>
    <cellStyle name="_Wkn_Q10607_GMPackage" xfId="591" xr:uid="{00000000-0005-0000-0000-00003D020000}"/>
    <cellStyle name="_Wkn_Q10607_GMPackage_~6396567" xfId="592" xr:uid="{00000000-0005-0000-0000-00003E020000}"/>
    <cellStyle name="_Wkn_Q10607_GMPackage_~6396567 2" xfId="593" xr:uid="{00000000-0005-0000-0000-00003F020000}"/>
    <cellStyle name="_Wkn_Q10607_GMPackage_Sept - Version 1" xfId="594" xr:uid="{00000000-0005-0000-0000-000040020000}"/>
    <cellStyle name="_建立特征-2-TOTAL CV AND ID to richard for print definition_20070827" xfId="595" xr:uid="{00000000-0005-0000-0000-000041020000}"/>
    <cellStyle name="_案件リスト0630_31 r1" xfId="596" xr:uid="{00000000-0005-0000-0000-000042020000}"/>
    <cellStyle name="0,0_x000a__x000a_NA_x000a__x000a_" xfId="1982" xr:uid="{39C674B4-7C3F-4762-8629-3413385D5061}"/>
    <cellStyle name="0,0_x000d__x000a_NA_x000d__x000a_" xfId="597" xr:uid="{00000000-0005-0000-0000-000043020000}"/>
    <cellStyle name="0,0_x000d__x000a_NA_x000d__x000a_ 2" xfId="1329" xr:uid="{64A72128-6366-4C87-9065-3688B013D077}"/>
    <cellStyle name="0,0_x000d__x000a_NA_x000d__x000a_ 2 6" xfId="1466" xr:uid="{FD8C13AD-3C27-4A6F-A36B-CD7E876E54AE}"/>
    <cellStyle name="20% - Accent1 2" xfId="1495" xr:uid="{B85F547D-54D0-41B2-B5B1-59811DA63AC4}"/>
    <cellStyle name="20% - Accent1 2 2" xfId="1981" xr:uid="{42312BB2-3A5F-4AC1-914F-577964F0C18B}"/>
    <cellStyle name="20% - Accent2 2" xfId="1499" xr:uid="{44B91F65-8005-416B-B888-8E549ECFF4D6}"/>
    <cellStyle name="20% - Accent2 2 2" xfId="1980" xr:uid="{22AA4768-D5EB-49CA-A46E-5B103B34FABA}"/>
    <cellStyle name="20% - Accent3 2" xfId="1503" xr:uid="{DFA0C98E-6963-4B1E-A4B0-3FDB912B54F2}"/>
    <cellStyle name="20% - Accent3 2 2" xfId="1979" xr:uid="{49458EBB-FD9D-4645-BA6D-EB601D8EED08}"/>
    <cellStyle name="20% - Accent4 2" xfId="1507" xr:uid="{6603B588-7717-4847-AD30-0FF354E51693}"/>
    <cellStyle name="20% - Accent4 2 2" xfId="1978" xr:uid="{C0378C9A-13E6-466B-9FC3-D73FC85E0C76}"/>
    <cellStyle name="20% - Accent5 2" xfId="1511" xr:uid="{D1AE7AFA-CCC3-4C77-BA70-980A490F57DD}"/>
    <cellStyle name="20% - Accent5 2 2" xfId="1977" xr:uid="{936F2EDB-FC93-46C0-9E69-923BD0DD3AF0}"/>
    <cellStyle name="20% - Accent6" xfId="1861" builtinId="50" customBuiltin="1"/>
    <cellStyle name="20% - Accent6 2" xfId="1515" xr:uid="{32963345-A648-4007-AC73-2DE9B1FC61B5}"/>
    <cellStyle name="20% - アクセント 1" xfId="598" xr:uid="{00000000-0005-0000-0000-000044020000}"/>
    <cellStyle name="20% - アクセント 2" xfId="599" xr:uid="{00000000-0005-0000-0000-000045020000}"/>
    <cellStyle name="20% - アクセント 3" xfId="600" xr:uid="{00000000-0005-0000-0000-000046020000}"/>
    <cellStyle name="20% - アクセント 4" xfId="601" xr:uid="{00000000-0005-0000-0000-000047020000}"/>
    <cellStyle name="20% - アクセント 5" xfId="602" xr:uid="{00000000-0005-0000-0000-000048020000}"/>
    <cellStyle name="20% - アクセント 6" xfId="603" xr:uid="{00000000-0005-0000-0000-000049020000}"/>
    <cellStyle name="20% - 강조색1" xfId="604" xr:uid="{00000000-0005-0000-0000-00004A020000}"/>
    <cellStyle name="20% - 강조색2" xfId="605" xr:uid="{00000000-0005-0000-0000-00004B020000}"/>
    <cellStyle name="20% - 강조색3" xfId="606" xr:uid="{00000000-0005-0000-0000-00004C020000}"/>
    <cellStyle name="20% - 강조색4" xfId="607" xr:uid="{00000000-0005-0000-0000-00004D020000}"/>
    <cellStyle name="20% - 강조색5" xfId="608" xr:uid="{00000000-0005-0000-0000-00004E020000}"/>
    <cellStyle name="20% - 강조색6" xfId="609" xr:uid="{00000000-0005-0000-0000-00004F020000}"/>
    <cellStyle name="20% - 强调文字颜色 1" xfId="610" xr:uid="{00000000-0005-0000-0000-000050020000}"/>
    <cellStyle name="20% - 强调文字颜色 2" xfId="611" xr:uid="{00000000-0005-0000-0000-000051020000}"/>
    <cellStyle name="20% - 强调文字颜色 3" xfId="612" xr:uid="{00000000-0005-0000-0000-000052020000}"/>
    <cellStyle name="20% - 强调文字颜色 4" xfId="613" xr:uid="{00000000-0005-0000-0000-000053020000}"/>
    <cellStyle name="20% - 强调文字颜色 5" xfId="614" xr:uid="{00000000-0005-0000-0000-000054020000}"/>
    <cellStyle name="20% - 强调文字颜色 6" xfId="615" xr:uid="{00000000-0005-0000-0000-000055020000}"/>
    <cellStyle name="3232" xfId="616" xr:uid="{00000000-0005-0000-0000-000056020000}"/>
    <cellStyle name="3232 2" xfId="617" xr:uid="{00000000-0005-0000-0000-000057020000}"/>
    <cellStyle name="33" xfId="618" xr:uid="{00000000-0005-0000-0000-000058020000}"/>
    <cellStyle name="33 2" xfId="1330" xr:uid="{2816B7A6-9EB0-4584-B34D-F9B41B6929A0}"/>
    <cellStyle name="40% - Accent1" xfId="1856" builtinId="31" customBuiltin="1"/>
    <cellStyle name="40% - Accent1 2" xfId="1496" xr:uid="{FA3CC6EC-94D7-48D6-9BF2-2258A663D7FE}"/>
    <cellStyle name="40% - Accent1 2 2" xfId="1975" xr:uid="{D66DAF3E-FC46-4753-AA7C-09CE8654A76E}"/>
    <cellStyle name="40% - Accent2 2" xfId="1500" xr:uid="{DDF47439-DDE5-43E1-B9BF-C7BCD396C659}"/>
    <cellStyle name="40% - Accent2 2 2" xfId="1976" xr:uid="{5B0ACAF1-B41B-42E9-AE47-EF0B93A8C386}"/>
    <cellStyle name="40% - Accent3 2" xfId="1504" xr:uid="{309E40A3-61EC-480A-944F-6AFCAD471EDC}"/>
    <cellStyle name="40% - Accent3 2 2" xfId="1863" xr:uid="{05288361-942C-444A-BB5D-A8FDD2BCC150}"/>
    <cellStyle name="40% - Accent4" xfId="1858" builtinId="43" customBuiltin="1"/>
    <cellStyle name="40% - Accent4 2" xfId="1508" xr:uid="{BB25515B-8168-4967-AE4B-2D04E0290CE3}"/>
    <cellStyle name="40% - Accent4 2 2" xfId="1974" xr:uid="{FB054AD4-16E2-4B83-AEBB-6599EBC62E70}"/>
    <cellStyle name="40% - Accent5" xfId="1860" builtinId="47" customBuiltin="1"/>
    <cellStyle name="40% - Accent5 2" xfId="1512" xr:uid="{FA36C67D-A296-4AF8-9BB5-0EA011C669F5}"/>
    <cellStyle name="40% - Accent6" xfId="1862" builtinId="51" customBuiltin="1"/>
    <cellStyle name="40% - Accent6 2" xfId="1516" xr:uid="{65C13372-FAFD-49BA-8899-79E4B21F2BED}"/>
    <cellStyle name="40% - Accent6 2 2" xfId="1973" xr:uid="{9252B62E-BF2E-4C36-ACEA-7475056C502A}"/>
    <cellStyle name="40% - アクセント 1" xfId="619" xr:uid="{00000000-0005-0000-0000-000059020000}"/>
    <cellStyle name="40% - アクセント 2" xfId="620" xr:uid="{00000000-0005-0000-0000-00005A020000}"/>
    <cellStyle name="40% - アクセント 3" xfId="621" xr:uid="{00000000-0005-0000-0000-00005B020000}"/>
    <cellStyle name="40% - アクセント 4" xfId="622" xr:uid="{00000000-0005-0000-0000-00005C020000}"/>
    <cellStyle name="40% - アクセント 5" xfId="623" xr:uid="{00000000-0005-0000-0000-00005D020000}"/>
    <cellStyle name="40% - アクセント 6" xfId="624" xr:uid="{00000000-0005-0000-0000-00005E020000}"/>
    <cellStyle name="40% - 강조색1" xfId="625" xr:uid="{00000000-0005-0000-0000-00005F020000}"/>
    <cellStyle name="40% - 강조색2" xfId="626" xr:uid="{00000000-0005-0000-0000-000060020000}"/>
    <cellStyle name="40% - 강조색3" xfId="627" xr:uid="{00000000-0005-0000-0000-000061020000}"/>
    <cellStyle name="40% - 강조색4" xfId="628" xr:uid="{00000000-0005-0000-0000-000062020000}"/>
    <cellStyle name="40% - 강조색5" xfId="629" xr:uid="{00000000-0005-0000-0000-000063020000}"/>
    <cellStyle name="40% - 강조색6" xfId="630" xr:uid="{00000000-0005-0000-0000-000064020000}"/>
    <cellStyle name="40% - 强调文字颜色 1" xfId="631" xr:uid="{00000000-0005-0000-0000-000065020000}"/>
    <cellStyle name="40% - 强调文字颜色 2" xfId="632" xr:uid="{00000000-0005-0000-0000-000066020000}"/>
    <cellStyle name="40% - 强调文字颜色 3" xfId="633" xr:uid="{00000000-0005-0000-0000-000067020000}"/>
    <cellStyle name="40% - 强调文字颜色 4" xfId="634" xr:uid="{00000000-0005-0000-0000-000068020000}"/>
    <cellStyle name="40% - 强调文字颜色 5" xfId="635" xr:uid="{00000000-0005-0000-0000-000069020000}"/>
    <cellStyle name="40% - 强调文字颜色 6" xfId="636" xr:uid="{00000000-0005-0000-0000-00006A020000}"/>
    <cellStyle name="60% - Accent1 2" xfId="1497" xr:uid="{ED8A5000-9F85-4C92-A69E-85985AE1A792}"/>
    <cellStyle name="60% - Accent1 2 2" xfId="1971" xr:uid="{9921E2C5-D268-4905-B147-342765C64755}"/>
    <cellStyle name="60% - Accent1 3" xfId="1972" xr:uid="{43BADD2B-7651-4C9C-8BBA-6C499789F88D}"/>
    <cellStyle name="60% - Accent2 2" xfId="1501" xr:uid="{B00A9539-A27D-4DD8-8B2A-27F2BC25FE23}"/>
    <cellStyle name="60% - Accent2 3" xfId="1988" xr:uid="{75D87BD5-0F19-467B-B791-C79405652B45}"/>
    <cellStyle name="60% - Accent3 2" xfId="1505" xr:uid="{E363E0A8-A026-4C2A-942F-B22524059ACE}"/>
    <cellStyle name="60% - Accent3 2 2" xfId="1989" xr:uid="{71465880-4C5D-4091-8270-C60254BBD23D}"/>
    <cellStyle name="60% - Accent4 2" xfId="1509" xr:uid="{698F232A-6D71-4DA8-A2E2-07BD40C77061}"/>
    <cellStyle name="60% - Accent4 2 2" xfId="1966" xr:uid="{DF669D6A-606A-462E-B6C9-F6CDED947A64}"/>
    <cellStyle name="60% - Accent5 2" xfId="1513" xr:uid="{DB68B4BC-8C37-4F99-B2A7-27336C883E51}"/>
    <cellStyle name="60% - Accent5 3" xfId="1963" xr:uid="{BF05ACE8-C6C3-4837-A003-8E7192758338}"/>
    <cellStyle name="60% - Accent6 2" xfId="1517" xr:uid="{2D807A92-76A1-45B2-8D8E-26E811E1835E}"/>
    <cellStyle name="60% - Accent6 2 2" xfId="1960" xr:uid="{77CCCCD8-BE78-43D9-884F-B25ABD1E6280}"/>
    <cellStyle name="60% - アクセント 1" xfId="637" xr:uid="{00000000-0005-0000-0000-00006B020000}"/>
    <cellStyle name="60% - アクセント 2" xfId="638" xr:uid="{00000000-0005-0000-0000-00006C020000}"/>
    <cellStyle name="60% - アクセント 3" xfId="639" xr:uid="{00000000-0005-0000-0000-00006D020000}"/>
    <cellStyle name="60% - アクセント 4" xfId="640" xr:uid="{00000000-0005-0000-0000-00006E020000}"/>
    <cellStyle name="60% - アクセント 5" xfId="641" xr:uid="{00000000-0005-0000-0000-00006F020000}"/>
    <cellStyle name="60% - アクセント 6" xfId="642" xr:uid="{00000000-0005-0000-0000-000070020000}"/>
    <cellStyle name="60% - 강조색1" xfId="643" xr:uid="{00000000-0005-0000-0000-000071020000}"/>
    <cellStyle name="60% - 강조색2" xfId="644" xr:uid="{00000000-0005-0000-0000-000072020000}"/>
    <cellStyle name="60% - 강조색3" xfId="645" xr:uid="{00000000-0005-0000-0000-000073020000}"/>
    <cellStyle name="60% - 강조색4" xfId="646" xr:uid="{00000000-0005-0000-0000-000074020000}"/>
    <cellStyle name="60% - 강조색5" xfId="647" xr:uid="{00000000-0005-0000-0000-000075020000}"/>
    <cellStyle name="60% - 강조색6" xfId="648" xr:uid="{00000000-0005-0000-0000-000076020000}"/>
    <cellStyle name="60% - 强调文字颜色 1" xfId="649" xr:uid="{00000000-0005-0000-0000-000077020000}"/>
    <cellStyle name="60% - 强调文字颜色 2" xfId="650" xr:uid="{00000000-0005-0000-0000-000078020000}"/>
    <cellStyle name="60% - 强调文字颜色 3" xfId="651" xr:uid="{00000000-0005-0000-0000-000079020000}"/>
    <cellStyle name="60% - 强调文字颜色 4" xfId="652" xr:uid="{00000000-0005-0000-0000-00007A020000}"/>
    <cellStyle name="60% - 强调文字颜色 5" xfId="653" xr:uid="{00000000-0005-0000-0000-00007B020000}"/>
    <cellStyle name="60% - 强调文字颜色 6" xfId="654" xr:uid="{00000000-0005-0000-0000-00007C020000}"/>
    <cellStyle name="Accent1" xfId="1855" builtinId="29" customBuiltin="1"/>
    <cellStyle name="Accent1 2" xfId="1494" xr:uid="{F42B9DDB-68A6-4C05-9E35-D70FF29A8EC2}"/>
    <cellStyle name="Accent1 2 2" xfId="2007" xr:uid="{30B2A941-E12C-47FE-8768-8D0B315CAFA4}"/>
    <cellStyle name="Accent2 2" xfId="1498" xr:uid="{BF9C7E06-13F8-4A61-B50C-321D96B7BD44}"/>
    <cellStyle name="Accent2 2 2" xfId="1947" xr:uid="{840C40E3-A9D9-4277-8CF8-ECD89357E8E3}"/>
    <cellStyle name="Accent3 2" xfId="1502" xr:uid="{92A2E22B-F6E6-4BC2-A429-C1C0AC43AAA8}"/>
    <cellStyle name="Accent3 2 2" xfId="1946" xr:uid="{B12CDBA8-1F8D-4993-89DD-F65FF8622F17}"/>
    <cellStyle name="Accent4" xfId="1857" builtinId="41" customBuiltin="1"/>
    <cellStyle name="Accent4 2" xfId="1506" xr:uid="{D5A9279F-B064-4853-A3E2-4CB9DF5D8DB2}"/>
    <cellStyle name="Accent4 2 2" xfId="1945" xr:uid="{4AAD34C6-1D38-4D91-9758-BD44727B169A}"/>
    <cellStyle name="Accent5" xfId="1859" builtinId="45" customBuiltin="1"/>
    <cellStyle name="Accent5 2" xfId="1510" xr:uid="{41B00E19-39B4-4EDE-AC36-9386C92D5818}"/>
    <cellStyle name="Accent6 2" xfId="1514" xr:uid="{9A93C7E3-11B1-4443-BE33-2A5779B95282}"/>
    <cellStyle name="Accent6 2 2" xfId="1944" xr:uid="{9483525C-5A6C-4E44-B6B7-5D155A6B8557}"/>
    <cellStyle name="AutoFormat Options" xfId="655" xr:uid="{00000000-0005-0000-0000-00007D020000}"/>
    <cellStyle name="AutoFormat Options 2" xfId="656" xr:uid="{00000000-0005-0000-0000-00007E020000}"/>
    <cellStyle name="Bad 2" xfId="1483" xr:uid="{3A5395E7-BCFF-4908-AE29-A7D95AE1F628}"/>
    <cellStyle name="Bad 2 2" xfId="1943" xr:uid="{E2790BBB-F7CA-4620-815A-DF1AEE4F3526}"/>
    <cellStyle name="Calc Currency (0)" xfId="657" xr:uid="{00000000-0005-0000-0000-00007F020000}"/>
    <cellStyle name="Calc Currency (2)" xfId="658" xr:uid="{00000000-0005-0000-0000-000080020000}"/>
    <cellStyle name="Calc Percent (0)" xfId="659" xr:uid="{00000000-0005-0000-0000-000081020000}"/>
    <cellStyle name="Calc Percent (1)" xfId="660" xr:uid="{00000000-0005-0000-0000-000082020000}"/>
    <cellStyle name="Calc Percent (2)" xfId="661" xr:uid="{00000000-0005-0000-0000-000083020000}"/>
    <cellStyle name="Calc Units (0)" xfId="662" xr:uid="{00000000-0005-0000-0000-000084020000}"/>
    <cellStyle name="Calc Units (1)" xfId="663" xr:uid="{00000000-0005-0000-0000-000085020000}"/>
    <cellStyle name="Calc Units (2)" xfId="664" xr:uid="{00000000-0005-0000-0000-000086020000}"/>
    <cellStyle name="Calculation" xfId="1849" builtinId="22" customBuiltin="1"/>
    <cellStyle name="Calculation 2" xfId="1487" xr:uid="{B3DE7B3D-C10E-447E-ABB3-43777BD2D67D}"/>
    <cellStyle name="Calculation 2 2" xfId="1942" xr:uid="{2981B760-1D1E-4FCC-B501-8C9E66A9D507}"/>
    <cellStyle name="Check Cell" xfId="1851" builtinId="23" customBuiltin="1"/>
    <cellStyle name="Check Cell 2" xfId="1489" xr:uid="{8C8A0F56-E325-440F-B992-131F03789D85}"/>
    <cellStyle name="ColLevel_2" xfId="1937" xr:uid="{EDBB6AE4-0A67-4F1E-A513-615849294C97}"/>
    <cellStyle name="Comma" xfId="15" builtinId="3"/>
    <cellStyle name="Comma (2)" xfId="666" xr:uid="{00000000-0005-0000-0000-000088020000}"/>
    <cellStyle name="Comma (2) 2" xfId="667" xr:uid="{00000000-0005-0000-0000-000089020000}"/>
    <cellStyle name="Comma [00]" xfId="668" xr:uid="{00000000-0005-0000-0000-00008A020000}"/>
    <cellStyle name="Comma 10" xfId="1441" xr:uid="{97C622E5-01B8-404A-B178-613D78139FA7}"/>
    <cellStyle name="Comma 11" xfId="1804" xr:uid="{9B1791D5-EE67-4026-AC69-48BA63528779}"/>
    <cellStyle name="Comma 12" xfId="1984" xr:uid="{81D7CEF0-7F72-466A-88F5-E8BA3FD83CF1}"/>
    <cellStyle name="Comma 13" xfId="1936" xr:uid="{8B77F46B-D0CD-4441-9560-7627D21A7334}"/>
    <cellStyle name="Comma 14" xfId="2025" xr:uid="{66EC9A9F-2F81-480F-8839-C69495CCACF2}"/>
    <cellStyle name="Comma 2" xfId="10" xr:uid="{00000000-0005-0000-0000-00008B020000}"/>
    <cellStyle name="Comma 2 2" xfId="670" xr:uid="{00000000-0005-0000-0000-00008C020000}"/>
    <cellStyle name="Comma 2 3" xfId="669" xr:uid="{00000000-0005-0000-0000-00008D020000}"/>
    <cellStyle name="Comma 2 4" xfId="1292" xr:uid="{FA66B82A-9F35-4497-B5A3-4896D0F3DE28}"/>
    <cellStyle name="Comma 2 4 2" xfId="1681" xr:uid="{FE165A53-5FD9-4B3E-9690-8CE7097DFAFC}"/>
    <cellStyle name="Comma 2 5" xfId="1552" xr:uid="{487C9EDF-ADE6-44EA-B49C-DAD2A01DC8E6}"/>
    <cellStyle name="Comma 2 6" xfId="1438" xr:uid="{AAAD20DA-F855-49FE-B3F0-862B03F13C1B}"/>
    <cellStyle name="Comma 2 7" xfId="1867" xr:uid="{1DC465EF-6BB3-4163-A81B-686EB850E36F}"/>
    <cellStyle name="Comma 3" xfId="671" xr:uid="{00000000-0005-0000-0000-00008E020000}"/>
    <cellStyle name="Comma 3 2" xfId="1332" xr:uid="{594FD53C-9805-4E31-AB08-8C3FDAA03862}"/>
    <cellStyle name="Comma 3 2 2" xfId="1686" xr:uid="{D1FC7219-E1FD-4498-AFA4-C0AFF7C59CD6}"/>
    <cellStyle name="Comma 3 2 3" xfId="1471" xr:uid="{1B47EC9D-ED89-4721-ACF8-6FBFDB51CC34}"/>
    <cellStyle name="Comma 3 2 4" xfId="1819" xr:uid="{D2AEEC26-B0C0-42F6-9031-2D1775C5B6DD}"/>
    <cellStyle name="Comma 3 3" xfId="1474" xr:uid="{A4D51553-CF8D-40DD-9CE9-BBED10ED358E}"/>
    <cellStyle name="Comma 3 3 2" xfId="1821" xr:uid="{28EFF1C6-23ED-485D-9985-ABCF53EA487F}"/>
    <cellStyle name="Comma 3 4" xfId="1559" xr:uid="{DAB7912D-727F-4A04-89B4-8F025B6E99C0}"/>
    <cellStyle name="Comma 3 5" xfId="1447" xr:uid="{43FFD132-4D84-4E8E-AA3A-E64FD751F437}"/>
    <cellStyle name="Comma 3 6" xfId="1807" xr:uid="{0515FF4D-2442-4419-9FFC-9212C098644D}"/>
    <cellStyle name="Comma 3 7" xfId="1935" xr:uid="{0F132883-E040-428A-A39B-414DCC6BB878}"/>
    <cellStyle name="Comma 4" xfId="665" xr:uid="{00000000-0005-0000-0000-00008F020000}"/>
    <cellStyle name="Comma 4 2" xfId="1331" xr:uid="{F7D00CCD-7DEA-4FCE-A0D5-1CD4B74A8975}"/>
    <cellStyle name="Comma 4 2 2" xfId="1685" xr:uid="{F1B745AF-73A0-4B1C-BD0D-FDDC30FCFA94}"/>
    <cellStyle name="Comma 4 3" xfId="1558" xr:uid="{B67103A8-96DD-4A50-A622-2565B467D765}"/>
    <cellStyle name="Comma 4 4" xfId="1451" xr:uid="{335C0213-6F3D-4A65-A139-A87E635A8CDB}"/>
    <cellStyle name="Comma 4 5" xfId="1809" xr:uid="{2671CB97-C146-4DAB-9D1B-A241EA92A5D0}"/>
    <cellStyle name="Comma 4 6" xfId="1871" xr:uid="{47AD0440-0C58-4F25-B5C9-DBF8CA8A66AA}"/>
    <cellStyle name="Comma 5" xfId="1294" xr:uid="{F22DF479-2613-4234-AA38-2E136EE59E39}"/>
    <cellStyle name="Comma 5 2" xfId="1683" xr:uid="{C80E945D-1DEE-4EB0-BC41-3C131022848A}"/>
    <cellStyle name="Comma 5 3" xfId="1825" xr:uid="{8DDF77B0-55B3-4772-9A96-FE01D32C8E87}"/>
    <cellStyle name="Comma 6" xfId="1427" xr:uid="{E81D4BEC-5BF3-4B4A-BC1F-992C3C23211A}"/>
    <cellStyle name="Comma 6 2" xfId="1743" xr:uid="{3E975517-5747-4CC5-8AE3-C7361314B47D}"/>
    <cellStyle name="Comma 7" xfId="1556" xr:uid="{A31B730A-771F-4519-8B44-E9C1874520B0}"/>
    <cellStyle name="Comma 8" xfId="1750" xr:uid="{371FE7D9-C655-4235-9B17-1DAC37793077}"/>
    <cellStyle name="Comma 9" xfId="1783" xr:uid="{288EEAF2-FA0B-4982-93B0-61AE295E663D}"/>
    <cellStyle name="Comma0" xfId="672" xr:uid="{00000000-0005-0000-0000-000090020000}"/>
    <cellStyle name="Currency [00]" xfId="673" xr:uid="{00000000-0005-0000-0000-000091020000}"/>
    <cellStyle name="Currency 10" xfId="1545" xr:uid="{87138B84-077B-455D-B4B8-8114BEC7A7E1}"/>
    <cellStyle name="Currency 11" xfId="1822" xr:uid="{1B75061A-66BA-4F41-8BDA-7C2422B5A576}"/>
    <cellStyle name="Currency 12" xfId="1829" xr:uid="{100E3B56-A2A6-4C81-AE31-766B8B3B65A6}"/>
    <cellStyle name="Currency 13" xfId="1907" xr:uid="{E80E59E2-C803-403F-B191-E903D7679D6C}"/>
    <cellStyle name="Currency 2" xfId="9" xr:uid="{00000000-0005-0000-0000-000092020000}"/>
    <cellStyle name="Currency 2 2" xfId="675" xr:uid="{00000000-0005-0000-0000-000093020000}"/>
    <cellStyle name="Currency 2 2 2" xfId="1934" xr:uid="{8B0CE502-02E2-422A-9F22-B756F8D76EA4}"/>
    <cellStyle name="Currency 2 3" xfId="674" xr:uid="{00000000-0005-0000-0000-000094020000}"/>
    <cellStyle name="Currency 2 4" xfId="1291" xr:uid="{52B573FE-CFC2-40AA-93EE-0F05AFA23BC5}"/>
    <cellStyle name="Currency 2 4 2" xfId="1680" xr:uid="{C60835A5-2CD1-4DDF-8829-85CE648AA283}"/>
    <cellStyle name="Currency 2 5" xfId="1551" xr:uid="{94D786D3-F59B-429D-B787-6D1FA0944F2E}"/>
    <cellStyle name="Currency 2 6" xfId="1439" xr:uid="{00BEB2C3-F630-4047-9FE8-C4171FCE9CD4}"/>
    <cellStyle name="Currency 2 7" xfId="1866" xr:uid="{2D1F110C-21DE-488D-B6A6-64BE84705B97}"/>
    <cellStyle name="Currency 3" xfId="676" xr:uid="{00000000-0005-0000-0000-000095020000}"/>
    <cellStyle name="Currency 3 2" xfId="1333" xr:uid="{91107103-1FCF-47B5-B33F-E676373F90C2}"/>
    <cellStyle name="Currency 3 3" xfId="1560" xr:uid="{6B425E7E-20B8-4A4B-AB51-3B9DBC852695}"/>
    <cellStyle name="Currency 3 4" xfId="1443" xr:uid="{154696D4-918D-4E2E-94AB-9DC52000FD6E}"/>
    <cellStyle name="Currency 3 5" xfId="1806" xr:uid="{C393770C-73A7-41FF-BF36-F10CA9D69E19}"/>
    <cellStyle name="Currency 4" xfId="12" xr:uid="{00000000-0005-0000-0000-000096020000}"/>
    <cellStyle name="Currency 4 2" xfId="677" xr:uid="{00000000-0005-0000-0000-000097020000}"/>
    <cellStyle name="Currency 4 3" xfId="1831" xr:uid="{3A331C1E-00A4-44C5-9B9F-34960519B272}"/>
    <cellStyle name="Currency 5" xfId="1452" xr:uid="{800DAFCE-6116-4666-83C2-804C3DCDE980}"/>
    <cellStyle name="Currency 5 2" xfId="1810" xr:uid="{491201B3-F77D-472D-AC28-A64F8C10D452}"/>
    <cellStyle name="Currency 5 3" xfId="1933" xr:uid="{332DEDFE-407D-4C31-81CC-868E3C30C081}"/>
    <cellStyle name="Currency 6" xfId="1458" xr:uid="{FC9B6A88-9385-497D-B0D8-1BF0AF7E1717}"/>
    <cellStyle name="Currency 6 2" xfId="1814" xr:uid="{9751E903-5B9C-46A8-B7FF-AB6088573CCB}"/>
    <cellStyle name="Currency 7" xfId="1749" xr:uid="{03AEB5C1-383B-4A39-BA4D-6072F1DAABFE}"/>
    <cellStyle name="Currency 8" xfId="1800" xr:uid="{F7ED926A-621B-4BBF-B045-BE9122F8BA86}"/>
    <cellStyle name="Currency 9" xfId="1801" xr:uid="{54D45D3B-B2C0-4C77-80BF-BC4D5DF164DD}"/>
    <cellStyle name="Currency0" xfId="678" xr:uid="{00000000-0005-0000-0000-000098020000}"/>
    <cellStyle name="custom" xfId="679" xr:uid="{00000000-0005-0000-0000-000099020000}"/>
    <cellStyle name="custom 2" xfId="680" xr:uid="{00000000-0005-0000-0000-00009A020000}"/>
    <cellStyle name="Date" xfId="681" xr:uid="{00000000-0005-0000-0000-00009B020000}"/>
    <cellStyle name="Date 2" xfId="682" xr:uid="{00000000-0005-0000-0000-00009C020000}"/>
    <cellStyle name="Date Short" xfId="683" xr:uid="{00000000-0005-0000-0000-00009D020000}"/>
    <cellStyle name="Date_May businesscase-STE revsd 7th May" xfId="684" xr:uid="{00000000-0005-0000-0000-00009E020000}"/>
    <cellStyle name="DELTA" xfId="685" xr:uid="{00000000-0005-0000-0000-00009F020000}"/>
    <cellStyle name="DELTA 2" xfId="1561" xr:uid="{C0956F12-03CF-4A85-9758-0093CF032242}"/>
    <cellStyle name="Enter Currency (0)" xfId="686" xr:uid="{00000000-0005-0000-0000-0000A0020000}"/>
    <cellStyle name="Enter Currency (2)" xfId="687" xr:uid="{00000000-0005-0000-0000-0000A1020000}"/>
    <cellStyle name="Enter Units (0)" xfId="688" xr:uid="{00000000-0005-0000-0000-0000A2020000}"/>
    <cellStyle name="Enter Units (1)" xfId="689" xr:uid="{00000000-0005-0000-0000-0000A3020000}"/>
    <cellStyle name="Enter Units (2)" xfId="690" xr:uid="{00000000-0005-0000-0000-0000A4020000}"/>
    <cellStyle name="entry" xfId="691" xr:uid="{00000000-0005-0000-0000-0000A5020000}"/>
    <cellStyle name="Estilo 1" xfId="692" xr:uid="{00000000-0005-0000-0000-0000A6020000}"/>
    <cellStyle name="Euro" xfId="693" xr:uid="{00000000-0005-0000-0000-0000A7020000}"/>
    <cellStyle name="Explanatory Text" xfId="1853" builtinId="53" customBuiltin="1"/>
    <cellStyle name="Explanatory Text 2" xfId="16" xr:uid="{00000000-0005-0000-0000-0000A8020000}"/>
    <cellStyle name="Explanatory Text 2 2" xfId="1546" xr:uid="{AA71CD09-512D-4F34-8865-88E2957E4771}"/>
    <cellStyle name="Explanatory Text 3" xfId="8" xr:uid="{00000000-0005-0000-0000-0000A9020000}"/>
    <cellStyle name="Explanatory Text 3 2" xfId="1550" xr:uid="{AB6D0FE4-913E-492C-A7E6-1F18509EC3A1}"/>
    <cellStyle name="Explanatory Text 3 3" xfId="1445" xr:uid="{3014C75D-5216-4201-9725-E111D91BBAC0}"/>
    <cellStyle name="Explanatory Text 4" xfId="1492" xr:uid="{51D9F9AF-C003-4EBE-8AA7-F632773E0598}"/>
    <cellStyle name="Explanatory Text 5" xfId="1745" xr:uid="{19CC95F2-417B-4412-89CA-C6E57DDC3FFF}"/>
    <cellStyle name="Explanatory Text 6" xfId="1440" xr:uid="{C7C49FD0-4294-4A94-A47E-CEE45241C52E}"/>
    <cellStyle name="Fixed" xfId="694" xr:uid="{00000000-0005-0000-0000-0000AA020000}"/>
    <cellStyle name="Good" xfId="1846" builtinId="26" customBuiltin="1"/>
    <cellStyle name="Good 2" xfId="1444" xr:uid="{7D16E416-527E-4F06-AD92-A6F5D8D3C191}"/>
    <cellStyle name="Good 2 2" xfId="1987" xr:uid="{B5BF7FA2-5D33-4C17-BF84-9E75A930B6DE}"/>
    <cellStyle name="Good 3" xfId="1482" xr:uid="{FCC26F26-4E81-4ADA-A133-2031E5F4BDFE}"/>
    <cellStyle name="Grey" xfId="695" xr:uid="{00000000-0005-0000-0000-0000AB020000}"/>
    <cellStyle name="Header1" xfId="696" xr:uid="{00000000-0005-0000-0000-0000AC020000}"/>
    <cellStyle name="Header2" xfId="697" xr:uid="{00000000-0005-0000-0000-0000AD020000}"/>
    <cellStyle name="Header2 2" xfId="698" xr:uid="{00000000-0005-0000-0000-0000AE020000}"/>
    <cellStyle name="Header2 2 2" xfId="699" xr:uid="{00000000-0005-0000-0000-0000AF020000}"/>
    <cellStyle name="Header2 2 2 2" xfId="1564" xr:uid="{4EBEF506-8DFE-4C10-902B-ABA34E34EEF0}"/>
    <cellStyle name="Header2 2 3" xfId="1563" xr:uid="{9627D839-C6CA-46DC-AEB2-57B20A12A804}"/>
    <cellStyle name="Header2 3" xfId="1562" xr:uid="{57D2B6AF-952E-4CB2-9A46-10D9088D9725}"/>
    <cellStyle name="Heading 1" xfId="1842" builtinId="16" customBuiltin="1"/>
    <cellStyle name="Heading 1 2" xfId="1478" xr:uid="{781757BE-F7F9-4E52-82FE-D06262286C14}"/>
    <cellStyle name="Heading 1 2 2" xfId="1932" xr:uid="{5E63A216-F1F2-4106-BCB2-5A2DE07DF94C}"/>
    <cellStyle name="Heading 2" xfId="1843" builtinId="17" customBuiltin="1"/>
    <cellStyle name="Heading 2 2" xfId="1479" xr:uid="{AED9F62B-D148-4537-B531-777432C5AE83}"/>
    <cellStyle name="Heading 2 2 2" xfId="1864" xr:uid="{31A38932-99E8-445D-9F12-22E882203692}"/>
    <cellStyle name="Heading 3" xfId="1844" builtinId="18" customBuiltin="1"/>
    <cellStyle name="Heading 3 2" xfId="1480" xr:uid="{2AD096F6-5E02-4350-AC81-BBAC21FE0641}"/>
    <cellStyle name="Heading 3 2 2" xfId="1923" xr:uid="{192A76F6-D67A-4654-AF03-A15AE967E1FE}"/>
    <cellStyle name="Heading 4" xfId="1845" builtinId="19" customBuiltin="1"/>
    <cellStyle name="Heading 4 2" xfId="1481" xr:uid="{51EE417E-6E6D-434D-8900-E0EFB5D8A274}"/>
    <cellStyle name="Heading 4 2 2" xfId="1922" xr:uid="{648EB091-F77A-4562-A942-E80F71620C00}"/>
    <cellStyle name="Heading1" xfId="700" xr:uid="{00000000-0005-0000-0000-0000B0020000}"/>
    <cellStyle name="Heading1 2" xfId="701" xr:uid="{00000000-0005-0000-0000-0000B1020000}"/>
    <cellStyle name="Heading2" xfId="702" xr:uid="{00000000-0005-0000-0000-0000B2020000}"/>
    <cellStyle name="Heading2 2" xfId="703" xr:uid="{00000000-0005-0000-0000-0000B3020000}"/>
    <cellStyle name="Hyperlink 2" xfId="1454" xr:uid="{BA680343-0372-48C4-A076-1DFE96141C7D}"/>
    <cellStyle name="Hyperlink 3" xfId="1835" xr:uid="{62FDC762-8B8B-4EAF-9FCA-5E13D9CF2779}"/>
    <cellStyle name="Input" xfId="1847" builtinId="20" customBuiltin="1"/>
    <cellStyle name="Input (2)" xfId="704" xr:uid="{00000000-0005-0000-0000-0000B4020000}"/>
    <cellStyle name="Input [yellow]" xfId="705" xr:uid="{00000000-0005-0000-0000-0000B5020000}"/>
    <cellStyle name="Input [yellow] 2" xfId="706" xr:uid="{00000000-0005-0000-0000-0000B6020000}"/>
    <cellStyle name="Input [yellow] 2 2" xfId="2024" xr:uid="{D586EA71-4D34-4373-AF81-45E7AB461543}"/>
    <cellStyle name="Input [yellow] 3" xfId="2023" xr:uid="{25D9649E-A220-4C9C-8816-4D1C97D07DFA}"/>
    <cellStyle name="Input 10" xfId="2003" xr:uid="{E0BAD4FB-0249-475D-A169-62B3F2FCB8AF}"/>
    <cellStyle name="Input 11" xfId="2001" xr:uid="{80BC7636-794D-48CF-A095-EDE96BBFE8C0}"/>
    <cellStyle name="Input 12" xfId="1996" xr:uid="{B0FA7B9A-0DAF-4F92-A436-C5F74F67C6FE}"/>
    <cellStyle name="Input 13" xfId="2002" xr:uid="{17CE08A1-F2FD-4728-A2C4-623969E7553C}"/>
    <cellStyle name="Input 14" xfId="1994" xr:uid="{929136D9-C01E-4647-A98B-4603A05E3BB7}"/>
    <cellStyle name="Input 2" xfId="1485" xr:uid="{450E9B33-47C8-4D73-93FC-B1B2FE77BDC2}"/>
    <cellStyle name="Input 3" xfId="1995" xr:uid="{15D0D2F7-D9D1-4E04-8D3D-F7B856BB9AC7}"/>
    <cellStyle name="Input 4" xfId="2004" xr:uid="{00EB6322-6907-4CD7-AD89-2A57BDEF66F9}"/>
    <cellStyle name="Input 5" xfId="2000" xr:uid="{022F3F0B-ABF5-46A7-8298-EE6B404B8B29}"/>
    <cellStyle name="Input 6" xfId="1997" xr:uid="{068339DD-C64C-46F4-9FB7-BEEB371BAB63}"/>
    <cellStyle name="Input 7" xfId="2005" xr:uid="{3A38BA82-A2C2-44FE-ABAF-10BA3EB47BC5}"/>
    <cellStyle name="Input 8" xfId="1999" xr:uid="{EB792D94-C9CE-47C0-9C23-84B497C79E87}"/>
    <cellStyle name="Input 9" xfId="1993" xr:uid="{B5A05562-A9DA-4B1B-A354-4410C960123B}"/>
    <cellStyle name="Inventory" xfId="707" xr:uid="{00000000-0005-0000-0000-0000B7020000}"/>
    <cellStyle name="Inventory 2" xfId="708" xr:uid="{00000000-0005-0000-0000-0000B8020000}"/>
    <cellStyle name="Jun" xfId="1921" xr:uid="{58705ACF-8224-4B39-93B9-40751F4A433C}"/>
    <cellStyle name="Ledger 17 x 11 in" xfId="709" xr:uid="{00000000-0005-0000-0000-0000B9020000}"/>
    <cellStyle name="Link Currency (0)" xfId="710" xr:uid="{00000000-0005-0000-0000-0000BA020000}"/>
    <cellStyle name="Link Currency (2)" xfId="711" xr:uid="{00000000-0005-0000-0000-0000BB020000}"/>
    <cellStyle name="Link Units (0)" xfId="712" xr:uid="{00000000-0005-0000-0000-0000BC020000}"/>
    <cellStyle name="Link Units (1)" xfId="713" xr:uid="{00000000-0005-0000-0000-0000BD020000}"/>
    <cellStyle name="Link Units (2)" xfId="714" xr:uid="{00000000-0005-0000-0000-0000BE020000}"/>
    <cellStyle name="Linked Cell" xfId="1850" builtinId="24" customBuiltin="1"/>
    <cellStyle name="Linked Cell 2" xfId="1488" xr:uid="{13B6235F-F5A8-4A41-BCC4-C3ABE957F909}"/>
    <cellStyle name="Millares [0]_2AV_M_M " xfId="715" xr:uid="{00000000-0005-0000-0000-0000BF020000}"/>
    <cellStyle name="Millares_2AV_M_M " xfId="716" xr:uid="{00000000-0005-0000-0000-0000C0020000}"/>
    <cellStyle name="Milliers [0]_!!!GO" xfId="717" xr:uid="{00000000-0005-0000-0000-0000C1020000}"/>
    <cellStyle name="Milliers_!!!GO" xfId="718" xr:uid="{00000000-0005-0000-0000-0000C2020000}"/>
    <cellStyle name="Moneda [0]_2AV_M_M " xfId="719" xr:uid="{00000000-0005-0000-0000-0000C3020000}"/>
    <cellStyle name="Moneda_2AV_M_M " xfId="720" xr:uid="{00000000-0005-0000-0000-0000C4020000}"/>
    <cellStyle name="Mon閠aire [0]_!!!GO" xfId="721" xr:uid="{00000000-0005-0000-0000-0000C5020000}"/>
    <cellStyle name="Mon閠aire_!!!GO" xfId="722" xr:uid="{00000000-0005-0000-0000-0000C6020000}"/>
    <cellStyle name="Neutral 2" xfId="1484" xr:uid="{B98E67E3-9E80-47DE-B77F-E7D895ED07AD}"/>
    <cellStyle name="Neutral 2 2" xfId="1920" xr:uid="{02C4766E-66C2-4303-9B34-C31DEDB9C6DF}"/>
    <cellStyle name="New Times Roman" xfId="723" xr:uid="{00000000-0005-0000-0000-0000C7020000}"/>
    <cellStyle name="New Times Roman 2" xfId="724" xr:uid="{00000000-0005-0000-0000-0000C8020000}"/>
    <cellStyle name="no dec" xfId="725" xr:uid="{00000000-0005-0000-0000-0000C9020000}"/>
    <cellStyle name="Norm੎੎" xfId="726" xr:uid="{00000000-0005-0000-0000-0000CA020000}"/>
    <cellStyle name="Normal" xfId="0" builtinId="0"/>
    <cellStyle name="Normal - Style1" xfId="727" xr:uid="{00000000-0005-0000-0000-0000CC020000}"/>
    <cellStyle name="Normal 10" xfId="728" xr:uid="{00000000-0005-0000-0000-0000CD020000}"/>
    <cellStyle name="Normal 10 2" xfId="1334" xr:uid="{9F0C1642-B691-49EF-A16D-B38ED0786CE5}"/>
    <cellStyle name="Normal 10 3" xfId="1565" xr:uid="{D7E2237F-9699-4BE2-8CFD-E1F149CC54CD}"/>
    <cellStyle name="Normal 10 4" xfId="1476" xr:uid="{2CDE3066-0C88-46EA-800C-C89956D9E529}"/>
    <cellStyle name="Normal 100" xfId="1870" xr:uid="{B895E548-E481-4B4A-A1F3-108953B8D9E4}"/>
    <cellStyle name="Normal 101" xfId="729" xr:uid="{00000000-0005-0000-0000-0000CE020000}"/>
    <cellStyle name="Normal 101 2" xfId="730" xr:uid="{00000000-0005-0000-0000-0000CF020000}"/>
    <cellStyle name="Normal 101 2 2" xfId="1336" xr:uid="{BDA7A017-E73D-471F-B458-34E9F39A7DC0}"/>
    <cellStyle name="Normal 101 2 2 2" xfId="1688" xr:uid="{8CC58F31-6648-4D3E-B060-6A11BFB4E890}"/>
    <cellStyle name="Normal 101 2 3" xfId="1567" xr:uid="{EEEF16DF-1C8F-4C2B-A54F-208E5BB17252}"/>
    <cellStyle name="Normal 101 2 4" xfId="1873" xr:uid="{EFE5891D-DDC4-49AF-90EA-8DC821C4F11A}"/>
    <cellStyle name="Normal 101 3" xfId="1335" xr:uid="{5DDBAD32-4AF3-4531-90BD-11479D9A7B88}"/>
    <cellStyle name="Normal 101 3 2" xfId="1687" xr:uid="{EE2ABF1B-75F5-41EA-9F18-9915840B8D17}"/>
    <cellStyle name="Normal 101 4" xfId="1566" xr:uid="{3B6663CF-F681-460B-801D-4AE4B42AA94A}"/>
    <cellStyle name="Normal 101 5" xfId="1872" xr:uid="{EDAC2535-E695-42A3-AB90-5ABFE9278155}"/>
    <cellStyle name="Normal 102" xfId="731" xr:uid="{00000000-0005-0000-0000-0000D0020000}"/>
    <cellStyle name="Normal 102 2" xfId="732" xr:uid="{00000000-0005-0000-0000-0000D1020000}"/>
    <cellStyle name="Normal 102 2 2" xfId="1338" xr:uid="{FD2112CC-14A6-48BC-A8B2-63EF89E90A8B}"/>
    <cellStyle name="Normal 102 2 2 2" xfId="1690" xr:uid="{60AC144E-DABA-4A1A-B82B-F40984DBF0E0}"/>
    <cellStyle name="Normal 102 2 3" xfId="1569" xr:uid="{68A94184-CA10-472B-AFED-AA053143138E}"/>
    <cellStyle name="Normal 102 2 4" xfId="1875" xr:uid="{5592491A-9737-4683-85D7-5ABC9DB32F06}"/>
    <cellStyle name="Normal 102 3" xfId="1337" xr:uid="{428116B0-8C83-4C86-BEB9-44D3B0F47626}"/>
    <cellStyle name="Normal 102 3 2" xfId="1689" xr:uid="{D1F36A77-04BD-4CC8-B0BF-807F6D69144E}"/>
    <cellStyle name="Normal 102 4" xfId="1568" xr:uid="{B1D2C2E6-9945-44D7-8E22-D78F69F57352}"/>
    <cellStyle name="Normal 102 5" xfId="1874" xr:uid="{E1CA6EC3-FE1F-46A0-A1C9-BE23BF7B9904}"/>
    <cellStyle name="Normal 103" xfId="733" xr:uid="{00000000-0005-0000-0000-0000D2020000}"/>
    <cellStyle name="Normal 103 2" xfId="734" xr:uid="{00000000-0005-0000-0000-0000D3020000}"/>
    <cellStyle name="Normal 103 2 2" xfId="1340" xr:uid="{DF09441F-068A-4073-82CA-C6AA2621D15B}"/>
    <cellStyle name="Normal 103 2 2 2" xfId="1692" xr:uid="{F6B99918-796B-430E-AEC7-82F76A585C87}"/>
    <cellStyle name="Normal 103 2 3" xfId="1571" xr:uid="{13E758A3-B654-4CED-BE63-ACDE4200831D}"/>
    <cellStyle name="Normal 103 2 4" xfId="1877" xr:uid="{043109AE-73EB-408D-9AB3-4858ABBC291B}"/>
    <cellStyle name="Normal 103 3" xfId="1339" xr:uid="{FF6FD726-83C9-4203-8353-08230567DA01}"/>
    <cellStyle name="Normal 103 3 2" xfId="1691" xr:uid="{51000B27-9AA3-48EB-87B3-180372089663}"/>
    <cellStyle name="Normal 103 4" xfId="1570" xr:uid="{E1FBFB0B-9F62-4785-8282-65AD70EA85DD}"/>
    <cellStyle name="Normal 103 5" xfId="1876" xr:uid="{D46ECD4F-5A54-4C86-9E1B-A58B8F5239FE}"/>
    <cellStyle name="Normal 104" xfId="735" xr:uid="{00000000-0005-0000-0000-0000D4020000}"/>
    <cellStyle name="Normal 104 2" xfId="736" xr:uid="{00000000-0005-0000-0000-0000D5020000}"/>
    <cellStyle name="Normal 105" xfId="737" xr:uid="{00000000-0005-0000-0000-0000D6020000}"/>
    <cellStyle name="Normal 105 2" xfId="738" xr:uid="{00000000-0005-0000-0000-0000D7020000}"/>
    <cellStyle name="Normal 106" xfId="739" xr:uid="{00000000-0005-0000-0000-0000D8020000}"/>
    <cellStyle name="Normal 106 2" xfId="740" xr:uid="{00000000-0005-0000-0000-0000D9020000}"/>
    <cellStyle name="Normal 107" xfId="741" xr:uid="{00000000-0005-0000-0000-0000DA020000}"/>
    <cellStyle name="Normal 107 2" xfId="742" xr:uid="{00000000-0005-0000-0000-0000DB020000}"/>
    <cellStyle name="Normal 107 2 2" xfId="1342" xr:uid="{E1E90C5A-67C1-4B70-BAC5-4A7978531165}"/>
    <cellStyle name="Normal 107 2 2 2" xfId="1694" xr:uid="{9024A8BA-3AE7-4E36-BA0E-A52E6538454E}"/>
    <cellStyle name="Normal 107 2 3" xfId="1573" xr:uid="{31A83057-2A63-495A-B916-55E4692BD84C}"/>
    <cellStyle name="Normal 107 2 4" xfId="1879" xr:uid="{58240710-5D0F-4A8E-850A-CF0F6FB85593}"/>
    <cellStyle name="Normal 107 3" xfId="1341" xr:uid="{2498227C-E31F-419E-9EAD-3B7EF0AC7AB7}"/>
    <cellStyle name="Normal 107 3 2" xfId="1693" xr:uid="{D783AE60-CA88-4016-9310-A5B7B8532B85}"/>
    <cellStyle name="Normal 107 4" xfId="1572" xr:uid="{D605C564-9BB5-45B0-B6F2-1449921BDBC0}"/>
    <cellStyle name="Normal 107 5" xfId="1878" xr:uid="{107B5E75-346B-42A6-9A82-5A93B9476EDD}"/>
    <cellStyle name="Normal 108" xfId="743" xr:uid="{00000000-0005-0000-0000-0000DC020000}"/>
    <cellStyle name="Normal 108 2" xfId="1343" xr:uid="{1AA2604B-051A-43ED-BDEE-B963A05C925B}"/>
    <cellStyle name="Normal 109" xfId="744" xr:uid="{00000000-0005-0000-0000-0000DD020000}"/>
    <cellStyle name="Normal 109 2" xfId="745" xr:uid="{00000000-0005-0000-0000-0000DE020000}"/>
    <cellStyle name="Normal 109 2 2" xfId="1345" xr:uid="{EA6CA4B2-1542-4DA8-8C1E-E301BC71C54B}"/>
    <cellStyle name="Normal 109 2 2 2" xfId="1696" xr:uid="{CFB46817-59A1-4EA6-9BA8-625A73E34C01}"/>
    <cellStyle name="Normal 109 2 3" xfId="1575" xr:uid="{09F44434-8B75-4D3E-940F-EE622452B489}"/>
    <cellStyle name="Normal 109 2 4" xfId="1881" xr:uid="{9DEF6EF0-E285-4935-BE4B-69892CDC87AB}"/>
    <cellStyle name="Normal 109 3" xfId="1344" xr:uid="{179E95A1-31AD-4734-97D9-8746C3FC51CE}"/>
    <cellStyle name="Normal 109 3 2" xfId="1695" xr:uid="{F564EFFB-ECCC-457A-AE0E-44FE971F0253}"/>
    <cellStyle name="Normal 109 4" xfId="1574" xr:uid="{5F54CC94-6B04-4A1B-B7EF-328035935582}"/>
    <cellStyle name="Normal 109 5" xfId="1880" xr:uid="{7B2BD823-F5A6-4AB4-BFCA-3FDAA9699780}"/>
    <cellStyle name="Normal 11" xfId="14" xr:uid="{00000000-0005-0000-0000-0000DF020000}"/>
    <cellStyle name="Normal 11 2" xfId="7" xr:uid="{00000000-0005-0000-0000-0000E0020000}"/>
    <cellStyle name="Normal 11 2 2" xfId="1290" xr:uid="{99988C78-5A2F-40DA-8D54-E46C2A2B3A79}"/>
    <cellStyle name="Normal 11 3" xfId="746" xr:uid="{00000000-0005-0000-0000-0000E1020000}"/>
    <cellStyle name="Normal 11 4" xfId="1555" xr:uid="{F5CEEA47-630B-4E0B-883D-0919BC7D4533}"/>
    <cellStyle name="Normal 11 5" xfId="1449" xr:uid="{238B071D-F73E-4BDC-B178-0502DED58705}"/>
    <cellStyle name="Normal 110" xfId="747" xr:uid="{00000000-0005-0000-0000-0000E2020000}"/>
    <cellStyle name="Normal 110 2" xfId="748" xr:uid="{00000000-0005-0000-0000-0000E3020000}"/>
    <cellStyle name="Normal 110 2 2" xfId="1347" xr:uid="{44367D81-E954-4D5C-9E9F-81D3A5DE0A09}"/>
    <cellStyle name="Normal 110 2 2 2" xfId="1698" xr:uid="{E264B1DC-AA8E-45D1-94B7-7993E0D08266}"/>
    <cellStyle name="Normal 110 2 3" xfId="1577" xr:uid="{1A96E4B4-3B95-4D2A-B04F-44E5680AB3DF}"/>
    <cellStyle name="Normal 110 2 4" xfId="1883" xr:uid="{4DF44C8F-5848-437D-98A8-45460AF2981B}"/>
    <cellStyle name="Normal 110 3" xfId="1346" xr:uid="{54D9CC56-99A4-43C7-8EE8-18D027B4DF67}"/>
    <cellStyle name="Normal 110 3 2" xfId="1697" xr:uid="{8F008C60-2EC8-478A-9E6D-D30B1B73B707}"/>
    <cellStyle name="Normal 110 4" xfId="1576" xr:uid="{18250C20-E2F7-4C24-9435-704D4BEDE876}"/>
    <cellStyle name="Normal 110 5" xfId="1882" xr:uid="{05801322-4040-4A95-A883-10CFD3DD1618}"/>
    <cellStyle name="Normal 111" xfId="749" xr:uid="{00000000-0005-0000-0000-0000E4020000}"/>
    <cellStyle name="Normal 111 2" xfId="750" xr:uid="{00000000-0005-0000-0000-0000E5020000}"/>
    <cellStyle name="Normal 111 2 2" xfId="1349" xr:uid="{0E67524D-D573-4A60-9ECD-C5A2DABAE22B}"/>
    <cellStyle name="Normal 111 2 2 2" xfId="1700" xr:uid="{F99BF78D-A9A1-4E04-A00A-E93513144406}"/>
    <cellStyle name="Normal 111 2 3" xfId="1579" xr:uid="{387D08B5-E640-490E-B4AF-17A21BA58EDD}"/>
    <cellStyle name="Normal 111 2 4" xfId="1885" xr:uid="{214EB35B-944C-4556-A8F8-6EFDEF17DBE6}"/>
    <cellStyle name="Normal 111 3" xfId="1348" xr:uid="{9064908B-BD43-45BA-8E80-8536BF446DA9}"/>
    <cellStyle name="Normal 111 3 2" xfId="1699" xr:uid="{B465D1FD-D68A-4496-9839-C08ADC58225F}"/>
    <cellStyle name="Normal 111 4" xfId="1578" xr:uid="{F02558D5-A9D3-4417-9606-28DF4F53B773}"/>
    <cellStyle name="Normal 111 5" xfId="1884" xr:uid="{7D99DDFA-BE12-40CE-AC08-89061CA306E2}"/>
    <cellStyle name="Normal 112" xfId="751" xr:uid="{00000000-0005-0000-0000-0000E6020000}"/>
    <cellStyle name="Normal 112 2" xfId="752" xr:uid="{00000000-0005-0000-0000-0000E7020000}"/>
    <cellStyle name="Normal 112 2 2" xfId="1351" xr:uid="{C09AA3EE-661B-4103-AB2C-BD851C8FB34E}"/>
    <cellStyle name="Normal 112 2 2 2" xfId="1702" xr:uid="{80BB5777-BE7C-4A29-9775-455CC07609E8}"/>
    <cellStyle name="Normal 112 2 3" xfId="1581" xr:uid="{CE692063-627F-49FB-BDEB-C789D266D1CC}"/>
    <cellStyle name="Normal 112 2 4" xfId="1887" xr:uid="{A65E0861-FDC8-4F03-96A9-3CC78270F28A}"/>
    <cellStyle name="Normal 112 3" xfId="1350" xr:uid="{7604A721-B9BD-4A82-B59B-9C37E33171E0}"/>
    <cellStyle name="Normal 112 3 2" xfId="1701" xr:uid="{F4912B6E-B188-40BB-9E9C-37F8F4939A37}"/>
    <cellStyle name="Normal 112 4" xfId="1580" xr:uid="{1C1C99BF-E59E-4B67-BD60-001BCFCE2A45}"/>
    <cellStyle name="Normal 112 5" xfId="1886" xr:uid="{EDC8EDDD-89CC-4153-88FF-57BA1F716D99}"/>
    <cellStyle name="Normal 113" xfId="753" xr:uid="{00000000-0005-0000-0000-0000E8020000}"/>
    <cellStyle name="Normal 113 2" xfId="754" xr:uid="{00000000-0005-0000-0000-0000E9020000}"/>
    <cellStyle name="Normal 113 2 2" xfId="1353" xr:uid="{FDE9D9D1-EC34-42EF-83BC-90662F340434}"/>
    <cellStyle name="Normal 113 2 2 2" xfId="1704" xr:uid="{DEFD8096-2976-4A75-A45E-A6219F83476C}"/>
    <cellStyle name="Normal 113 2 3" xfId="1583" xr:uid="{6B788916-8E4B-4164-90CA-EE8192C6AF80}"/>
    <cellStyle name="Normal 113 2 4" xfId="1889" xr:uid="{C9839801-563B-4C2D-A0E5-2D6BAE5AC10F}"/>
    <cellStyle name="Normal 113 3" xfId="1352" xr:uid="{758891DA-08B9-4302-9B9F-552E70C84D85}"/>
    <cellStyle name="Normal 113 3 2" xfId="1703" xr:uid="{F31E6647-0ED3-4689-A284-6448078B28D6}"/>
    <cellStyle name="Normal 113 4" xfId="1582" xr:uid="{F1217DBE-7CA6-4094-9B2C-9A3259800523}"/>
    <cellStyle name="Normal 113 5" xfId="1888" xr:uid="{DB92DA09-DE2F-4A80-AF1A-DC1D2910ADA9}"/>
    <cellStyle name="Normal 114" xfId="755" xr:uid="{00000000-0005-0000-0000-0000EA020000}"/>
    <cellStyle name="Normal 114 2" xfId="756" xr:uid="{00000000-0005-0000-0000-0000EB020000}"/>
    <cellStyle name="Normal 114 2 2" xfId="1355" xr:uid="{79A1404A-7DEB-4CC4-8413-384452EE78B0}"/>
    <cellStyle name="Normal 114 2 2 2" xfId="1706" xr:uid="{8E56458F-0A74-4C2F-9735-36A2637A4D60}"/>
    <cellStyle name="Normal 114 2 3" xfId="1585" xr:uid="{FB7EFC92-EEA2-4878-AED9-44BE86221F0B}"/>
    <cellStyle name="Normal 114 2 4" xfId="1891" xr:uid="{2B73212C-17B0-4212-AE12-C73A3E210BFF}"/>
    <cellStyle name="Normal 114 3" xfId="1354" xr:uid="{E74A6038-494D-4BAF-AC50-CE24EC384615}"/>
    <cellStyle name="Normal 114 3 2" xfId="1705" xr:uid="{BAC356A6-26A8-49F6-A431-D3B57A01F3DC}"/>
    <cellStyle name="Normal 114 4" xfId="1584" xr:uid="{97E367D4-295D-4A21-9803-635159ED7B49}"/>
    <cellStyle name="Normal 114 5" xfId="1890" xr:uid="{687CCFFF-ECA3-40E0-848A-048ABF8AF5FB}"/>
    <cellStyle name="Normal 117 2" xfId="757" xr:uid="{00000000-0005-0000-0000-0000EC020000}"/>
    <cellStyle name="Normal 117 3" xfId="758" xr:uid="{00000000-0005-0000-0000-0000ED020000}"/>
    <cellStyle name="Normal 118" xfId="759" xr:uid="{00000000-0005-0000-0000-0000EE020000}"/>
    <cellStyle name="Normal 118 2" xfId="760" xr:uid="{00000000-0005-0000-0000-0000EF020000}"/>
    <cellStyle name="Normal 119" xfId="761" xr:uid="{00000000-0005-0000-0000-0000F0020000}"/>
    <cellStyle name="Normal 12" xfId="762" xr:uid="{00000000-0005-0000-0000-0000F1020000}"/>
    <cellStyle name="Normal 12 2" xfId="1826" xr:uid="{DE866E57-7D2C-46DA-8FC6-C5BEA6BAD832}"/>
    <cellStyle name="Normal 120" xfId="763" xr:uid="{00000000-0005-0000-0000-0000F2020000}"/>
    <cellStyle name="Normal 120 2" xfId="764" xr:uid="{00000000-0005-0000-0000-0000F3020000}"/>
    <cellStyle name="Normal 121" xfId="765" xr:uid="{00000000-0005-0000-0000-0000F4020000}"/>
    <cellStyle name="Normal 122" xfId="766" xr:uid="{00000000-0005-0000-0000-0000F5020000}"/>
    <cellStyle name="Normal 123" xfId="767" xr:uid="{00000000-0005-0000-0000-0000F6020000}"/>
    <cellStyle name="Normal 124" xfId="768" xr:uid="{00000000-0005-0000-0000-0000F7020000}"/>
    <cellStyle name="Normal 125" xfId="769" xr:uid="{00000000-0005-0000-0000-0000F8020000}"/>
    <cellStyle name="Normal 126" xfId="770" xr:uid="{00000000-0005-0000-0000-0000F9020000}"/>
    <cellStyle name="Normal 127" xfId="771" xr:uid="{00000000-0005-0000-0000-0000FA020000}"/>
    <cellStyle name="Normal 128" xfId="772" xr:uid="{00000000-0005-0000-0000-0000FB020000}"/>
    <cellStyle name="Normal 129" xfId="773" xr:uid="{00000000-0005-0000-0000-0000FC020000}"/>
    <cellStyle name="Normal 13" xfId="774" xr:uid="{00000000-0005-0000-0000-0000FD020000}"/>
    <cellStyle name="Normal 13 2" xfId="775" xr:uid="{00000000-0005-0000-0000-0000FE020000}"/>
    <cellStyle name="Normal 13 3" xfId="1827" xr:uid="{3731973F-7C6D-43B4-B062-D550A68ACA8A}"/>
    <cellStyle name="Normal 130" xfId="776" xr:uid="{00000000-0005-0000-0000-0000FF020000}"/>
    <cellStyle name="Normal 131" xfId="777" xr:uid="{00000000-0005-0000-0000-000000030000}"/>
    <cellStyle name="Normal 132" xfId="778" xr:uid="{00000000-0005-0000-0000-000001030000}"/>
    <cellStyle name="Normal 133" xfId="779" xr:uid="{00000000-0005-0000-0000-000002030000}"/>
    <cellStyle name="Normal 134" xfId="780" xr:uid="{00000000-0005-0000-0000-000003030000}"/>
    <cellStyle name="Normal 135" xfId="781" xr:uid="{00000000-0005-0000-0000-000004030000}"/>
    <cellStyle name="Normal 136" xfId="782" xr:uid="{00000000-0005-0000-0000-000005030000}"/>
    <cellStyle name="Normal 137" xfId="783" xr:uid="{00000000-0005-0000-0000-000006030000}"/>
    <cellStyle name="Normal 138" xfId="784" xr:uid="{00000000-0005-0000-0000-000007030000}"/>
    <cellStyle name="Normal 139" xfId="785" xr:uid="{00000000-0005-0000-0000-000008030000}"/>
    <cellStyle name="Normal 139 2" xfId="786" xr:uid="{00000000-0005-0000-0000-000009030000}"/>
    <cellStyle name="Normal 14" xfId="787" xr:uid="{00000000-0005-0000-0000-00000A030000}"/>
    <cellStyle name="Normal 140" xfId="788" xr:uid="{00000000-0005-0000-0000-00000B030000}"/>
    <cellStyle name="Normal 140 2" xfId="789" xr:uid="{00000000-0005-0000-0000-00000C030000}"/>
    <cellStyle name="Normal 141" xfId="790" xr:uid="{00000000-0005-0000-0000-00000D030000}"/>
    <cellStyle name="Normal 141 2" xfId="791" xr:uid="{00000000-0005-0000-0000-00000E030000}"/>
    <cellStyle name="Normal 142" xfId="792" xr:uid="{00000000-0005-0000-0000-00000F030000}"/>
    <cellStyle name="Normal 142 2" xfId="1356" xr:uid="{236684F6-D3C7-49B0-B61F-00213D5F624E}"/>
    <cellStyle name="Normal 143" xfId="793" xr:uid="{00000000-0005-0000-0000-000010030000}"/>
    <cellStyle name="Normal 143 2" xfId="794" xr:uid="{00000000-0005-0000-0000-000011030000}"/>
    <cellStyle name="Normal 144" xfId="795" xr:uid="{00000000-0005-0000-0000-000012030000}"/>
    <cellStyle name="Normal 144 2" xfId="796" xr:uid="{00000000-0005-0000-0000-000013030000}"/>
    <cellStyle name="Normal 145" xfId="797" xr:uid="{00000000-0005-0000-0000-000014030000}"/>
    <cellStyle name="Normal 145 2" xfId="798" xr:uid="{00000000-0005-0000-0000-000015030000}"/>
    <cellStyle name="Normal 146" xfId="799" xr:uid="{00000000-0005-0000-0000-000016030000}"/>
    <cellStyle name="Normal 146 2" xfId="1357" xr:uid="{6DD0076E-5BCC-494E-BA72-8FD70B104F63}"/>
    <cellStyle name="Normal 15" xfId="800" xr:uid="{00000000-0005-0000-0000-000017030000}"/>
    <cellStyle name="Normal 151" xfId="801" xr:uid="{00000000-0005-0000-0000-000018030000}"/>
    <cellStyle name="Normal 152" xfId="802" xr:uid="{00000000-0005-0000-0000-000019030000}"/>
    <cellStyle name="Normal 153" xfId="803" xr:uid="{00000000-0005-0000-0000-00001A030000}"/>
    <cellStyle name="Normal 154" xfId="804" xr:uid="{00000000-0005-0000-0000-00001B030000}"/>
    <cellStyle name="Normal 159" xfId="805" xr:uid="{00000000-0005-0000-0000-00001C030000}"/>
    <cellStyle name="Normal 159 2" xfId="806" xr:uid="{00000000-0005-0000-0000-00001D030000}"/>
    <cellStyle name="Normal 16" xfId="807" xr:uid="{00000000-0005-0000-0000-00001E030000}"/>
    <cellStyle name="Normal 168" xfId="808" xr:uid="{00000000-0005-0000-0000-00001F030000}"/>
    <cellStyle name="Normal 168 2" xfId="1358" xr:uid="{86D4B1A0-8EBE-496B-80FB-7CA9B7BCA265}"/>
    <cellStyle name="Normal 169" xfId="809" xr:uid="{00000000-0005-0000-0000-000020030000}"/>
    <cellStyle name="Normal 17" xfId="810" xr:uid="{00000000-0005-0000-0000-000021030000}"/>
    <cellStyle name="Normal 170" xfId="811" xr:uid="{00000000-0005-0000-0000-000022030000}"/>
    <cellStyle name="Normal 18" xfId="812" xr:uid="{00000000-0005-0000-0000-000023030000}"/>
    <cellStyle name="Normal 19" xfId="813" xr:uid="{00000000-0005-0000-0000-000024030000}"/>
    <cellStyle name="Normal 2" xfId="6" xr:uid="{00000000-0005-0000-0000-000025030000}"/>
    <cellStyle name="Normal 2 10" xfId="1442" xr:uid="{FFF6DC2F-577E-4192-8A17-DC88F496AE38}"/>
    <cellStyle name="Normal 2 101" xfId="1833" xr:uid="{BCC2C652-109C-4E9C-B295-5FE0556B79B1}"/>
    <cellStyle name="Normal 2 11" xfId="1805" xr:uid="{E6150679-E6F5-4C74-A865-486072F1555F}"/>
    <cellStyle name="Normal 2 12" xfId="1836" xr:uid="{C31C89F8-4AA3-4C63-A60E-35396A497639}"/>
    <cellStyle name="Normal 2 13" xfId="1865" xr:uid="{CF68811A-61B8-43B0-928F-700435DED655}"/>
    <cellStyle name="Normal 2 2" xfId="815" xr:uid="{00000000-0005-0000-0000-000026030000}"/>
    <cellStyle name="Normal 2 2 18" xfId="816" xr:uid="{00000000-0005-0000-0000-000027030000}"/>
    <cellStyle name="Normal 2 2 2" xfId="1919" xr:uid="{9A70E867-2E4D-414C-9349-A97BD562DDDA}"/>
    <cellStyle name="Normal 2 3" xfId="817" xr:uid="{00000000-0005-0000-0000-000028030000}"/>
    <cellStyle name="Normal 2 3 2" xfId="1359" xr:uid="{37668F0B-5145-45AF-83BB-5EABACE6F262}"/>
    <cellStyle name="Normal 2 4" xfId="818" xr:uid="{00000000-0005-0000-0000-000029030000}"/>
    <cellStyle name="Normal 2 5" xfId="5" xr:uid="{00000000-0005-0000-0000-00002A030000}"/>
    <cellStyle name="Normal 2 5 2" xfId="4" xr:uid="{00000000-0005-0000-0000-00002B030000}"/>
    <cellStyle name="Normal 2 5 2 2" xfId="1288" xr:uid="{B4B3FD54-9F3B-4EFE-A396-DAA22E306CFF}"/>
    <cellStyle name="Normal 2 5 3" xfId="819" xr:uid="{00000000-0005-0000-0000-00002C030000}"/>
    <cellStyle name="Normal 2 5 4" xfId="1548" xr:uid="{C0AB315C-B8FF-4EAF-BFE4-6763E2558E8F}"/>
    <cellStyle name="Normal 2 5 5" xfId="1448" xr:uid="{1B319923-2A22-42CC-886B-13C053EC1AE1}"/>
    <cellStyle name="Normal 2 6" xfId="820" xr:uid="{00000000-0005-0000-0000-00002D030000}"/>
    <cellStyle name="Normal 2 6 2" xfId="1360" xr:uid="{0A120548-4272-4B4E-A372-5E03B5EEB037}"/>
    <cellStyle name="Normal 2 7" xfId="814" xr:uid="{00000000-0005-0000-0000-00002E030000}"/>
    <cellStyle name="Normal 2 8" xfId="1289" xr:uid="{3FD884E9-9612-49F6-9060-AA7BDECA0C1D}"/>
    <cellStyle name="Normal 2 8 2" xfId="1679" xr:uid="{EB99D6CC-CA16-43A4-9331-8C2351F6A3FD}"/>
    <cellStyle name="Normal 2 9" xfId="1549" xr:uid="{53E881DA-2D97-4DA0-9049-D2CB408B9FD3}"/>
    <cellStyle name="Normal 20" xfId="821" xr:uid="{00000000-0005-0000-0000-00002F030000}"/>
    <cellStyle name="Normal 204" xfId="822" xr:uid="{00000000-0005-0000-0000-000030030000}"/>
    <cellStyle name="Normal 204 2" xfId="1361" xr:uid="{CBEF7AC8-DAD0-4986-8E57-A96DCA4F2A5A}"/>
    <cellStyle name="Normal 205" xfId="823" xr:uid="{00000000-0005-0000-0000-000031030000}"/>
    <cellStyle name="Normal 205 2" xfId="1362" xr:uid="{027DFCC4-C11F-498C-A8CC-428EA8B964DC}"/>
    <cellStyle name="Normal 21" xfId="824" xr:uid="{00000000-0005-0000-0000-000032030000}"/>
    <cellStyle name="Normal 210" xfId="825" xr:uid="{00000000-0005-0000-0000-000033030000}"/>
    <cellStyle name="Normal 210 2" xfId="826" xr:uid="{00000000-0005-0000-0000-000034030000}"/>
    <cellStyle name="Normal 210 2 2" xfId="1364" xr:uid="{7A9040E7-30CC-4A71-94BA-22476B1F7B75}"/>
    <cellStyle name="Normal 210 3" xfId="1363" xr:uid="{DB07C716-D80F-45C0-913E-93E9FE6335EF}"/>
    <cellStyle name="Normal 22" xfId="827" xr:uid="{00000000-0005-0000-0000-000035030000}"/>
    <cellStyle name="Normal 23" xfId="828" xr:uid="{00000000-0005-0000-0000-000036030000}"/>
    <cellStyle name="Normal 24" xfId="829" xr:uid="{00000000-0005-0000-0000-000037030000}"/>
    <cellStyle name="Normal 25" xfId="830" xr:uid="{00000000-0005-0000-0000-000038030000}"/>
    <cellStyle name="Normal 26" xfId="831" xr:uid="{00000000-0005-0000-0000-000039030000}"/>
    <cellStyle name="Normal 27" xfId="832" xr:uid="{00000000-0005-0000-0000-00003A030000}"/>
    <cellStyle name="Normal 275" xfId="833" xr:uid="{00000000-0005-0000-0000-00003B030000}"/>
    <cellStyle name="Normal 275 2" xfId="834" xr:uid="{00000000-0005-0000-0000-00003C030000}"/>
    <cellStyle name="Normal 276" xfId="835" xr:uid="{00000000-0005-0000-0000-00003D030000}"/>
    <cellStyle name="Normal 277" xfId="836" xr:uid="{00000000-0005-0000-0000-00003E030000}"/>
    <cellStyle name="Normal 278" xfId="837" xr:uid="{00000000-0005-0000-0000-00003F030000}"/>
    <cellStyle name="Normal 279" xfId="838" xr:uid="{00000000-0005-0000-0000-000040030000}"/>
    <cellStyle name="Normal 28" xfId="839" xr:uid="{00000000-0005-0000-0000-000041030000}"/>
    <cellStyle name="Normal 280" xfId="840" xr:uid="{00000000-0005-0000-0000-000042030000}"/>
    <cellStyle name="Normal 281" xfId="841" xr:uid="{00000000-0005-0000-0000-000043030000}"/>
    <cellStyle name="Normal 284" xfId="842" xr:uid="{00000000-0005-0000-0000-000044030000}"/>
    <cellStyle name="Normal 285" xfId="843" xr:uid="{00000000-0005-0000-0000-000045030000}"/>
    <cellStyle name="Normal 286" xfId="844" xr:uid="{00000000-0005-0000-0000-000046030000}"/>
    <cellStyle name="Normal 287" xfId="845" xr:uid="{00000000-0005-0000-0000-000047030000}"/>
    <cellStyle name="Normal 288" xfId="846" xr:uid="{00000000-0005-0000-0000-000048030000}"/>
    <cellStyle name="Normal 289" xfId="847" xr:uid="{00000000-0005-0000-0000-000049030000}"/>
    <cellStyle name="Normal 29" xfId="848" xr:uid="{00000000-0005-0000-0000-00004A030000}"/>
    <cellStyle name="Normal 290" xfId="849" xr:uid="{00000000-0005-0000-0000-00004B030000}"/>
    <cellStyle name="Normal 291" xfId="850" xr:uid="{00000000-0005-0000-0000-00004C030000}"/>
    <cellStyle name="Normal 292" xfId="851" xr:uid="{00000000-0005-0000-0000-00004D030000}"/>
    <cellStyle name="Normal 293" xfId="852" xr:uid="{00000000-0005-0000-0000-00004E030000}"/>
    <cellStyle name="Normal 294" xfId="853" xr:uid="{00000000-0005-0000-0000-00004F030000}"/>
    <cellStyle name="Normal 295" xfId="854" xr:uid="{00000000-0005-0000-0000-000050030000}"/>
    <cellStyle name="Normal 297" xfId="855" xr:uid="{00000000-0005-0000-0000-000051030000}"/>
    <cellStyle name="Normal 298" xfId="856" xr:uid="{00000000-0005-0000-0000-000052030000}"/>
    <cellStyle name="Normal 299" xfId="857" xr:uid="{00000000-0005-0000-0000-000053030000}"/>
    <cellStyle name="Normal 3" xfId="13" xr:uid="{00000000-0005-0000-0000-000054030000}"/>
    <cellStyle name="Normal 3 2" xfId="858" xr:uid="{00000000-0005-0000-0000-000055030000}"/>
    <cellStyle name="Normal 3 2 2" xfId="1586" xr:uid="{A5079BFF-C305-4EB8-BD86-1F9AE4875370}"/>
    <cellStyle name="Normal 3 2 2 2" xfId="1917" xr:uid="{26EED480-7BE3-46D0-9505-B0755EB02FB1}"/>
    <cellStyle name="Normal 3 2 3" xfId="1460" xr:uid="{2D4C638D-E65D-414A-A99D-DA2A52DA36ED}"/>
    <cellStyle name="Normal 3 2 3 2" xfId="1815" xr:uid="{49268175-F52A-4A71-B4BB-02913CE9A004}"/>
    <cellStyle name="Normal 3 2 3 3" xfId="1985" xr:uid="{47DDAF1B-ACAE-4D4B-ABB2-8E6A6324ED52}"/>
    <cellStyle name="Normal 3 2 4" xfId="1459" xr:uid="{4CE854D6-CA74-4605-845D-0B349A5D7799}"/>
    <cellStyle name="Normal 3 3" xfId="859" xr:uid="{00000000-0005-0000-0000-000056030000}"/>
    <cellStyle name="Normal 3 3 2" xfId="860" xr:uid="{00000000-0005-0000-0000-000057030000}"/>
    <cellStyle name="Normal 3 3 2 2" xfId="1366" xr:uid="{1FBA54A2-D542-4CFA-93C8-9472DDC19305}"/>
    <cellStyle name="Normal 3 3 2 2 2" xfId="1708" xr:uid="{3CCDD94C-BADC-409B-A23B-C7BBA6420685}"/>
    <cellStyle name="Normal 3 3 2 3" xfId="1588" xr:uid="{05DE9325-57A7-445C-B9AA-6BE1C4D0BFD6}"/>
    <cellStyle name="Normal 3 3 2 4" xfId="1893" xr:uid="{35500467-62EF-4980-A19E-AB38D5FC75B4}"/>
    <cellStyle name="Normal 3 3 3" xfId="1365" xr:uid="{19F3BD5C-1282-47F8-A707-EFCCE1031F70}"/>
    <cellStyle name="Normal 3 3 3 2" xfId="1707" xr:uid="{377A20B3-A92B-44E6-923F-D674604E6F87}"/>
    <cellStyle name="Normal 3 3 4" xfId="1587" xr:uid="{1BE4273E-E61D-478F-8FE0-675B9B984B29}"/>
    <cellStyle name="Normal 3 3 5" xfId="1892" xr:uid="{849FB1AA-1007-4CB8-A573-EB48637955FB}"/>
    <cellStyle name="Normal 3 4" xfId="1293" xr:uid="{C215EE67-D617-41A7-903B-10D114811089}"/>
    <cellStyle name="Normal 3 4 2" xfId="1682" xr:uid="{9E925D2F-2A44-4207-9895-88D60F3CE8DD}"/>
    <cellStyle name="Normal 3 5" xfId="1554" xr:uid="{4E29B2A0-16AC-4558-B537-4FFFA178F57C}"/>
    <cellStyle name="Normal 3 6" xfId="1450" xr:uid="{83052A51-4A3D-4D5F-956F-C4329BBFCF78}"/>
    <cellStyle name="Normal 3 7" xfId="1808" xr:uid="{B953F19E-A637-43DE-8D9A-DCFCD3BA3E62}"/>
    <cellStyle name="Normal 3 8" xfId="1868" xr:uid="{13DE3102-BADB-4261-8F55-A17CD4CE05B0}"/>
    <cellStyle name="Normal 3 9" xfId="1918" xr:uid="{4D92B744-1B78-48E2-AEAA-3CC4D811ACA2}"/>
    <cellStyle name="Normal 30" xfId="861" xr:uid="{00000000-0005-0000-0000-000058030000}"/>
    <cellStyle name="Normal 300" xfId="862" xr:uid="{00000000-0005-0000-0000-000059030000}"/>
    <cellStyle name="Normal 301" xfId="863" xr:uid="{00000000-0005-0000-0000-00005A030000}"/>
    <cellStyle name="Normal 302" xfId="864" xr:uid="{00000000-0005-0000-0000-00005B030000}"/>
    <cellStyle name="Normal 303" xfId="865" xr:uid="{00000000-0005-0000-0000-00005C030000}"/>
    <cellStyle name="Normal 304" xfId="866" xr:uid="{00000000-0005-0000-0000-00005D030000}"/>
    <cellStyle name="Normal 305" xfId="867" xr:uid="{00000000-0005-0000-0000-00005E030000}"/>
    <cellStyle name="Normal 306" xfId="868" xr:uid="{00000000-0005-0000-0000-00005F030000}"/>
    <cellStyle name="Normal 307" xfId="869" xr:uid="{00000000-0005-0000-0000-000060030000}"/>
    <cellStyle name="Normal 308" xfId="870" xr:uid="{00000000-0005-0000-0000-000061030000}"/>
    <cellStyle name="Normal 309" xfId="871" xr:uid="{00000000-0005-0000-0000-000062030000}"/>
    <cellStyle name="Normal 31" xfId="872" xr:uid="{00000000-0005-0000-0000-000063030000}"/>
    <cellStyle name="Normal 310" xfId="873" xr:uid="{00000000-0005-0000-0000-000064030000}"/>
    <cellStyle name="Normal 311" xfId="874" xr:uid="{00000000-0005-0000-0000-000065030000}"/>
    <cellStyle name="Normal 312" xfId="875" xr:uid="{00000000-0005-0000-0000-000066030000}"/>
    <cellStyle name="Normal 313" xfId="876" xr:uid="{00000000-0005-0000-0000-000067030000}"/>
    <cellStyle name="Normal 314" xfId="877" xr:uid="{00000000-0005-0000-0000-000068030000}"/>
    <cellStyle name="Normal 315" xfId="878" xr:uid="{00000000-0005-0000-0000-000069030000}"/>
    <cellStyle name="Normal 316" xfId="879" xr:uid="{00000000-0005-0000-0000-00006A030000}"/>
    <cellStyle name="Normal 317" xfId="880" xr:uid="{00000000-0005-0000-0000-00006B030000}"/>
    <cellStyle name="Normal 318" xfId="881" xr:uid="{00000000-0005-0000-0000-00006C030000}"/>
    <cellStyle name="Normal 319" xfId="882" xr:uid="{00000000-0005-0000-0000-00006D030000}"/>
    <cellStyle name="Normal 32" xfId="883" xr:uid="{00000000-0005-0000-0000-00006E030000}"/>
    <cellStyle name="Normal 320" xfId="884" xr:uid="{00000000-0005-0000-0000-00006F030000}"/>
    <cellStyle name="Normal 321" xfId="885" xr:uid="{00000000-0005-0000-0000-000070030000}"/>
    <cellStyle name="Normal 322" xfId="886" xr:uid="{00000000-0005-0000-0000-000071030000}"/>
    <cellStyle name="Normal 323" xfId="887" xr:uid="{00000000-0005-0000-0000-000072030000}"/>
    <cellStyle name="Normal 324" xfId="888" xr:uid="{00000000-0005-0000-0000-000073030000}"/>
    <cellStyle name="Normal 325" xfId="889" xr:uid="{00000000-0005-0000-0000-000074030000}"/>
    <cellStyle name="Normal 326" xfId="890" xr:uid="{00000000-0005-0000-0000-000075030000}"/>
    <cellStyle name="Normal 327" xfId="891" xr:uid="{00000000-0005-0000-0000-000076030000}"/>
    <cellStyle name="Normal 328" xfId="892" xr:uid="{00000000-0005-0000-0000-000077030000}"/>
    <cellStyle name="Normal 329" xfId="893" xr:uid="{00000000-0005-0000-0000-000078030000}"/>
    <cellStyle name="Normal 33" xfId="894" xr:uid="{00000000-0005-0000-0000-000079030000}"/>
    <cellStyle name="Normal 330" xfId="895" xr:uid="{00000000-0005-0000-0000-00007A030000}"/>
    <cellStyle name="Normal 331" xfId="896" xr:uid="{00000000-0005-0000-0000-00007B030000}"/>
    <cellStyle name="Normal 332" xfId="897" xr:uid="{00000000-0005-0000-0000-00007C030000}"/>
    <cellStyle name="Normal 333" xfId="898" xr:uid="{00000000-0005-0000-0000-00007D030000}"/>
    <cellStyle name="Normal 334" xfId="899" xr:uid="{00000000-0005-0000-0000-00007E030000}"/>
    <cellStyle name="Normal 335" xfId="900" xr:uid="{00000000-0005-0000-0000-00007F030000}"/>
    <cellStyle name="Normal 336" xfId="901" xr:uid="{00000000-0005-0000-0000-000080030000}"/>
    <cellStyle name="Normal 337" xfId="902" xr:uid="{00000000-0005-0000-0000-000081030000}"/>
    <cellStyle name="Normal 338" xfId="903" xr:uid="{00000000-0005-0000-0000-000082030000}"/>
    <cellStyle name="Normal 339" xfId="904" xr:uid="{00000000-0005-0000-0000-000083030000}"/>
    <cellStyle name="Normal 34" xfId="905" xr:uid="{00000000-0005-0000-0000-000084030000}"/>
    <cellStyle name="Normal 340" xfId="906" xr:uid="{00000000-0005-0000-0000-000085030000}"/>
    <cellStyle name="Normal 341" xfId="907" xr:uid="{00000000-0005-0000-0000-000086030000}"/>
    <cellStyle name="Normal 342" xfId="908" xr:uid="{00000000-0005-0000-0000-000087030000}"/>
    <cellStyle name="Normal 343" xfId="909" xr:uid="{00000000-0005-0000-0000-000088030000}"/>
    <cellStyle name="Normal 344" xfId="910" xr:uid="{00000000-0005-0000-0000-000089030000}"/>
    <cellStyle name="Normal 345" xfId="911" xr:uid="{00000000-0005-0000-0000-00008A030000}"/>
    <cellStyle name="Normal 346" xfId="912" xr:uid="{00000000-0005-0000-0000-00008B030000}"/>
    <cellStyle name="Normal 347" xfId="913" xr:uid="{00000000-0005-0000-0000-00008C030000}"/>
    <cellStyle name="Normal 348" xfId="914" xr:uid="{00000000-0005-0000-0000-00008D030000}"/>
    <cellStyle name="Normal 349" xfId="915" xr:uid="{00000000-0005-0000-0000-00008E030000}"/>
    <cellStyle name="Normal 35" xfId="916" xr:uid="{00000000-0005-0000-0000-00008F030000}"/>
    <cellStyle name="Normal 350" xfId="917" xr:uid="{00000000-0005-0000-0000-000090030000}"/>
    <cellStyle name="Normal 351" xfId="918" xr:uid="{00000000-0005-0000-0000-000091030000}"/>
    <cellStyle name="Normal 352" xfId="919" xr:uid="{00000000-0005-0000-0000-000092030000}"/>
    <cellStyle name="Normal 353" xfId="920" xr:uid="{00000000-0005-0000-0000-000093030000}"/>
    <cellStyle name="Normal 354" xfId="921" xr:uid="{00000000-0005-0000-0000-000094030000}"/>
    <cellStyle name="Normal 354 2" xfId="922" xr:uid="{00000000-0005-0000-0000-000095030000}"/>
    <cellStyle name="Normal 355" xfId="923" xr:uid="{00000000-0005-0000-0000-000096030000}"/>
    <cellStyle name="Normal 355 2" xfId="924" xr:uid="{00000000-0005-0000-0000-000097030000}"/>
    <cellStyle name="Normal 356" xfId="925" xr:uid="{00000000-0005-0000-0000-000098030000}"/>
    <cellStyle name="Normal 356 2" xfId="926" xr:uid="{00000000-0005-0000-0000-000099030000}"/>
    <cellStyle name="Normal 357" xfId="927" xr:uid="{00000000-0005-0000-0000-00009A030000}"/>
    <cellStyle name="Normal 357 2" xfId="928" xr:uid="{00000000-0005-0000-0000-00009B030000}"/>
    <cellStyle name="Normal 358" xfId="929" xr:uid="{00000000-0005-0000-0000-00009C030000}"/>
    <cellStyle name="Normal 358 2" xfId="930" xr:uid="{00000000-0005-0000-0000-00009D030000}"/>
    <cellStyle name="Normal 359" xfId="931" xr:uid="{00000000-0005-0000-0000-00009E030000}"/>
    <cellStyle name="Normal 359 2" xfId="932" xr:uid="{00000000-0005-0000-0000-00009F030000}"/>
    <cellStyle name="Normal 36" xfId="933" xr:uid="{00000000-0005-0000-0000-0000A0030000}"/>
    <cellStyle name="Normal 360" xfId="934" xr:uid="{00000000-0005-0000-0000-0000A1030000}"/>
    <cellStyle name="Normal 360 2" xfId="935" xr:uid="{00000000-0005-0000-0000-0000A2030000}"/>
    <cellStyle name="Normal 361" xfId="936" xr:uid="{00000000-0005-0000-0000-0000A3030000}"/>
    <cellStyle name="Normal 361 2" xfId="937" xr:uid="{00000000-0005-0000-0000-0000A4030000}"/>
    <cellStyle name="Normal 362" xfId="938" xr:uid="{00000000-0005-0000-0000-0000A5030000}"/>
    <cellStyle name="Normal 362 2" xfId="939" xr:uid="{00000000-0005-0000-0000-0000A6030000}"/>
    <cellStyle name="Normal 363" xfId="940" xr:uid="{00000000-0005-0000-0000-0000A7030000}"/>
    <cellStyle name="Normal 363 2" xfId="941" xr:uid="{00000000-0005-0000-0000-0000A8030000}"/>
    <cellStyle name="Normal 364" xfId="942" xr:uid="{00000000-0005-0000-0000-0000A9030000}"/>
    <cellStyle name="Normal 364 2" xfId="943" xr:uid="{00000000-0005-0000-0000-0000AA030000}"/>
    <cellStyle name="Normal 365" xfId="944" xr:uid="{00000000-0005-0000-0000-0000AB030000}"/>
    <cellStyle name="Normal 365 2" xfId="945" xr:uid="{00000000-0005-0000-0000-0000AC030000}"/>
    <cellStyle name="Normal 366" xfId="946" xr:uid="{00000000-0005-0000-0000-0000AD030000}"/>
    <cellStyle name="Normal 366 2" xfId="947" xr:uid="{00000000-0005-0000-0000-0000AE030000}"/>
    <cellStyle name="Normal 367" xfId="948" xr:uid="{00000000-0005-0000-0000-0000AF030000}"/>
    <cellStyle name="Normal 367 2" xfId="949" xr:uid="{00000000-0005-0000-0000-0000B0030000}"/>
    <cellStyle name="Normal 37" xfId="950" xr:uid="{00000000-0005-0000-0000-0000B1030000}"/>
    <cellStyle name="Normal 375" xfId="951" xr:uid="{00000000-0005-0000-0000-0000B2030000}"/>
    <cellStyle name="Normal 375 2" xfId="1367" xr:uid="{DD3F2BF0-5E3A-4F11-82F3-39938C9FBD37}"/>
    <cellStyle name="Normal 376" xfId="952" xr:uid="{00000000-0005-0000-0000-0000B3030000}"/>
    <cellStyle name="Normal 376 2" xfId="1368" xr:uid="{1E979B12-EA4E-4E51-B40D-6BA2E0A442F9}"/>
    <cellStyle name="Normal 378" xfId="953" xr:uid="{00000000-0005-0000-0000-0000B4030000}"/>
    <cellStyle name="Normal 378 2" xfId="1369" xr:uid="{C647CE99-CC5E-4138-896C-42D526376BBA}"/>
    <cellStyle name="Normal 38" xfId="954" xr:uid="{00000000-0005-0000-0000-0000B5030000}"/>
    <cellStyle name="Normal 380" xfId="955" xr:uid="{00000000-0005-0000-0000-0000B6030000}"/>
    <cellStyle name="Normal 380 2" xfId="1370" xr:uid="{F50CD410-19AD-4929-9722-C4803B648B0D}"/>
    <cellStyle name="Normal 382" xfId="956" xr:uid="{00000000-0005-0000-0000-0000B7030000}"/>
    <cellStyle name="Normal 384" xfId="957" xr:uid="{00000000-0005-0000-0000-0000B8030000}"/>
    <cellStyle name="Normal 385" xfId="958" xr:uid="{00000000-0005-0000-0000-0000B9030000}"/>
    <cellStyle name="Normal 386" xfId="959" xr:uid="{00000000-0005-0000-0000-0000BA030000}"/>
    <cellStyle name="Normal 387" xfId="960" xr:uid="{00000000-0005-0000-0000-0000BB030000}"/>
    <cellStyle name="Normal 388" xfId="961" xr:uid="{00000000-0005-0000-0000-0000BC030000}"/>
    <cellStyle name="Normal 389" xfId="962" xr:uid="{00000000-0005-0000-0000-0000BD030000}"/>
    <cellStyle name="Normal 39" xfId="963" xr:uid="{00000000-0005-0000-0000-0000BE030000}"/>
    <cellStyle name="Normal 390" xfId="964" xr:uid="{00000000-0005-0000-0000-0000BF030000}"/>
    <cellStyle name="Normal 391" xfId="965" xr:uid="{00000000-0005-0000-0000-0000C0030000}"/>
    <cellStyle name="Normal 392" xfId="966" xr:uid="{00000000-0005-0000-0000-0000C1030000}"/>
    <cellStyle name="Normal 393" xfId="967" xr:uid="{00000000-0005-0000-0000-0000C2030000}"/>
    <cellStyle name="Normal 394" xfId="968" xr:uid="{00000000-0005-0000-0000-0000C3030000}"/>
    <cellStyle name="Normal 395" xfId="969" xr:uid="{00000000-0005-0000-0000-0000C4030000}"/>
    <cellStyle name="Normal 396" xfId="970" xr:uid="{00000000-0005-0000-0000-0000C5030000}"/>
    <cellStyle name="Normal 397" xfId="971" xr:uid="{00000000-0005-0000-0000-0000C6030000}"/>
    <cellStyle name="Normal 398" xfId="972" xr:uid="{00000000-0005-0000-0000-0000C7030000}"/>
    <cellStyle name="Normal 399" xfId="973" xr:uid="{00000000-0005-0000-0000-0000C8030000}"/>
    <cellStyle name="Normal 4" xfId="974" xr:uid="{00000000-0005-0000-0000-0000C9030000}"/>
    <cellStyle name="Normal 4 2" xfId="11" xr:uid="{00000000-0005-0000-0000-0000CA030000}"/>
    <cellStyle name="Normal 4 2 2" xfId="1553" xr:uid="{BC75FA26-65E2-42CC-9487-1DBCC588A3A2}"/>
    <cellStyle name="Normal 4 2 3" xfId="1446" xr:uid="{1A708F55-A60A-4F5E-86F9-25CF92148A83}"/>
    <cellStyle name="Normal 4 2 4" xfId="1915" xr:uid="{AEB0A5B8-0068-4FC9-872C-A2F0686AB2E1}"/>
    <cellStyle name="Normal 4 3" xfId="1589" xr:uid="{0F96BFBF-8BD7-4783-99DB-689CA59F1499}"/>
    <cellStyle name="Normal 4 4" xfId="1456" xr:uid="{C9335706-91B1-4BE7-82E2-7F5ACCE445D3}"/>
    <cellStyle name="Normal 4 5" xfId="1812" xr:uid="{C13D767D-8050-4DCB-93BF-FC4108D63878}"/>
    <cellStyle name="Normal 4 6" xfId="1837" xr:uid="{D1C7B06D-247C-424F-8A66-FFF8A3ECB12E}"/>
    <cellStyle name="Normal 4 7" xfId="1916" xr:uid="{9DF118E4-A6FC-479D-8B7A-B11085D65368}"/>
    <cellStyle name="Normal 40" xfId="975" xr:uid="{00000000-0005-0000-0000-0000CB030000}"/>
    <cellStyle name="Normal 404" xfId="976" xr:uid="{00000000-0005-0000-0000-0000CC030000}"/>
    <cellStyle name="Normal 404 2" xfId="1371" xr:uid="{60B48C8D-FD19-4174-81CB-62C787D92608}"/>
    <cellStyle name="Normal 407" xfId="977" xr:uid="{00000000-0005-0000-0000-0000CD030000}"/>
    <cellStyle name="Normal 409" xfId="978" xr:uid="{00000000-0005-0000-0000-0000CE030000}"/>
    <cellStyle name="Normal 41" xfId="979" xr:uid="{00000000-0005-0000-0000-0000CF030000}"/>
    <cellStyle name="Normal 410" xfId="980" xr:uid="{00000000-0005-0000-0000-0000D0030000}"/>
    <cellStyle name="Normal 412" xfId="981" xr:uid="{00000000-0005-0000-0000-0000D1030000}"/>
    <cellStyle name="Normal 413" xfId="982" xr:uid="{00000000-0005-0000-0000-0000D2030000}"/>
    <cellStyle name="Normal 414" xfId="983" xr:uid="{00000000-0005-0000-0000-0000D3030000}"/>
    <cellStyle name="Normal 415" xfId="984" xr:uid="{00000000-0005-0000-0000-0000D4030000}"/>
    <cellStyle name="Normal 416" xfId="985" xr:uid="{00000000-0005-0000-0000-0000D5030000}"/>
    <cellStyle name="Normal 417" xfId="986" xr:uid="{00000000-0005-0000-0000-0000D6030000}"/>
    <cellStyle name="Normal 418" xfId="987" xr:uid="{00000000-0005-0000-0000-0000D7030000}"/>
    <cellStyle name="Normal 419" xfId="988" xr:uid="{00000000-0005-0000-0000-0000D8030000}"/>
    <cellStyle name="Normal 419 2" xfId="989" xr:uid="{00000000-0005-0000-0000-0000D9030000}"/>
    <cellStyle name="Normal 42" xfId="990" xr:uid="{00000000-0005-0000-0000-0000DA030000}"/>
    <cellStyle name="Normal 42 2" xfId="991" xr:uid="{00000000-0005-0000-0000-0000DB030000}"/>
    <cellStyle name="Normal 42 2 2" xfId="1373" xr:uid="{F721FEB5-DE1B-4378-85EA-017DB5E10563}"/>
    <cellStyle name="Normal 42 2 2 2" xfId="1710" xr:uid="{6E6A8F76-8180-4366-B9B4-AD6817829B00}"/>
    <cellStyle name="Normal 42 2 3" xfId="1591" xr:uid="{E75C6DCB-BE45-4BA0-AB86-949AA4A4EDF0}"/>
    <cellStyle name="Normal 42 2 4" xfId="1895" xr:uid="{6A3E49DD-E4F5-4F8B-91AD-0FAD9D4B0D12}"/>
    <cellStyle name="Normal 42 3" xfId="1372" xr:uid="{521265B5-7FC6-497D-83DF-F58F9C6EAEF1}"/>
    <cellStyle name="Normal 42 3 2" xfId="1709" xr:uid="{F4C10D40-A711-473F-A7C0-A403CEE9DA74}"/>
    <cellStyle name="Normal 42 4" xfId="1590" xr:uid="{AA60E7DD-C2D6-46E5-9180-41429BD220F4}"/>
    <cellStyle name="Normal 42 5" xfId="1894" xr:uid="{3050CEE3-3CE3-47B5-8458-23B20E0B26DA}"/>
    <cellStyle name="Normal 420" xfId="992" xr:uid="{00000000-0005-0000-0000-0000DC030000}"/>
    <cellStyle name="Normal 420 2" xfId="993" xr:uid="{00000000-0005-0000-0000-0000DD030000}"/>
    <cellStyle name="Normal 421" xfId="994" xr:uid="{00000000-0005-0000-0000-0000DE030000}"/>
    <cellStyle name="Normal 421 2" xfId="995" xr:uid="{00000000-0005-0000-0000-0000DF030000}"/>
    <cellStyle name="Normal 422" xfId="996" xr:uid="{00000000-0005-0000-0000-0000E0030000}"/>
    <cellStyle name="Normal 422 2" xfId="997" xr:uid="{00000000-0005-0000-0000-0000E1030000}"/>
    <cellStyle name="Normal 424" xfId="998" xr:uid="{00000000-0005-0000-0000-0000E2030000}"/>
    <cellStyle name="Normal 424 2" xfId="999" xr:uid="{00000000-0005-0000-0000-0000E3030000}"/>
    <cellStyle name="Normal 429" xfId="1000" xr:uid="{00000000-0005-0000-0000-0000E4030000}"/>
    <cellStyle name="Normal 429 2" xfId="1001" xr:uid="{00000000-0005-0000-0000-0000E5030000}"/>
    <cellStyle name="Normal 43" xfId="1002" xr:uid="{00000000-0005-0000-0000-0000E6030000}"/>
    <cellStyle name="Normal 430" xfId="1003" xr:uid="{00000000-0005-0000-0000-0000E7030000}"/>
    <cellStyle name="Normal 430 2" xfId="1004" xr:uid="{00000000-0005-0000-0000-0000E8030000}"/>
    <cellStyle name="Normal 431" xfId="1005" xr:uid="{00000000-0005-0000-0000-0000E9030000}"/>
    <cellStyle name="Normal 432" xfId="1006" xr:uid="{00000000-0005-0000-0000-0000EA030000}"/>
    <cellStyle name="Normal 433" xfId="1007" xr:uid="{00000000-0005-0000-0000-0000EB030000}"/>
    <cellStyle name="Normal 434" xfId="1008" xr:uid="{00000000-0005-0000-0000-0000EC030000}"/>
    <cellStyle name="Normal 435" xfId="1009" xr:uid="{00000000-0005-0000-0000-0000ED030000}"/>
    <cellStyle name="Normal 435 2" xfId="1010" xr:uid="{00000000-0005-0000-0000-0000EE030000}"/>
    <cellStyle name="Normal 436" xfId="1011" xr:uid="{00000000-0005-0000-0000-0000EF030000}"/>
    <cellStyle name="Normal 436 2" xfId="1012" xr:uid="{00000000-0005-0000-0000-0000F0030000}"/>
    <cellStyle name="Normal 437" xfId="1013" xr:uid="{00000000-0005-0000-0000-0000F1030000}"/>
    <cellStyle name="Normal 437 2" xfId="1014" xr:uid="{00000000-0005-0000-0000-0000F2030000}"/>
    <cellStyle name="Normal 44" xfId="1015" xr:uid="{00000000-0005-0000-0000-0000F3030000}"/>
    <cellStyle name="Normal 440" xfId="1016" xr:uid="{00000000-0005-0000-0000-0000F4030000}"/>
    <cellStyle name="Normal 441" xfId="1017" xr:uid="{00000000-0005-0000-0000-0000F5030000}"/>
    <cellStyle name="Normal 441 2" xfId="1374" xr:uid="{348FEFB4-92C2-47AC-B651-09EB2AB8E2BB}"/>
    <cellStyle name="Normal 442" xfId="1018" xr:uid="{00000000-0005-0000-0000-0000F6030000}"/>
    <cellStyle name="Normal 442 2" xfId="1375" xr:uid="{DBFB0760-2DD6-4DB0-8438-260EB5494374}"/>
    <cellStyle name="Normal 443" xfId="1019" xr:uid="{00000000-0005-0000-0000-0000F7030000}"/>
    <cellStyle name="Normal 443 2" xfId="1376" xr:uid="{05C3E15A-B4D3-4D41-A6A0-94A07B53458C}"/>
    <cellStyle name="Normal 444" xfId="1020" xr:uid="{00000000-0005-0000-0000-0000F8030000}"/>
    <cellStyle name="Normal 444 2" xfId="1377" xr:uid="{0D820F00-5FA0-4BFD-9821-81314077F1A4}"/>
    <cellStyle name="Normal 445" xfId="1021" xr:uid="{00000000-0005-0000-0000-0000F9030000}"/>
    <cellStyle name="Normal 446" xfId="1022" xr:uid="{00000000-0005-0000-0000-0000FA030000}"/>
    <cellStyle name="Normal 447" xfId="1023" xr:uid="{00000000-0005-0000-0000-0000FB030000}"/>
    <cellStyle name="Normal 447 2" xfId="1024" xr:uid="{00000000-0005-0000-0000-0000FC030000}"/>
    <cellStyle name="Normal 448" xfId="1025" xr:uid="{00000000-0005-0000-0000-0000FD030000}"/>
    <cellStyle name="Normal 448 2" xfId="1026" xr:uid="{00000000-0005-0000-0000-0000FE030000}"/>
    <cellStyle name="Normal 449" xfId="1027" xr:uid="{00000000-0005-0000-0000-0000FF030000}"/>
    <cellStyle name="Normal 449 2" xfId="1028" xr:uid="{00000000-0005-0000-0000-000000040000}"/>
    <cellStyle name="Normal 45" xfId="1029" xr:uid="{00000000-0005-0000-0000-000001040000}"/>
    <cellStyle name="Normal 45 2" xfId="1378" xr:uid="{C0C15D7D-7149-4BD8-8B47-BBC1D8E46D0D}"/>
    <cellStyle name="Normal 450" xfId="1030" xr:uid="{00000000-0005-0000-0000-000002040000}"/>
    <cellStyle name="Normal 450 2" xfId="1031" xr:uid="{00000000-0005-0000-0000-000003040000}"/>
    <cellStyle name="Normal 451" xfId="1032" xr:uid="{00000000-0005-0000-0000-000004040000}"/>
    <cellStyle name="Normal 451 2" xfId="1033" xr:uid="{00000000-0005-0000-0000-000005040000}"/>
    <cellStyle name="Normal 452" xfId="1034" xr:uid="{00000000-0005-0000-0000-000006040000}"/>
    <cellStyle name="Normal 452 2" xfId="1035" xr:uid="{00000000-0005-0000-0000-000007040000}"/>
    <cellStyle name="Normal 453" xfId="1036" xr:uid="{00000000-0005-0000-0000-000008040000}"/>
    <cellStyle name="Normal 453 2" xfId="1037" xr:uid="{00000000-0005-0000-0000-000009040000}"/>
    <cellStyle name="Normal 456" xfId="1038" xr:uid="{00000000-0005-0000-0000-00000A040000}"/>
    <cellStyle name="Normal 456 2" xfId="1039" xr:uid="{00000000-0005-0000-0000-00000B040000}"/>
    <cellStyle name="Normal 457" xfId="1040" xr:uid="{00000000-0005-0000-0000-00000C040000}"/>
    <cellStyle name="Normal 457 2" xfId="1041" xr:uid="{00000000-0005-0000-0000-00000D040000}"/>
    <cellStyle name="Normal 458" xfId="1042" xr:uid="{00000000-0005-0000-0000-00000E040000}"/>
    <cellStyle name="Normal 458 2" xfId="1043" xr:uid="{00000000-0005-0000-0000-00000F040000}"/>
    <cellStyle name="Normal 459" xfId="1044" xr:uid="{00000000-0005-0000-0000-000010040000}"/>
    <cellStyle name="Normal 459 2" xfId="1045" xr:uid="{00000000-0005-0000-0000-000011040000}"/>
    <cellStyle name="Normal 46" xfId="1046" xr:uid="{00000000-0005-0000-0000-000012040000}"/>
    <cellStyle name="Normal 46 2" xfId="1379" xr:uid="{CC1C25BA-E7E9-4216-B174-1FB712E1C596}"/>
    <cellStyle name="Normal 460" xfId="1047" xr:uid="{00000000-0005-0000-0000-000013040000}"/>
    <cellStyle name="Normal 460 2" xfId="1048" xr:uid="{00000000-0005-0000-0000-000014040000}"/>
    <cellStyle name="Normal 461" xfId="1049" xr:uid="{00000000-0005-0000-0000-000015040000}"/>
    <cellStyle name="Normal 461 2" xfId="1050" xr:uid="{00000000-0005-0000-0000-000016040000}"/>
    <cellStyle name="Normal 462" xfId="1051" xr:uid="{00000000-0005-0000-0000-000017040000}"/>
    <cellStyle name="Normal 462 2" xfId="1052" xr:uid="{00000000-0005-0000-0000-000018040000}"/>
    <cellStyle name="Normal 463" xfId="1053" xr:uid="{00000000-0005-0000-0000-000019040000}"/>
    <cellStyle name="Normal 463 2" xfId="1054" xr:uid="{00000000-0005-0000-0000-00001A040000}"/>
    <cellStyle name="Normal 464" xfId="1055" xr:uid="{00000000-0005-0000-0000-00001B040000}"/>
    <cellStyle name="Normal 464 2" xfId="1056" xr:uid="{00000000-0005-0000-0000-00001C040000}"/>
    <cellStyle name="Normal 465" xfId="1057" xr:uid="{00000000-0005-0000-0000-00001D040000}"/>
    <cellStyle name="Normal 465 2" xfId="1058" xr:uid="{00000000-0005-0000-0000-00001E040000}"/>
    <cellStyle name="Normal 467" xfId="1059" xr:uid="{00000000-0005-0000-0000-00001F040000}"/>
    <cellStyle name="Normal 467 2" xfId="1060" xr:uid="{00000000-0005-0000-0000-000020040000}"/>
    <cellStyle name="Normal 468" xfId="1061" xr:uid="{00000000-0005-0000-0000-000021040000}"/>
    <cellStyle name="Normal 468 2" xfId="1062" xr:uid="{00000000-0005-0000-0000-000022040000}"/>
    <cellStyle name="Normal 47" xfId="1063" xr:uid="{00000000-0005-0000-0000-000023040000}"/>
    <cellStyle name="Normal 47 2" xfId="1380" xr:uid="{7200C9B8-3029-47F0-B8A0-3606F5AEAA93}"/>
    <cellStyle name="Normal 47 3" xfId="1592" xr:uid="{1861D645-D3FB-4860-8CE6-2826ED07248A}"/>
    <cellStyle name="Normal 47 4" xfId="1455" xr:uid="{663CAEF7-4F6A-4C9D-856F-0507916C1CE9}"/>
    <cellStyle name="Normal 470" xfId="1064" xr:uid="{00000000-0005-0000-0000-000024040000}"/>
    <cellStyle name="Normal 470 2" xfId="1065" xr:uid="{00000000-0005-0000-0000-000025040000}"/>
    <cellStyle name="Normal 471" xfId="1066" xr:uid="{00000000-0005-0000-0000-000026040000}"/>
    <cellStyle name="Normal 471 2" xfId="1067" xr:uid="{00000000-0005-0000-0000-000027040000}"/>
    <cellStyle name="Normal 475" xfId="1068" xr:uid="{00000000-0005-0000-0000-000028040000}"/>
    <cellStyle name="Normal 475 2" xfId="1069" xr:uid="{00000000-0005-0000-0000-000029040000}"/>
    <cellStyle name="Normal 48" xfId="1070" xr:uid="{00000000-0005-0000-0000-00002A040000}"/>
    <cellStyle name="Normal 48 2" xfId="1381" xr:uid="{DB35B9D5-7218-479C-B626-228549A687F6}"/>
    <cellStyle name="Normal 49" xfId="1071" xr:uid="{00000000-0005-0000-0000-00002B040000}"/>
    <cellStyle name="Normal 49 2" xfId="1382" xr:uid="{7495F56C-9B68-4FF2-B488-96B2C2838D8E}"/>
    <cellStyle name="Normal 5" xfId="1072" xr:uid="{00000000-0005-0000-0000-00002C040000}"/>
    <cellStyle name="Normal 5 10" xfId="1905" xr:uid="{ED9D33E2-0330-42EE-A9E0-31C4C867CBBB}"/>
    <cellStyle name="Normal 5 2" xfId="1073" xr:uid="{00000000-0005-0000-0000-00002D040000}"/>
    <cellStyle name="Normal 5 2 2" xfId="1074" xr:uid="{00000000-0005-0000-0000-00002E040000}"/>
    <cellStyle name="Normal 5 2 2 2" xfId="1075" xr:uid="{00000000-0005-0000-0000-00002F040000}"/>
    <cellStyle name="Normal 5 2 2 2 2" xfId="1386" xr:uid="{ACA8ACDF-2871-45E4-8041-A761692A9A1B}"/>
    <cellStyle name="Normal 5 2 2 2 2 2" xfId="1714" xr:uid="{AAA658AE-87FB-4A62-B645-BE70ADD158A6}"/>
    <cellStyle name="Normal 5 2 2 2 3" xfId="1596" xr:uid="{17FB6DD3-7038-40B4-A964-D47E24102420}"/>
    <cellStyle name="Normal 5 2 2 2 4" xfId="1927" xr:uid="{8FAA8C49-3A32-4FCF-BC04-B75BF7ED671E}"/>
    <cellStyle name="Normal 5 2 2 3" xfId="1385" xr:uid="{E7B98957-213E-4BF2-B17F-928A6D806916}"/>
    <cellStyle name="Normal 5 2 2 3 2" xfId="1713" xr:uid="{27E4335D-4ABA-4E1D-893F-D64A3A9DFB3E}"/>
    <cellStyle name="Normal 5 2 2 4" xfId="1595" xr:uid="{9B913E35-8786-4A9E-8C80-B95A3B00F555}"/>
    <cellStyle name="Normal 5 2 2 5" xfId="1926" xr:uid="{FE80DC80-8E82-42D9-8081-C8B32E9B95AD}"/>
    <cellStyle name="Normal 5 2 3" xfId="1076" xr:uid="{00000000-0005-0000-0000-000030040000}"/>
    <cellStyle name="Normal 5 2 3 2" xfId="1387" xr:uid="{02048529-7529-42E1-954C-CB957E06FAE4}"/>
    <cellStyle name="Normal 5 2 3 2 2" xfId="1715" xr:uid="{87489174-6085-4E68-A73E-94019C8D82AB}"/>
    <cellStyle name="Normal 5 2 3 3" xfId="1597" xr:uid="{144C93D1-EE17-43DF-ADD4-AA68BE505AC3}"/>
    <cellStyle name="Normal 5 2 3 4" xfId="1928" xr:uid="{23AA8470-75B3-44CF-B5E0-7A3F8331161D}"/>
    <cellStyle name="Normal 5 2 4" xfId="1384" xr:uid="{E8B1A87B-11D7-43ED-B1D8-C69C3A0B73BC}"/>
    <cellStyle name="Normal 5 2 4 2" xfId="1712" xr:uid="{22F27106-EC0E-4952-8614-D621DA297288}"/>
    <cellStyle name="Normal 5 2 5" xfId="1594" xr:uid="{3948B414-667A-4C5E-81E7-EC39CD5A2A8F}"/>
    <cellStyle name="Normal 5 2 6" xfId="1925" xr:uid="{52D7A796-4E85-4026-936D-BB8D21E2F20F}"/>
    <cellStyle name="Normal 5 3" xfId="3" xr:uid="{00000000-0005-0000-0000-000031040000}"/>
    <cellStyle name="Normal 5 3 2" xfId="1078" xr:uid="{00000000-0005-0000-0000-000032040000}"/>
    <cellStyle name="Normal 5 3 2 2" xfId="1389" xr:uid="{54C8726F-4096-4AFC-9411-76FA1D59C740}"/>
    <cellStyle name="Normal 5 3 2 2 2" xfId="1717" xr:uid="{DACAC07B-5462-4DEE-AB7C-AC0936ABEC27}"/>
    <cellStyle name="Normal 5 3 2 3" xfId="1599" xr:uid="{994F05EF-E11E-446D-ABE1-2E99637B808A}"/>
    <cellStyle name="Normal 5 3 2 4" xfId="1930" xr:uid="{69C6C9F9-B1BE-46E0-BCDB-5EA6DF28142B}"/>
    <cellStyle name="Normal 5 3 3" xfId="1077" xr:uid="{00000000-0005-0000-0000-000033040000}"/>
    <cellStyle name="Normal 5 3 3 2" xfId="1388" xr:uid="{B437221A-895E-4EDA-B1C5-6DAB81A7E685}"/>
    <cellStyle name="Normal 5 3 3 2 2" xfId="1716" xr:uid="{EEF9A349-AD25-4689-94E6-F0087B5590FA}"/>
    <cellStyle name="Normal 5 3 3 3" xfId="1598" xr:uid="{B18B11E6-A9A4-443F-A3A9-01534B136C63}"/>
    <cellStyle name="Normal 5 3 3 4" xfId="1929" xr:uid="{F93C813E-0BA9-4B20-99A6-48F60A2FA8A0}"/>
    <cellStyle name="Normal 5 3 4" xfId="1830" xr:uid="{40754629-D0F0-4D5F-8FAD-370AF0065D32}"/>
    <cellStyle name="Normal 5 4" xfId="1079" xr:uid="{00000000-0005-0000-0000-000034040000}"/>
    <cellStyle name="Normal 5 4 2" xfId="1390" xr:uid="{E3DAAC5F-A555-49B5-A90B-D41CC25C390B}"/>
    <cellStyle name="Normal 5 4 2 2" xfId="1718" xr:uid="{B5852F04-2EA6-4740-A94E-0B8D701D82BF}"/>
    <cellStyle name="Normal 5 4 3" xfId="1600" xr:uid="{4253A703-3F0D-4E1E-BA08-EB471276EC74}"/>
    <cellStyle name="Normal 5 4 4" xfId="1931" xr:uid="{2A59CE8E-FDAA-477A-AE40-98200D28295E}"/>
    <cellStyle name="Normal 5 5" xfId="1383" xr:uid="{2C5A7276-B343-4F10-B4DE-535F8A9D1BE0}"/>
    <cellStyle name="Normal 5 5 2" xfId="1711" xr:uid="{C7B072E8-B63D-4749-BB8E-EBD360BDE19F}"/>
    <cellStyle name="Normal 5 6" xfId="1593" xr:uid="{E571EEA9-1291-4FE7-B4E9-2DE60CBA0DCC}"/>
    <cellStyle name="Normal 5 7" xfId="1457" xr:uid="{3B372EE0-94A4-4726-83F3-DB0510E88A4F}"/>
    <cellStyle name="Normal 5 8" xfId="1813" xr:uid="{E3B8559A-7674-4DD7-81B1-6F37215FDB5D}"/>
    <cellStyle name="Normal 5 9" xfId="1924" xr:uid="{FD9D1243-D12A-4A76-BFD7-6AE972E8AC22}"/>
    <cellStyle name="Normal 50" xfId="1080" xr:uid="{00000000-0005-0000-0000-000035040000}"/>
    <cellStyle name="Normal 50 2" xfId="1081" xr:uid="{00000000-0005-0000-0000-000036040000}"/>
    <cellStyle name="Normal 51" xfId="1082" xr:uid="{00000000-0005-0000-0000-000037040000}"/>
    <cellStyle name="Normal 51 2" xfId="1083" xr:uid="{00000000-0005-0000-0000-000038040000}"/>
    <cellStyle name="Normal 52" xfId="1084" xr:uid="{00000000-0005-0000-0000-000039040000}"/>
    <cellStyle name="Normal 52 2" xfId="1085" xr:uid="{00000000-0005-0000-0000-00003A040000}"/>
    <cellStyle name="Normal 53" xfId="1086" xr:uid="{00000000-0005-0000-0000-00003B040000}"/>
    <cellStyle name="Normal 53 2" xfId="1087" xr:uid="{00000000-0005-0000-0000-00003C040000}"/>
    <cellStyle name="Normal 54" xfId="1088" xr:uid="{00000000-0005-0000-0000-00003D040000}"/>
    <cellStyle name="Normal 54 2" xfId="1089" xr:uid="{00000000-0005-0000-0000-00003E040000}"/>
    <cellStyle name="Normal 55" xfId="1090" xr:uid="{00000000-0005-0000-0000-00003F040000}"/>
    <cellStyle name="Normal 55 2" xfId="1391" xr:uid="{4F55EE7E-905E-46AE-80CC-EA5CE240D182}"/>
    <cellStyle name="Normal 56" xfId="1091" xr:uid="{00000000-0005-0000-0000-000040040000}"/>
    <cellStyle name="Normal 56 2" xfId="1392" xr:uid="{6DBE423F-DCC8-4A17-B2AA-A8F356AB5CDF}"/>
    <cellStyle name="Normal 57" xfId="1092" xr:uid="{00000000-0005-0000-0000-000041040000}"/>
    <cellStyle name="Normal 57 2" xfId="1393" xr:uid="{A969CFA4-D366-4482-BFAA-42AC051438D8}"/>
    <cellStyle name="Normal 58" xfId="1093" xr:uid="{00000000-0005-0000-0000-000042040000}"/>
    <cellStyle name="Normal 58 2" xfId="1394" xr:uid="{894B9E9E-31F2-4312-B27F-9C1FA22F80AF}"/>
    <cellStyle name="Normal 59" xfId="1094" xr:uid="{00000000-0005-0000-0000-000043040000}"/>
    <cellStyle name="Normal 59 2" xfId="1095" xr:uid="{00000000-0005-0000-0000-000044040000}"/>
    <cellStyle name="Normal 6" xfId="1096" xr:uid="{00000000-0005-0000-0000-000045040000}"/>
    <cellStyle name="Normal 6 2" xfId="1097" xr:uid="{00000000-0005-0000-0000-000046040000}"/>
    <cellStyle name="Normal 6 2 2" xfId="1098" xr:uid="{00000000-0005-0000-0000-000047040000}"/>
    <cellStyle name="Normal 6 2 2 2" xfId="1397" xr:uid="{A3FF55AD-5C3C-4E73-BFD2-5300E2783FB4}"/>
    <cellStyle name="Normal 6 2 2 2 2" xfId="1721" xr:uid="{F0F3A533-1669-4D1C-9B8E-2A5BA20130F9}"/>
    <cellStyle name="Normal 6 2 2 3" xfId="1603" xr:uid="{D927EAB6-6258-4158-BE3D-E8C04F949888}"/>
    <cellStyle name="Normal 6 2 2 4" xfId="1940" xr:uid="{03ABD796-9770-4D5C-8DFF-8ED8094343C5}"/>
    <cellStyle name="Normal 6 2 3" xfId="1396" xr:uid="{4D7DAF32-073E-4FFD-846E-9F3615E3224D}"/>
    <cellStyle name="Normal 6 2 3 2" xfId="1720" xr:uid="{1D5CF307-9B4A-4881-B3CB-6DB8ADF9B3D9}"/>
    <cellStyle name="Normal 6 2 4" xfId="1602" xr:uid="{F1741FB5-8595-49B6-AFAF-C6A3F837B214}"/>
    <cellStyle name="Normal 6 2 5" xfId="1939" xr:uid="{5010C6F8-2DD6-480D-8244-E0C802C252D6}"/>
    <cellStyle name="Normal 6 3" xfId="1099" xr:uid="{00000000-0005-0000-0000-000048040000}"/>
    <cellStyle name="Normal 6 3 2" xfId="1398" xr:uid="{C43685E2-3A9B-419D-A7FB-B9D4C6B3A2A9}"/>
    <cellStyle name="Normal 6 3 2 2" xfId="1722" xr:uid="{0EBE0037-65C7-49DA-91E1-D28F6D715C99}"/>
    <cellStyle name="Normal 6 3 3" xfId="1604" xr:uid="{1CBE7102-4103-454B-9848-BF8655E60A74}"/>
    <cellStyle name="Normal 6 3 4" xfId="1941" xr:uid="{388A4CE3-2AB0-4706-BEF6-BB88974BCBF9}"/>
    <cellStyle name="Normal 6 4" xfId="1395" xr:uid="{2C5F7645-C0D6-4E82-8BDA-75EF6D1073FD}"/>
    <cellStyle name="Normal 6 4 2" xfId="1719" xr:uid="{B8FA7BCC-A042-472E-8D30-EF83C9279EF8}"/>
    <cellStyle name="Normal 6 5" xfId="1601" xr:uid="{5BF0B892-35B7-472A-8293-442A33FE935A}"/>
    <cellStyle name="Normal 6 6" xfId="1462" xr:uid="{B2729488-B7D7-4C00-A513-5AE2F6901A27}"/>
    <cellStyle name="Normal 6 7" xfId="1938" xr:uid="{71E0AFDD-1D4F-4752-A04F-502BB4E2D7B5}"/>
    <cellStyle name="Normal 60" xfId="1100" xr:uid="{00000000-0005-0000-0000-000049040000}"/>
    <cellStyle name="Normal 60 2" xfId="1399" xr:uid="{63657A95-F6B0-416C-BAE9-5AEFA6954697}"/>
    <cellStyle name="Normal 61" xfId="1101" xr:uid="{00000000-0005-0000-0000-00004A040000}"/>
    <cellStyle name="Normal 61 2" xfId="1400" xr:uid="{9E293A74-00B7-4AC0-97EB-D842D58BBB12}"/>
    <cellStyle name="Normal 62" xfId="1102" xr:uid="{00000000-0005-0000-0000-00004B040000}"/>
    <cellStyle name="Normal 62 2" xfId="1401" xr:uid="{5ADA5703-245A-4C43-A750-F3315E62DD06}"/>
    <cellStyle name="Normal 63" xfId="1103" xr:uid="{00000000-0005-0000-0000-00004C040000}"/>
    <cellStyle name="Normal 63 2" xfId="1402" xr:uid="{259079F7-9B03-4618-BDAA-94D994395421}"/>
    <cellStyle name="Normal 64" xfId="1104" xr:uid="{00000000-0005-0000-0000-00004D040000}"/>
    <cellStyle name="Normal 64 2" xfId="1403" xr:uid="{A335458A-0C90-4070-8220-697BD56942EF}"/>
    <cellStyle name="Normal 65" xfId="1105" xr:uid="{00000000-0005-0000-0000-00004E040000}"/>
    <cellStyle name="Normal 65 2" xfId="1404" xr:uid="{541F9B38-A1BA-4823-850E-B2A0B34EA864}"/>
    <cellStyle name="Normal 66" xfId="1106" xr:uid="{00000000-0005-0000-0000-00004F040000}"/>
    <cellStyle name="Normal 66 2" xfId="1405" xr:uid="{39FD9D28-CE86-43F6-90E5-29E5FFF0176F}"/>
    <cellStyle name="Normal 67" xfId="17" xr:uid="{00000000-0005-0000-0000-000050040000}"/>
    <cellStyle name="Normal 67 2" xfId="1295" xr:uid="{391BA1B0-4986-4464-AAE2-48E5F3362331}"/>
    <cellStyle name="Normal 67 2 2" xfId="1684" xr:uid="{0AF7CC07-1455-4D8D-BAC6-A72C86FFE4E0}"/>
    <cellStyle name="Normal 67 3" xfId="1557" xr:uid="{728983BE-AF9D-4695-8504-3FE4F84829ED}"/>
    <cellStyle name="Normal 67 4" xfId="1869" xr:uid="{3755337D-2F99-440F-8A51-0C9A14F00AA9}"/>
    <cellStyle name="Normal 68" xfId="1428" xr:uid="{3EC5E06B-9BDD-4F1B-AAC7-60B2A960D112}"/>
    <cellStyle name="Normal 68 2" xfId="1746" xr:uid="{7D885761-C248-40D9-BE41-FF37305E8E09}"/>
    <cellStyle name="Normal 68 3" xfId="1543" xr:uid="{1EA0163C-5ACC-447E-93A3-5DCEDD1371F3}"/>
    <cellStyle name="Normal 68 4" xfId="1986" xr:uid="{0770C20C-2C3F-404A-9603-22D3831547A3}"/>
    <cellStyle name="Normal 69" xfId="1429" xr:uid="{3E6D31E0-679D-467E-A649-EE994B95D7D6}"/>
    <cellStyle name="Normal 69 2" xfId="1547" xr:uid="{5505F260-03C0-4344-8EB9-E939C4CEB722}"/>
    <cellStyle name="Normal 69 3" xfId="1992" xr:uid="{AC1D847F-1D7F-43E6-80A6-21D1348D2418}"/>
    <cellStyle name="Normal 7" xfId="1107" xr:uid="{00000000-0005-0000-0000-000051040000}"/>
    <cellStyle name="Normal 7 2" xfId="1108" xr:uid="{00000000-0005-0000-0000-000052040000}"/>
    <cellStyle name="Normal 7 3" xfId="1605" xr:uid="{2C919662-1BED-497E-A922-9705EF4D86BC}"/>
    <cellStyle name="Normal 7 4" xfId="1468" xr:uid="{ED42ED06-8212-475B-AB22-732E3CA984CE}"/>
    <cellStyle name="Normal 7 5" xfId="1816" xr:uid="{8E0D4752-EC0D-4357-A5F4-428A4388F26D}"/>
    <cellStyle name="Normal 70" xfId="1430" xr:uid="{86B190FB-86F4-4046-867C-A22CE8D5202C}"/>
    <cellStyle name="Normal 70 2" xfId="1744" xr:uid="{86B60927-E237-44D6-97AC-C7211EB8EEB1}"/>
    <cellStyle name="Normal 70 3" xfId="2006" xr:uid="{E26EEE26-D84F-44A4-8AF2-15C3BD5879FE}"/>
    <cellStyle name="Normal 71" xfId="1431" xr:uid="{4E5E0FA9-0391-48BC-B5C5-DA967CB49484}"/>
    <cellStyle name="Normal 71 2" xfId="1799" xr:uid="{A3E145E7-4109-4235-A1FB-CC02935DC0E5}"/>
    <cellStyle name="Normal 71 3" xfId="1998" xr:uid="{6864A78C-D627-454F-85F2-4C649B2722FE}"/>
    <cellStyle name="Normal 72" xfId="1432" xr:uid="{FAF7436B-3E01-42B3-93BA-916745494CC3}"/>
    <cellStyle name="Normal 72 2" xfId="1544" xr:uid="{7C2AA203-A0A1-4588-93A2-D9ED72204482}"/>
    <cellStyle name="Normal 73" xfId="1433" xr:uid="{CA3313FF-5E32-4723-BACB-B178F8A380A0}"/>
    <cellStyle name="Normal 73 2" xfId="2008" xr:uid="{7DC67CF7-DA2C-4220-A2D1-9F43AC3A3607}"/>
    <cellStyle name="Normal 74" xfId="1434" xr:uid="{6BE1F6F7-B567-4031-9549-600B485BF331}"/>
    <cellStyle name="Normal 74 2" xfId="2009" xr:uid="{6896267E-F6B5-4671-B491-A813BE706A95}"/>
    <cellStyle name="Normal 75" xfId="1435" xr:uid="{AAAD1D89-EAD5-4923-989E-9522DAC97CDA}"/>
    <cellStyle name="Normal 75 2" xfId="2010" xr:uid="{C438010E-F643-4479-A6DC-802B1C05DAD0}"/>
    <cellStyle name="Normal 76" xfId="1436" xr:uid="{A83D01FC-7F88-4F20-93F6-E8D36F72A6CB}"/>
    <cellStyle name="Normal 76 2" xfId="2011" xr:uid="{EA7EE31A-4761-4991-8BD6-92300C997FF1}"/>
    <cellStyle name="Normal 77" xfId="1437" xr:uid="{BA98D7B1-6ABE-41EE-A3E1-3879C60DCB50}"/>
    <cellStyle name="Normal 77 2" xfId="2012" xr:uid="{67F59310-A958-4839-B60E-9F3E64A2FA7F}"/>
    <cellStyle name="Normal 78" xfId="1803" xr:uid="{1403F25A-37CC-4197-90B4-FDF80A5CCA95}"/>
    <cellStyle name="Normal 78 2" xfId="2013" xr:uid="{E53E0F19-9D9C-4E17-A4D3-5B2181852D22}"/>
    <cellStyle name="Normal 79" xfId="1109" xr:uid="{00000000-0005-0000-0000-000053040000}"/>
    <cellStyle name="Normal 79 2" xfId="1110" xr:uid="{00000000-0005-0000-0000-000054040000}"/>
    <cellStyle name="Normal 79 2 2" xfId="1407" xr:uid="{629D4BCE-6090-4E6D-A0F1-58BB9B206414}"/>
    <cellStyle name="Normal 79 2 2 2" xfId="1724" xr:uid="{96076894-F48C-43DC-A00F-F4B60065028A}"/>
    <cellStyle name="Normal 79 2 3" xfId="1607" xr:uid="{A434F0A5-1616-494C-A980-9618524312A4}"/>
    <cellStyle name="Normal 79 2 4" xfId="1949" xr:uid="{9FFA88BA-094B-41BE-9CAC-9A4CBD82997A}"/>
    <cellStyle name="Normal 79 3" xfId="1406" xr:uid="{08271045-798F-413D-919E-519D8B34F760}"/>
    <cellStyle name="Normal 79 3 2" xfId="1723" xr:uid="{A4073689-BE79-41CC-9C08-DC780572D3DE}"/>
    <cellStyle name="Normal 79 4" xfId="1606" xr:uid="{6A1818A8-7764-4E03-A19B-82D3D451FF20}"/>
    <cellStyle name="Normal 79 5" xfId="1948" xr:uid="{65CE05C9-993F-4820-9FC2-4D55272E261B}"/>
    <cellStyle name="Normal 8" xfId="1111" xr:uid="{00000000-0005-0000-0000-000055040000}"/>
    <cellStyle name="Normal 8 2" xfId="1608" xr:uid="{E2A4679D-3645-4319-A15A-794E9E3559CC}"/>
    <cellStyle name="Normal 8 3" xfId="1473" xr:uid="{2379F643-8594-4EDF-A6E4-69B1A5EB4A22}"/>
    <cellStyle name="Normal 8 4" xfId="1820" xr:uid="{A623BE3A-4EFD-47F2-B524-F1D00DF3A52E}"/>
    <cellStyle name="Normal 80" xfId="1112" xr:uid="{00000000-0005-0000-0000-000056040000}"/>
    <cellStyle name="Normal 80 2" xfId="1113" xr:uid="{00000000-0005-0000-0000-000057040000}"/>
    <cellStyle name="Normal 80 2 2" xfId="1409" xr:uid="{AD5D2DD0-8D98-4720-ACC6-607F58E66089}"/>
    <cellStyle name="Normal 80 2 2 2" xfId="1726" xr:uid="{8AFFF76B-FC3C-4B82-B052-3D863301C0EB}"/>
    <cellStyle name="Normal 80 2 3" xfId="1610" xr:uid="{DC249D16-7CA2-4881-89D2-573E2076F564}"/>
    <cellStyle name="Normal 80 2 4" xfId="1951" xr:uid="{9A6B62F6-911B-418F-A3B5-0B659C6AC904}"/>
    <cellStyle name="Normal 80 3" xfId="1408" xr:uid="{91BA87ED-F091-4CB0-A090-469020F7BB69}"/>
    <cellStyle name="Normal 80 3 2" xfId="1725" xr:uid="{9766898F-8200-4884-A06D-56EFAA63AE1E}"/>
    <cellStyle name="Normal 80 4" xfId="1609" xr:uid="{2502BBAC-B8D0-4E67-9DCD-51AFEADAD900}"/>
    <cellStyle name="Normal 80 5" xfId="1950" xr:uid="{D0E08953-F549-4453-8C10-A9086AE7D693}"/>
    <cellStyle name="Normal 81" xfId="1114" xr:uid="{00000000-0005-0000-0000-000058040000}"/>
    <cellStyle name="Normal 81 2" xfId="1115" xr:uid="{00000000-0005-0000-0000-000059040000}"/>
    <cellStyle name="Normal 81 2 2" xfId="1411" xr:uid="{E514E1F6-581E-4C70-BA67-F5B6E6BD4372}"/>
    <cellStyle name="Normal 81 2 2 2" xfId="1728" xr:uid="{30D99752-7315-4EB0-A69D-3BAC4E951426}"/>
    <cellStyle name="Normal 81 2 3" xfId="1612" xr:uid="{15B357FF-6727-401D-B956-7ABAE1A029BD}"/>
    <cellStyle name="Normal 81 2 4" xfId="1953" xr:uid="{8536C5EE-4D01-4855-AE73-CB1D62E96FF1}"/>
    <cellStyle name="Normal 81 3" xfId="1410" xr:uid="{0B9D6883-3F22-4DE0-9F44-8B9C4C5490A8}"/>
    <cellStyle name="Normal 81 3 2" xfId="1727" xr:uid="{89FA2944-78F7-4A1B-B480-B932652BF453}"/>
    <cellStyle name="Normal 81 4" xfId="1611" xr:uid="{B79C40FA-D6E0-4E91-A894-CCA67A1CB2CF}"/>
    <cellStyle name="Normal 81 5" xfId="1952" xr:uid="{22BEC5BD-9E70-454A-832A-852AE9937E4F}"/>
    <cellStyle name="Normal 82" xfId="1116" xr:uid="{00000000-0005-0000-0000-00005A040000}"/>
    <cellStyle name="Normal 82 2" xfId="1117" xr:uid="{00000000-0005-0000-0000-00005B040000}"/>
    <cellStyle name="Normal 82 2 2" xfId="1413" xr:uid="{E92267BE-5FAE-447C-9119-4F301A983A88}"/>
    <cellStyle name="Normal 82 2 2 2" xfId="1730" xr:uid="{7BCA5415-F1E3-4F9E-A6CF-C692D7607123}"/>
    <cellStyle name="Normal 82 2 3" xfId="1614" xr:uid="{2C16D31C-1FC9-4989-A8EF-50712DA8131A}"/>
    <cellStyle name="Normal 82 2 4" xfId="1955" xr:uid="{C74F6925-4E17-45B5-AC73-E2FF3627DBE5}"/>
    <cellStyle name="Normal 82 3" xfId="1412" xr:uid="{FC6C83F1-A766-471E-B3BA-A321B9D87B63}"/>
    <cellStyle name="Normal 82 3 2" xfId="1729" xr:uid="{18AB9C2A-39EB-48F4-B5E7-92E40F8B6109}"/>
    <cellStyle name="Normal 82 4" xfId="1613" xr:uid="{2D8A0E2B-B126-4232-873D-D82DCA628970}"/>
    <cellStyle name="Normal 82 5" xfId="1954" xr:uid="{A82FEE86-E5BE-4EA8-822B-6848876CF23A}"/>
    <cellStyle name="Normal 83" xfId="1828" xr:uid="{77EB85F2-6FBC-464A-95FD-61B8C74F725F}"/>
    <cellStyle name="Normal 83 2" xfId="2014" xr:uid="{DB7C6F21-D0D0-424D-A50F-644026D55B4C}"/>
    <cellStyle name="Normal 84" xfId="1118" xr:uid="{00000000-0005-0000-0000-00005C040000}"/>
    <cellStyle name="Normal 84 2" xfId="1119" xr:uid="{00000000-0005-0000-0000-00005D040000}"/>
    <cellStyle name="Normal 84 2 2" xfId="1415" xr:uid="{1BE8EA08-3CD0-4897-B4AB-74EE0EBAE370}"/>
    <cellStyle name="Normal 84 2 2 2" xfId="1732" xr:uid="{2CA94998-FA62-4102-9432-23182FD584D9}"/>
    <cellStyle name="Normal 84 2 3" xfId="1616" xr:uid="{2BB2FEC2-C0F6-4952-B83C-9A927EB3F246}"/>
    <cellStyle name="Normal 84 2 4" xfId="1957" xr:uid="{AD77BC93-2915-46E5-832E-B4AF6C9B72B0}"/>
    <cellStyle name="Normal 84 3" xfId="1414" xr:uid="{A3A978F8-4F14-426A-9F34-527C3F7C9BBD}"/>
    <cellStyle name="Normal 84 3 2" xfId="1731" xr:uid="{3500CE4C-2D50-4D07-9B9F-B3C489DD791D}"/>
    <cellStyle name="Normal 84 4" xfId="1615" xr:uid="{9BE1BDF6-38A9-4783-84B1-FFCE1E5E959F}"/>
    <cellStyle name="Normal 84 5" xfId="1956" xr:uid="{284CBA71-5E09-4582-A903-75C185CE8663}"/>
    <cellStyle name="Normal 85" xfId="1120" xr:uid="{00000000-0005-0000-0000-00005E040000}"/>
    <cellStyle name="Normal 85 2" xfId="1121" xr:uid="{00000000-0005-0000-0000-00005F040000}"/>
    <cellStyle name="Normal 85 2 2" xfId="1417" xr:uid="{1AD23E7E-5D6E-427C-9AC4-FC117D61DAF0}"/>
    <cellStyle name="Normal 85 2 2 2" xfId="1734" xr:uid="{63276576-EBF9-482F-A276-FB3CDD68E6CE}"/>
    <cellStyle name="Normal 85 2 3" xfId="1618" xr:uid="{0EBB2BD2-909C-43AE-9B64-0451214E0381}"/>
    <cellStyle name="Normal 85 2 4" xfId="1959" xr:uid="{C1898B17-ED59-4603-A990-7E27430E1417}"/>
    <cellStyle name="Normal 85 3" xfId="1416" xr:uid="{9EE48594-0D61-4D7A-B45C-41D93FA46081}"/>
    <cellStyle name="Normal 85 3 2" xfId="1733" xr:uid="{1810EF34-3AAD-439F-8A25-ECAD224EE1C1}"/>
    <cellStyle name="Normal 85 4" xfId="1617" xr:uid="{1D0B8B42-CF1E-4FB7-9135-BC01ECA06337}"/>
    <cellStyle name="Normal 85 5" xfId="1958" xr:uid="{F17E00AF-8170-461E-8E71-FFCEDEFEC3F1}"/>
    <cellStyle name="Normal 86" xfId="1834" xr:uid="{F9E63694-0EC3-4406-9AE1-505B1AE797BB}"/>
    <cellStyle name="Normal 86 2" xfId="2015" xr:uid="{BC14C508-A34D-4A4C-928D-F2B2F3CF9B72}"/>
    <cellStyle name="Normal 87" xfId="1838" xr:uid="{3FAC7667-0A11-4F15-92F0-2FB9A7C7632F}"/>
    <cellStyle name="Normal 87 2" xfId="1122" xr:uid="{00000000-0005-0000-0000-000060040000}"/>
    <cellStyle name="Normal 87 3" xfId="2016" xr:uid="{6EBF78BC-A511-4CDA-A1B0-75B04FB8B8E8}"/>
    <cellStyle name="Normal 88" xfId="1123" xr:uid="{00000000-0005-0000-0000-000061040000}"/>
    <cellStyle name="Normal 88 2" xfId="1124" xr:uid="{00000000-0005-0000-0000-000062040000}"/>
    <cellStyle name="Normal 88 2 2" xfId="1419" xr:uid="{30B2340A-A1E0-4384-8B4B-BC530B7EF5D1}"/>
    <cellStyle name="Normal 88 2 2 2" xfId="1736" xr:uid="{4D401BFE-D8C9-4E0F-8371-96272152C443}"/>
    <cellStyle name="Normal 88 2 3" xfId="1620" xr:uid="{3E5F6DDA-B606-423E-8786-F125A2190020}"/>
    <cellStyle name="Normal 88 2 4" xfId="1962" xr:uid="{8DA48E27-0ADE-4EED-A8F2-ED7BC3AD70D7}"/>
    <cellStyle name="Normal 88 3" xfId="1418" xr:uid="{961A1E53-98E8-4C80-9A25-DDB2AB9C41B2}"/>
    <cellStyle name="Normal 88 3 2" xfId="1735" xr:uid="{29CCD1CA-97CA-44FD-B851-27CE70150CCE}"/>
    <cellStyle name="Normal 88 4" xfId="1619" xr:uid="{263A6642-98AA-45DA-BE91-ED4EB3177EDF}"/>
    <cellStyle name="Normal 88 5" xfId="1961" xr:uid="{02E5E805-A10F-4410-81DF-2061A56499F7}"/>
    <cellStyle name="Normal 89" xfId="1841" xr:uid="{8BF0D9B9-8441-4296-8A7A-9188DC706455}"/>
    <cellStyle name="Normal 89 2" xfId="2017" xr:uid="{83281C7D-0FA0-4A93-94A8-89972C149D9F}"/>
    <cellStyle name="Normal 9" xfId="1125" xr:uid="{00000000-0005-0000-0000-000063040000}"/>
    <cellStyle name="Normal 9 2" xfId="1621" xr:uid="{9CF2405D-F115-400C-B408-B83755F59784}"/>
    <cellStyle name="Normal 9 3" xfId="1461" xr:uid="{701E47AA-411D-42C3-A99C-B0A1B45AF2B5}"/>
    <cellStyle name="Normal 9 4" xfId="1475" xr:uid="{8040A055-1C78-41A6-A4F5-337401D05938}"/>
    <cellStyle name="Normal 90" xfId="1126" xr:uid="{00000000-0005-0000-0000-000064040000}"/>
    <cellStyle name="Normal 90 2" xfId="1127" xr:uid="{00000000-0005-0000-0000-000065040000}"/>
    <cellStyle name="Normal 90 2 2" xfId="1421" xr:uid="{DAEA210E-8F6C-40C7-AD52-D0C1076DA895}"/>
    <cellStyle name="Normal 90 2 2 2" xfId="1738" xr:uid="{8D30AEEE-2A48-489F-B8B7-552E3BDB35A2}"/>
    <cellStyle name="Normal 90 2 3" xfId="1623" xr:uid="{35C680E0-B3D5-4937-AE4F-4425D90D855F}"/>
    <cellStyle name="Normal 90 2 4" xfId="1965" xr:uid="{AB51E3D2-B682-4485-9F7A-C4BF0F872E48}"/>
    <cellStyle name="Normal 90 3" xfId="1420" xr:uid="{923B83AF-CF5C-48AE-BA79-A53C2FA07A31}"/>
    <cellStyle name="Normal 90 3 2" xfId="1737" xr:uid="{05464863-D79F-486D-9CD3-207F9174B96E}"/>
    <cellStyle name="Normal 90 4" xfId="1622" xr:uid="{B9B40159-4012-49F3-AAF9-573ED1B0BAFF}"/>
    <cellStyle name="Normal 90 5" xfId="1964" xr:uid="{52A744C8-FA06-4402-9FB7-350BC90ECB8C}"/>
    <cellStyle name="Normal 91" xfId="1839" xr:uid="{04D7E2DF-27B8-450C-BD9B-03E299BA5661}"/>
    <cellStyle name="Normal 91 2" xfId="2018" xr:uid="{11F040AE-972E-443F-B2DA-683321C96C0A}"/>
    <cellStyle name="Normal 92" xfId="1840" xr:uid="{612F0C75-8626-4B00-86B9-D68966B3091F}"/>
    <cellStyle name="Normal 92 2" xfId="2019" xr:uid="{20F78C25-056F-4004-A1CB-84AFCB8BEE74}"/>
    <cellStyle name="Normal 93" xfId="2020" xr:uid="{F97CE013-3D02-43E2-9FEE-F3869B3A6E36}"/>
    <cellStyle name="Normal 94" xfId="1128" xr:uid="{00000000-0005-0000-0000-000066040000}"/>
    <cellStyle name="Normal 95" xfId="2021" xr:uid="{BBDF1275-31A5-4F0E-95D3-A9D3241EDF8C}"/>
    <cellStyle name="Normal 96" xfId="2022" xr:uid="{B76B855C-1923-4C07-B293-3F835653129A}"/>
    <cellStyle name="Normal 97" xfId="1983" xr:uid="{900F4A16-EE01-4254-B957-048F8D01F041}"/>
    <cellStyle name="Normal 98" xfId="1129" xr:uid="{00000000-0005-0000-0000-000067040000}"/>
    <cellStyle name="Normal 98 2" xfId="1130" xr:uid="{00000000-0005-0000-0000-000068040000}"/>
    <cellStyle name="Normal 98 2 2" xfId="1423" xr:uid="{DC6B917C-4E2B-439C-8BF5-598782B45DED}"/>
    <cellStyle name="Normal 98 2 2 2" xfId="1740" xr:uid="{96AF44D8-14AF-46D7-AFF4-0B81B3F5248D}"/>
    <cellStyle name="Normal 98 2 3" xfId="1625" xr:uid="{A2526DD7-A767-426E-B38B-3C59173683D0}"/>
    <cellStyle name="Normal 98 2 4" xfId="1968" xr:uid="{EFD5009E-75E9-4B72-B245-3299010D1863}"/>
    <cellStyle name="Normal 98 3" xfId="1422" xr:uid="{4F87A020-D26D-40FF-BB90-91BB7423552C}"/>
    <cellStyle name="Normal 98 3 2" xfId="1739" xr:uid="{CB40A069-6913-4300-AE99-46AEB3CE466C}"/>
    <cellStyle name="Normal 98 4" xfId="1624" xr:uid="{1F0F63F9-2C5F-4793-BB23-F3CCABC9F483}"/>
    <cellStyle name="Normal 98 5" xfId="1967" xr:uid="{F08CEAC1-9B7F-4985-AD3D-0A7B001DD65E}"/>
    <cellStyle name="Normal 99" xfId="1131" xr:uid="{00000000-0005-0000-0000-000069040000}"/>
    <cellStyle name="Normal 99 2" xfId="1132" xr:uid="{00000000-0005-0000-0000-00006A040000}"/>
    <cellStyle name="Normal 99 2 2" xfId="1425" xr:uid="{E16C824A-9FE7-4D84-95A7-98085626596E}"/>
    <cellStyle name="Normal 99 2 2 2" xfId="1742" xr:uid="{2BCF0745-6083-4016-82A7-5DDAE1B45BDA}"/>
    <cellStyle name="Normal 99 2 3" xfId="1627" xr:uid="{12BE900F-695B-43BD-9D40-AB2FC65D2C3F}"/>
    <cellStyle name="Normal 99 2 4" xfId="1970" xr:uid="{C94821C3-CB91-4BC6-BCFF-B4DF2209817A}"/>
    <cellStyle name="Normal 99 3" xfId="1424" xr:uid="{C32B1021-C526-4283-ABEF-620763DF1047}"/>
    <cellStyle name="Normal 99 3 2" xfId="1741" xr:uid="{F8D3CBDC-2140-4EAC-9AB9-E6BE40A4D9A1}"/>
    <cellStyle name="Normal 99 4" xfId="1626" xr:uid="{0A1E5674-13B2-4D87-87EE-1E4BFE5D1DAD}"/>
    <cellStyle name="Normal 99 5" xfId="1969" xr:uid="{DDA5CD07-8524-45A2-8705-94EE88A90CA7}"/>
    <cellStyle name="Note 2" xfId="1491" xr:uid="{D295181D-8797-4A97-B266-09EB2BB563A4}"/>
    <cellStyle name="Note 2 2" xfId="1914" xr:uid="{3910243D-6406-42DC-BDDA-1BF009425478}"/>
    <cellStyle name="Output" xfId="1848" builtinId="21" customBuiltin="1"/>
    <cellStyle name="Output 2" xfId="1486" xr:uid="{AE7DA71C-2EDF-4390-854B-EA8F15E563B2}"/>
    <cellStyle name="Output 2 2" xfId="1913" xr:uid="{F602551F-FD26-483C-AB76-40279BD726D5}"/>
    <cellStyle name="Output Amounts" xfId="1133" xr:uid="{00000000-0005-0000-0000-00006B040000}"/>
    <cellStyle name="Output Column Headings" xfId="1134" xr:uid="{00000000-0005-0000-0000-00006C040000}"/>
    <cellStyle name="Output Line Items" xfId="1135" xr:uid="{00000000-0005-0000-0000-00006D040000}"/>
    <cellStyle name="Output Report Heading" xfId="1136" xr:uid="{00000000-0005-0000-0000-00006E040000}"/>
    <cellStyle name="Output Report Title" xfId="1137" xr:uid="{00000000-0005-0000-0000-00006F040000}"/>
    <cellStyle name="Percent [2]" xfId="1138" xr:uid="{00000000-0005-0000-0000-000070040000}"/>
    <cellStyle name="Percent [2] 2" xfId="1139" xr:uid="{00000000-0005-0000-0000-000071040000}"/>
    <cellStyle name="Percent 2" xfId="2" xr:uid="{00000000-0005-0000-0000-000072040000}"/>
    <cellStyle name="Percent 2 2" xfId="1141" xr:uid="{00000000-0005-0000-0000-000073040000}"/>
    <cellStyle name="Percent 2 3" xfId="1140" xr:uid="{00000000-0005-0000-0000-000074040000}"/>
    <cellStyle name="Percent 3" xfId="1142" xr:uid="{00000000-0005-0000-0000-000075040000}"/>
    <cellStyle name="Percent 3 2" xfId="1426" xr:uid="{111687DC-79D4-4678-82C4-297783858F06}"/>
    <cellStyle name="Percent 3 3" xfId="1628" xr:uid="{E92B5ECE-79D3-4054-902E-D1AEFC3EC83A}"/>
    <cellStyle name="Percent 3 4" xfId="1453" xr:uid="{FDE32A8E-4971-40CE-9485-A74FA0C311DF}"/>
    <cellStyle name="Percent 3 5" xfId="1811" xr:uid="{64C09262-3CB4-4D34-B528-C056B7F0BDB5}"/>
    <cellStyle name="Percent 3 6" xfId="1912" xr:uid="{78AA4F0B-D91E-4021-9388-2827861854E4}"/>
    <cellStyle name="Percent 4" xfId="1143" xr:uid="{00000000-0005-0000-0000-000076040000}"/>
    <cellStyle name="price" xfId="1144" xr:uid="{00000000-0005-0000-0000-000077040000}"/>
    <cellStyle name="print-area" xfId="1145" xr:uid="{00000000-0005-0000-0000-000078040000}"/>
    <cellStyle name="Pts" xfId="1146" xr:uid="{00000000-0005-0000-0000-000079040000}"/>
    <cellStyle name="Pts 2" xfId="1147" xr:uid="{00000000-0005-0000-0000-00007A040000}"/>
    <cellStyle name="revised" xfId="1148" xr:uid="{00000000-0005-0000-0000-00007B040000}"/>
    <cellStyle name="section" xfId="1149" xr:uid="{00000000-0005-0000-0000-00007C040000}"/>
    <cellStyle name="Standard" xfId="1150" xr:uid="{00000000-0005-0000-0000-00007D040000}"/>
    <cellStyle name="Standard 2" xfId="1151" xr:uid="{00000000-0005-0000-0000-00007E040000}"/>
    <cellStyle name="Strike" xfId="1152" xr:uid="{00000000-0005-0000-0000-00007F040000}"/>
    <cellStyle name="Style 1" xfId="1" xr:uid="{00000000-0005-0000-0000-000080040000}"/>
    <cellStyle name="Style 1 2" xfId="1153" xr:uid="{00000000-0005-0000-0000-000081040000}"/>
    <cellStyle name="Style 108" xfId="1911" xr:uid="{28BFDADB-6BFB-4FB2-8FCC-E06832531571}"/>
    <cellStyle name="Style 147" xfId="1802" xr:uid="{18A33C44-1CAA-4763-88D0-9275FCF56827}"/>
    <cellStyle name="Style 147 2" xfId="1832" xr:uid="{27ACEDE8-73EF-41CF-8841-1144200DBEDD}"/>
    <cellStyle name="subhead" xfId="1154" xr:uid="{00000000-0005-0000-0000-000082040000}"/>
    <cellStyle name="Title 2" xfId="1477" xr:uid="{0B2F0D1A-4A1A-4917-BD4F-486E8165323A}"/>
    <cellStyle name="Title 2 2" xfId="1909" xr:uid="{2DDD2328-725F-4685-9107-A9D1363A65B9}"/>
    <cellStyle name="Title 3" xfId="1910" xr:uid="{4D5DABDD-20A6-4091-81FA-3BB0643E5BE6}"/>
    <cellStyle name="Total" xfId="1854" builtinId="25" customBuiltin="1"/>
    <cellStyle name="Total 2" xfId="1493" xr:uid="{77AD91D9-BCA9-472D-A516-F2263047BDF8}"/>
    <cellStyle name="Total 2 2" xfId="1908" xr:uid="{0BEA08BA-7D12-4969-A641-96C3FFCE837C}"/>
    <cellStyle name="Warning Text" xfId="1852" builtinId="11" customBuiltin="1"/>
    <cellStyle name="Warning Text 2" xfId="1490" xr:uid="{0347D90C-543B-43F3-A1EA-AEC6AF92B3B4}"/>
    <cellStyle name="アクセント 1" xfId="1155" xr:uid="{00000000-0005-0000-0000-000083040000}"/>
    <cellStyle name="アクセント 2" xfId="1156" xr:uid="{00000000-0005-0000-0000-000084040000}"/>
    <cellStyle name="アクセント 3" xfId="1157" xr:uid="{00000000-0005-0000-0000-000085040000}"/>
    <cellStyle name="アクセント 4" xfId="1158" xr:uid="{00000000-0005-0000-0000-000086040000}"/>
    <cellStyle name="アクセント 5" xfId="1159" xr:uid="{00000000-0005-0000-0000-000087040000}"/>
    <cellStyle name="アクセント 6" xfId="1160" xr:uid="{00000000-0005-0000-0000-000088040000}"/>
    <cellStyle name="タイトル" xfId="1161" xr:uid="{00000000-0005-0000-0000-000089040000}"/>
    <cellStyle name="チェック セル" xfId="1162" xr:uid="{00000000-0005-0000-0000-00008A040000}"/>
    <cellStyle name="どちらでもない" xfId="1163" xr:uid="{00000000-0005-0000-0000-00008B040000}"/>
    <cellStyle name="メモ" xfId="1164" xr:uid="{00000000-0005-0000-0000-00008C040000}"/>
    <cellStyle name="メモ 2" xfId="1165" xr:uid="{00000000-0005-0000-0000-00008D040000}"/>
    <cellStyle name="メモ 2 2" xfId="1166" xr:uid="{00000000-0005-0000-0000-00008E040000}"/>
    <cellStyle name="メモ 2 2 2" xfId="1753" xr:uid="{57404024-8D62-4464-B5C7-BADE5872BA9D}"/>
    <cellStyle name="メモ 2 2 3" xfId="1631" xr:uid="{495C7CB9-8B37-4EE4-8020-8056FFE256BD}"/>
    <cellStyle name="メモ 2 3" xfId="1752" xr:uid="{15FDE261-3925-40BE-A183-8D91617CD05C}"/>
    <cellStyle name="メモ 2 4" xfId="1630" xr:uid="{EB392F25-2D21-4D2E-8786-1CF88DF9938D}"/>
    <cellStyle name="メモ 3" xfId="1751" xr:uid="{E0FE6FDB-BA69-4759-BD0D-447189A67E25}"/>
    <cellStyle name="メモ 4" xfId="1629" xr:uid="{39BFECE7-125E-42CD-9710-61A1CF95C77D}"/>
    <cellStyle name="リンク セル" xfId="1167" xr:uid="{00000000-0005-0000-0000-00008F040000}"/>
    <cellStyle name="강조색1" xfId="1168" xr:uid="{00000000-0005-0000-0000-000090040000}"/>
    <cellStyle name="강조색2" xfId="1169" xr:uid="{00000000-0005-0000-0000-000091040000}"/>
    <cellStyle name="강조색3" xfId="1170" xr:uid="{00000000-0005-0000-0000-000092040000}"/>
    <cellStyle name="강조색4" xfId="1171" xr:uid="{00000000-0005-0000-0000-000093040000}"/>
    <cellStyle name="강조색5" xfId="1172" xr:uid="{00000000-0005-0000-0000-000094040000}"/>
    <cellStyle name="강조색6" xfId="1173" xr:uid="{00000000-0005-0000-0000-000095040000}"/>
    <cellStyle name="경고문" xfId="1174" xr:uid="{00000000-0005-0000-0000-000096040000}"/>
    <cellStyle name="계산" xfId="1175" xr:uid="{00000000-0005-0000-0000-000097040000}"/>
    <cellStyle name="계산 2" xfId="1176" xr:uid="{00000000-0005-0000-0000-000098040000}"/>
    <cellStyle name="계산 2 2" xfId="1177" xr:uid="{00000000-0005-0000-0000-000099040000}"/>
    <cellStyle name="계산 2 2 2" xfId="1756" xr:uid="{B2A9674E-0887-4B5A-B054-F786962FCE2C}"/>
    <cellStyle name="계산 2 2 3" xfId="1634" xr:uid="{3AA86C5B-FBD1-4CC7-A48D-BFA9A928F6FA}"/>
    <cellStyle name="계산 2 3" xfId="1755" xr:uid="{659F3118-9FF3-459E-A920-B8D904257475}"/>
    <cellStyle name="계산 2 4" xfId="1633" xr:uid="{85D5B181-4D44-4ED1-9D96-B4EAC96658DD}"/>
    <cellStyle name="계산 3" xfId="1754" xr:uid="{61FEB668-50DE-4219-AB04-F44AE7C60CC3}"/>
    <cellStyle name="계산 4" xfId="1632" xr:uid="{F4C90AFA-5751-4264-98AF-6CB378448078}"/>
    <cellStyle name="나쁨" xfId="1178" xr:uid="{00000000-0005-0000-0000-00009A040000}"/>
    <cellStyle name="메모" xfId="1179" xr:uid="{00000000-0005-0000-0000-00009B040000}"/>
    <cellStyle name="메모 2" xfId="1180" xr:uid="{00000000-0005-0000-0000-00009C040000}"/>
    <cellStyle name="메모 2 2" xfId="1181" xr:uid="{00000000-0005-0000-0000-00009D040000}"/>
    <cellStyle name="메모 2 2 2" xfId="1759" xr:uid="{36CBF193-97E6-4CF7-89E7-72AA5987BA90}"/>
    <cellStyle name="메모 2 2 3" xfId="1637" xr:uid="{730919B9-7C12-4C93-A85F-B7FA2A6F8C03}"/>
    <cellStyle name="메모 2 3" xfId="1758" xr:uid="{E4C0BC1D-7976-4441-B179-8C15C6E35DDF}"/>
    <cellStyle name="메모 2 4" xfId="1636" xr:uid="{92325465-D998-4884-B56E-C03F5790F5D0}"/>
    <cellStyle name="메모 3" xfId="1182" xr:uid="{00000000-0005-0000-0000-00009E040000}"/>
    <cellStyle name="메모 3 2" xfId="1760" xr:uid="{1D1B40F3-0C81-4E4E-9F1F-DC87AAD95B77}"/>
    <cellStyle name="메모 3 3" xfId="1638" xr:uid="{4EDD9478-CB54-447C-9C4C-A00BC717BCC0}"/>
    <cellStyle name="메모 4" xfId="1757" xr:uid="{89B29619-9520-4DD6-B869-DD888AD8F97F}"/>
    <cellStyle name="메모 5" xfId="1635" xr:uid="{1489CB89-3FC8-44AF-B61C-03CAF748F2DE}"/>
    <cellStyle name="보통" xfId="1183" xr:uid="{00000000-0005-0000-0000-00009F040000}"/>
    <cellStyle name="뷭?_laroux" xfId="1184" xr:uid="{00000000-0005-0000-0000-0000A0040000}"/>
    <cellStyle name="설명 텍스트" xfId="1185" xr:uid="{00000000-0005-0000-0000-0000A1040000}"/>
    <cellStyle name="셀 확인" xfId="1186" xr:uid="{00000000-0005-0000-0000-0000A2040000}"/>
    <cellStyle name="쉼표 [0]_0410NewModels_Price" xfId="1187" xr:uid="{00000000-0005-0000-0000-0000A3040000}"/>
    <cellStyle name="연결된 셀" xfId="1188" xr:uid="{00000000-0005-0000-0000-0000A4040000}"/>
    <cellStyle name="요약" xfId="1189" xr:uid="{00000000-0005-0000-0000-0000A5040000}"/>
    <cellStyle name="요약 2" xfId="1190" xr:uid="{00000000-0005-0000-0000-0000A6040000}"/>
    <cellStyle name="요약 2 2" xfId="1191" xr:uid="{00000000-0005-0000-0000-0000A7040000}"/>
    <cellStyle name="요약 2 2 2" xfId="1763" xr:uid="{20479512-9699-40A8-9853-6C23277FED8F}"/>
    <cellStyle name="요약 2 2 3" xfId="1641" xr:uid="{291DF810-8C73-4C93-AC11-B934E279002A}"/>
    <cellStyle name="요약 2 3" xfId="1762" xr:uid="{3C3248C3-FD0D-415A-BDC8-A8147BF6A6F6}"/>
    <cellStyle name="요약 2 4" xfId="1640" xr:uid="{BBB997E0-245B-40ED-B584-4CF11260D682}"/>
    <cellStyle name="요약 3" xfId="1761" xr:uid="{954408CE-DA9E-4410-B67B-6DAC28E17D8F}"/>
    <cellStyle name="요약 4" xfId="1639" xr:uid="{9E823F29-1466-4E0D-8D25-12E2A4CFEB3B}"/>
    <cellStyle name="입력" xfId="1192" xr:uid="{00000000-0005-0000-0000-0000A8040000}"/>
    <cellStyle name="입력 2" xfId="1193" xr:uid="{00000000-0005-0000-0000-0000A9040000}"/>
    <cellStyle name="입력 2 2" xfId="1194" xr:uid="{00000000-0005-0000-0000-0000AA040000}"/>
    <cellStyle name="입력 2 2 2" xfId="1766" xr:uid="{FB381246-3EBF-4492-A8BA-4A428AAE60EB}"/>
    <cellStyle name="입력 2 2 3" xfId="1644" xr:uid="{1D0B3286-62B3-4346-9230-FE64B377A883}"/>
    <cellStyle name="입력 2 3" xfId="1765" xr:uid="{34B16D32-E844-496F-A70F-4B8A39A94FF6}"/>
    <cellStyle name="입력 2 4" xfId="1643" xr:uid="{121E50F2-A1D7-4AAF-8555-3A04355F75EB}"/>
    <cellStyle name="입력 3" xfId="1764" xr:uid="{F0206EC5-E923-461A-80F5-C9AF3EB6D5B2}"/>
    <cellStyle name="입력 4" xfId="1642" xr:uid="{500EF6C0-D444-4603-A3FE-E06EF985E3BE}"/>
    <cellStyle name="제목" xfId="1195" xr:uid="{00000000-0005-0000-0000-0000AB040000}"/>
    <cellStyle name="제목 1" xfId="1196" xr:uid="{00000000-0005-0000-0000-0000AC040000}"/>
    <cellStyle name="제목 2" xfId="1197" xr:uid="{00000000-0005-0000-0000-0000AD040000}"/>
    <cellStyle name="제목 3" xfId="1198" xr:uid="{00000000-0005-0000-0000-0000AE040000}"/>
    <cellStyle name="제목 4" xfId="1199" xr:uid="{00000000-0005-0000-0000-0000AF040000}"/>
    <cellStyle name="좋음" xfId="1200" xr:uid="{00000000-0005-0000-0000-0000B0040000}"/>
    <cellStyle name="출력" xfId="1201" xr:uid="{00000000-0005-0000-0000-0000B1040000}"/>
    <cellStyle name="출력 2" xfId="1202" xr:uid="{00000000-0005-0000-0000-0000B2040000}"/>
    <cellStyle name="출력 2 2" xfId="1203" xr:uid="{00000000-0005-0000-0000-0000B3040000}"/>
    <cellStyle name="출력 2 2 2" xfId="1769" xr:uid="{C1574A5B-2749-499E-B90B-26799C2FBBB0}"/>
    <cellStyle name="출력 2 2 3" xfId="1647" xr:uid="{51A57E3C-A1FE-443C-94F5-E05000F6A4AD}"/>
    <cellStyle name="출력 2 3" xfId="1768" xr:uid="{F56513FB-2CBC-4B0F-8A3A-56C352CDB922}"/>
    <cellStyle name="출력 2 4" xfId="1646" xr:uid="{97942CBE-066E-4DEF-969D-94A83E085D2E}"/>
    <cellStyle name="출력 3" xfId="1767" xr:uid="{A01C0995-E547-429B-AF9D-D27B3C880C2D}"/>
    <cellStyle name="출력 4" xfId="1645" xr:uid="{D05B1BCF-24A7-4CC7-B69C-7F0210B273C1}"/>
    <cellStyle name="콤마 [0]_0006SVR가격_다시" xfId="1204" xr:uid="{00000000-0005-0000-0000-0000B4040000}"/>
    <cellStyle name="콤마_3월이동" xfId="1205" xr:uid="{00000000-0005-0000-0000-0000B5040000}"/>
    <cellStyle name="표준_(Korea) GBB Analysis - Oct-Nov v1" xfId="1206" xr:uid="{00000000-0005-0000-0000-0000B6040000}"/>
    <cellStyle name="一般_Consol_Auditor_first draft" xfId="1207" xr:uid="{00000000-0005-0000-0000-0000B7040000}"/>
    <cellStyle name="入力" xfId="1208" xr:uid="{00000000-0005-0000-0000-0000B8040000}"/>
    <cellStyle name="入力 2" xfId="1209" xr:uid="{00000000-0005-0000-0000-0000B9040000}"/>
    <cellStyle name="入力 2 2" xfId="1210" xr:uid="{00000000-0005-0000-0000-0000BA040000}"/>
    <cellStyle name="入力 2 2 2" xfId="1772" xr:uid="{E5BDC752-D393-4891-8B5F-DC9977871790}"/>
    <cellStyle name="入力 2 2 3" xfId="1650" xr:uid="{48273C02-4A50-461F-8B21-0B02D8A54786}"/>
    <cellStyle name="入力 2 3" xfId="1771" xr:uid="{8C7FF24D-67FF-415F-98F2-DD4B82CAA451}"/>
    <cellStyle name="入力 2 4" xfId="1649" xr:uid="{5A4C3A00-E3ED-47FB-8B12-D88684199A32}"/>
    <cellStyle name="入力 3" xfId="1770" xr:uid="{3437A1E8-4BD1-406D-9BA2-D85725491C18}"/>
    <cellStyle name="入力 4" xfId="1648" xr:uid="{02CFF828-18B6-462E-A69D-ABA54A68CE34}"/>
    <cellStyle name="出力" xfId="1211" xr:uid="{00000000-0005-0000-0000-0000BB040000}"/>
    <cellStyle name="出力 2" xfId="1212" xr:uid="{00000000-0005-0000-0000-0000BC040000}"/>
    <cellStyle name="出力 2 2" xfId="1213" xr:uid="{00000000-0005-0000-0000-0000BD040000}"/>
    <cellStyle name="出力 2 2 2" xfId="1775" xr:uid="{4E271EB7-5FF4-4247-B757-E7572402402F}"/>
    <cellStyle name="出力 2 2 3" xfId="1653" xr:uid="{1018DBC1-9023-4439-9494-32990A34AB8F}"/>
    <cellStyle name="出力 2 3" xfId="1774" xr:uid="{DBF2A4F6-8DB2-4627-9DE9-21016E25E403}"/>
    <cellStyle name="出力 2 4" xfId="1652" xr:uid="{61DD1D4F-A1DD-463D-9D9B-1BFD517CB8C2}"/>
    <cellStyle name="出力 3" xfId="1773" xr:uid="{382A0C8B-41F9-4FCF-8A0F-0E4BCE48993D}"/>
    <cellStyle name="出力 4" xfId="1651" xr:uid="{103A6ED3-A19E-4DE1-B576-C967684CB27E}"/>
    <cellStyle name="千位[0]_!!!GO" xfId="1214" xr:uid="{00000000-0005-0000-0000-0000BE040000}"/>
    <cellStyle name="千位_!!!GO" xfId="1215" xr:uid="{00000000-0005-0000-0000-0000BF040000}"/>
    <cellStyle name="千位分隔[0]_AP-SILO-Apex Template Revised Ver1" xfId="1216" xr:uid="{00000000-0005-0000-0000-0000C0040000}"/>
    <cellStyle name="千位分隔_AP GP Tracker TemplateVer1" xfId="1217" xr:uid="{00000000-0005-0000-0000-0000C1040000}"/>
    <cellStyle name="千分位[0]_Consol_Auditor_first draft" xfId="1218" xr:uid="{00000000-0005-0000-0000-0000C2040000}"/>
    <cellStyle name="千分位_Consol_Auditor_first draft" xfId="1219" xr:uid="{00000000-0005-0000-0000-0000C3040000}"/>
    <cellStyle name="好" xfId="1220" xr:uid="{00000000-0005-0000-0000-0000C4040000}"/>
    <cellStyle name="好_AP Cost Tape assumption 02-03-2009" xfId="1221" xr:uid="{00000000-0005-0000-0000-0000C5040000}"/>
    <cellStyle name="好_Sheet2" xfId="1529" xr:uid="{84552AD3-F65F-4191-A28F-042A0F8FBF68}"/>
    <cellStyle name="好_报关箱单明细" xfId="1530" xr:uid="{60978702-F2C3-4E4A-8173-425D38F32AE7}"/>
    <cellStyle name="差" xfId="1222" xr:uid="{00000000-0005-0000-0000-0000C6040000}"/>
    <cellStyle name="差_AP Cost Tape assumption 02-03-2009" xfId="1223" xr:uid="{00000000-0005-0000-0000-0000C7040000}"/>
    <cellStyle name="差_Sheet2" xfId="1527" xr:uid="{E573929D-B40B-4147-A479-27BAB0C83C57}"/>
    <cellStyle name="差_报关箱单明细" xfId="1528" xr:uid="{A9A5C20C-F469-420B-9286-BB5452E07066}"/>
    <cellStyle name="常规 10" xfId="1518" xr:uid="{D5EE371C-019E-4BC8-8F01-FF360E36A6B9}"/>
    <cellStyle name="常规 10 2" xfId="1472" xr:uid="{52581B24-5343-4131-9537-D8F717DA3F4C}"/>
    <cellStyle name="常规 11" xfId="1533" xr:uid="{249427AA-1095-4599-8CEA-05B1F137FC25}"/>
    <cellStyle name="常规 12" xfId="1535" xr:uid="{23416B2A-B050-49CF-A4A3-182BB95E59F0}"/>
    <cellStyle name="常规 13" xfId="1534" xr:uid="{492B8D1C-4C25-47EC-B9BD-1495DAF80C01}"/>
    <cellStyle name="常规 14" xfId="1539" xr:uid="{A7EC25B8-CD2D-47E5-A856-4C6513FEC2FA}"/>
    <cellStyle name="常规 15" xfId="1538" xr:uid="{332E955C-49E9-4C7C-8F77-435D0F50BD32}"/>
    <cellStyle name="常规 16" xfId="1537" xr:uid="{B6DD1748-CB09-46C2-8713-090A23202F0C}"/>
    <cellStyle name="常规 17" xfId="1823" xr:uid="{FE80F2A5-BBC7-475F-BB7F-F27F7E08FF29}"/>
    <cellStyle name="常规 17 2" xfId="1824" xr:uid="{902538CD-6C13-40AC-939A-FE21E13DEF62}"/>
    <cellStyle name="常规 2" xfId="1224" xr:uid="{00000000-0005-0000-0000-0000C8040000}"/>
    <cellStyle name="常规 2 18" xfId="1900" xr:uid="{9C923C46-4D1B-470C-B943-AC086518B1EA}"/>
    <cellStyle name="常规 2 2" xfId="1531" xr:uid="{65984255-227C-4CA7-86EF-FE2B436689EB}"/>
    <cellStyle name="常规 2 2 2" xfId="1748" xr:uid="{C5CFD4C2-55EC-42A5-9D72-3B79D744F666}"/>
    <cellStyle name="常规 2 2 2 2" xfId="1903" xr:uid="{11073603-078F-4E7D-9ADE-A6BC91F8E915}"/>
    <cellStyle name="常规 2 2 2 2 3" xfId="1467" xr:uid="{1A3481C0-D0B5-4B93-9198-F460F198A3E1}"/>
    <cellStyle name="常规 2 2 3" xfId="1898" xr:uid="{2B063862-9549-4BB2-9EDF-9A6678700086}"/>
    <cellStyle name="常规 2 2 6" xfId="1463" xr:uid="{2EF3367C-6EB1-4157-B8F9-F2D5BE62FAF0}"/>
    <cellStyle name="常规 2 3" xfId="1519" xr:uid="{A21517E8-015E-4D81-B7B3-89F0363C7FCE}"/>
    <cellStyle name="常规 2 3 2" xfId="1470" xr:uid="{E302F3E1-0D95-455F-B89E-8CBBE5B73059}"/>
    <cellStyle name="常规 2 3 2 2" xfId="1818" xr:uid="{3F80CBC8-599C-4D34-BE25-9FB0282779C9}"/>
    <cellStyle name="常规 2 3 2 2 2" xfId="1896" xr:uid="{E0222599-DEBF-4CF7-97F1-7A1E8D1E60EE}"/>
    <cellStyle name="常规 2 3 2 3" xfId="1901" xr:uid="{6A325BB6-0150-44DB-9223-052F99773951}"/>
    <cellStyle name="常规 2 3 3" xfId="1747" xr:uid="{DC9D5710-0C48-49AC-BCC9-28AC59DA19DC}"/>
    <cellStyle name="常规 2 3 3 2" xfId="1904" xr:uid="{47FE2CD0-EC3F-439D-B40F-E146C21B5CCF}"/>
    <cellStyle name="常规 2 4" xfId="1654" xr:uid="{EA20D59A-0B86-4AD3-AE3C-ABED40B837FF}"/>
    <cellStyle name="常规 2 5" xfId="1469" xr:uid="{3FD9243D-93FE-4200-8BD8-03F2CE560478}"/>
    <cellStyle name="常规 2 6" xfId="1817" xr:uid="{39B6927C-55D6-4082-A509-CD16B29F6805}"/>
    <cellStyle name="常规 2 7" xfId="1897" xr:uid="{0E3525A9-1E2E-4772-A094-B4394110B5CD}"/>
    <cellStyle name="常规 2 8" xfId="1906" xr:uid="{65CA030F-8686-41CE-95B3-A9E9C2D294E8}"/>
    <cellStyle name="常规 3" xfId="1225" xr:uid="{00000000-0005-0000-0000-0000C9040000}"/>
    <cellStyle name="常规 3 2" xfId="1532" xr:uid="{82C6E3BC-C1B4-4686-8211-1A87CFC32231}"/>
    <cellStyle name="常规 3 3" xfId="1655" xr:uid="{F177E74D-8491-4344-A3D1-1DE29D255EA9}"/>
    <cellStyle name="常规 3 3 2" xfId="1990" xr:uid="{65B81B6F-7DF4-4C27-8042-8A98BCBC61FB}"/>
    <cellStyle name="常规 3 4" xfId="1520" xr:uid="{4CA7553A-1F3F-4896-B87B-1A6B16DF02E7}"/>
    <cellStyle name="常规 3 5" xfId="1542" xr:uid="{7421B21B-1380-415E-9DAA-80BC264D35E9}"/>
    <cellStyle name="常规 4" xfId="1226" xr:uid="{00000000-0005-0000-0000-0000CA040000}"/>
    <cellStyle name="常规 4 2" xfId="1227" xr:uid="{00000000-0005-0000-0000-0000CB040000}"/>
    <cellStyle name="常规 4 3" xfId="1656" xr:uid="{C201B28E-977E-4DFA-89FE-5AE22A61991C}"/>
    <cellStyle name="常规 4 3 2" xfId="1991" xr:uid="{E1808D57-EE9E-489F-B15F-4C237F829F06}"/>
    <cellStyle name="常规 4 4" xfId="1521" xr:uid="{D61B8B75-B590-4287-981A-9B5A2B285CF1}"/>
    <cellStyle name="常规 5" xfId="1522" xr:uid="{F21C9B49-C533-4550-93D7-F9D7D09252F8}"/>
    <cellStyle name="常规 5 9" xfId="1464" xr:uid="{886543B2-D289-48D1-A720-1D90C5DA6D27}"/>
    <cellStyle name="常规 53" xfId="1902" xr:uid="{743696CC-8693-44FC-9ACB-4FC88E322D3E}"/>
    <cellStyle name="常规 6" xfId="1523" xr:uid="{BEE48328-B7FC-4489-AB11-542ADF306A59}"/>
    <cellStyle name="常规 6 2" xfId="1526" xr:uid="{E5AF22AC-6FB1-4ED7-9093-3CFEC7AC6302}"/>
    <cellStyle name="常规 7" xfId="1524" xr:uid="{EFCE6F5A-434B-40CE-9FCD-B9A9D617F67C}"/>
    <cellStyle name="常规 7 2" xfId="1899" xr:uid="{C9F4F9EA-9B69-4404-AAC6-C5A7BD104EC3}"/>
    <cellStyle name="常规 8" xfId="1525" xr:uid="{7DBF0A44-BF81-423E-B6F3-73FBEEEB4184}"/>
    <cellStyle name="常规 9" xfId="1536" xr:uid="{BB9E38F2-1C84-4607-AAA2-655E770FAF9A}"/>
    <cellStyle name="常规_（和兴园）" xfId="1465" xr:uid="{4F7757F2-0BAD-4083-A82A-EA3D87784AC2}"/>
    <cellStyle name="强调文字颜色 1" xfId="1228" xr:uid="{00000000-0005-0000-0000-0000CD040000}"/>
    <cellStyle name="强调文字颜色 2" xfId="1229" xr:uid="{00000000-0005-0000-0000-0000CE040000}"/>
    <cellStyle name="强调文字颜色 3" xfId="1230" xr:uid="{00000000-0005-0000-0000-0000CF040000}"/>
    <cellStyle name="强调文字颜色 4" xfId="1231" xr:uid="{00000000-0005-0000-0000-0000D0040000}"/>
    <cellStyle name="强调文字颜色 5" xfId="1232" xr:uid="{00000000-0005-0000-0000-0000D1040000}"/>
    <cellStyle name="强调文字颜色 6" xfId="1233" xr:uid="{00000000-0005-0000-0000-0000D2040000}"/>
    <cellStyle name="悪い" xfId="1234" xr:uid="{00000000-0005-0000-0000-0000D3040000}"/>
    <cellStyle name="普通_laroux" xfId="1235" xr:uid="{00000000-0005-0000-0000-0000D4040000}"/>
    <cellStyle name="未定義" xfId="1236" xr:uid="{00000000-0005-0000-0000-0000D5040000}"/>
    <cellStyle name="标题" xfId="1237" xr:uid="{00000000-0005-0000-0000-0000D6040000}"/>
    <cellStyle name="标题 1" xfId="1238" xr:uid="{00000000-0005-0000-0000-0000D7040000}"/>
    <cellStyle name="标题 2" xfId="1239" xr:uid="{00000000-0005-0000-0000-0000D8040000}"/>
    <cellStyle name="标题 3" xfId="1240" xr:uid="{00000000-0005-0000-0000-0000D9040000}"/>
    <cellStyle name="标题 4" xfId="1241" xr:uid="{00000000-0005-0000-0000-0000DA040000}"/>
    <cellStyle name="标题_AP Cost Tape assumption 02-03-2009" xfId="1242" xr:uid="{00000000-0005-0000-0000-0000DB040000}"/>
    <cellStyle name="样式 1" xfId="1243" xr:uid="{00000000-0005-0000-0000-0000DC040000}"/>
    <cellStyle name="桁区切り_CA Tracking1124（Kaga)" xfId="1244" xr:uid="{00000000-0005-0000-0000-0000DD040000}"/>
    <cellStyle name="桁蟻唇Ｆ [0.00]_laroux" xfId="1245" xr:uid="{00000000-0005-0000-0000-0000DE040000}"/>
    <cellStyle name="桁蟻唇Ｆ_laroux" xfId="1246" xr:uid="{00000000-0005-0000-0000-0000DF040000}"/>
    <cellStyle name="检查单元格" xfId="1247" xr:uid="{00000000-0005-0000-0000-0000E0040000}"/>
    <cellStyle name="標準_~3402853" xfId="1248" xr:uid="{00000000-0005-0000-0000-0000E1040000}"/>
    <cellStyle name="汇总" xfId="1249" xr:uid="{00000000-0005-0000-0000-0000E2040000}"/>
    <cellStyle name="汇总 2" xfId="1250" xr:uid="{00000000-0005-0000-0000-0000E3040000}"/>
    <cellStyle name="汇总 2 2" xfId="1251" xr:uid="{00000000-0005-0000-0000-0000E4040000}"/>
    <cellStyle name="汇总 2 2 2" xfId="1778" xr:uid="{23A640BF-7072-4760-8C8E-2083B85B07FD}"/>
    <cellStyle name="汇总 2 2 3" xfId="1659" xr:uid="{E794F837-78BB-4E95-BC02-0C6397F785CF}"/>
    <cellStyle name="汇总 2 3" xfId="1777" xr:uid="{F599B87C-47A8-466E-A8D4-8ECAE3D85150}"/>
    <cellStyle name="汇总 2 4" xfId="1658" xr:uid="{5A9A5F5E-FB56-461D-A72E-EC6B6AD0033A}"/>
    <cellStyle name="汇总 3" xfId="1776" xr:uid="{DE12BC60-CEAD-47A4-9919-BE21D44EF888}"/>
    <cellStyle name="汇总 4" xfId="1657" xr:uid="{FE06C3B8-7941-45E5-81CA-5EBE1282E5B5}"/>
    <cellStyle name="注释" xfId="1252" xr:uid="{00000000-0005-0000-0000-0000E5040000}"/>
    <cellStyle name="注释 2" xfId="1253" xr:uid="{00000000-0005-0000-0000-0000E6040000}"/>
    <cellStyle name="注释 2 2" xfId="1254" xr:uid="{00000000-0005-0000-0000-0000E7040000}"/>
    <cellStyle name="注释 2 2 2" xfId="1781" xr:uid="{4A0D2338-C2B9-45E1-A8AF-D138060B98E8}"/>
    <cellStyle name="注释 2 2 3" xfId="1662" xr:uid="{7A08E7A8-80E0-4F9A-AD62-CD3DF0613C29}"/>
    <cellStyle name="注释 2 3" xfId="1780" xr:uid="{F658D4A4-9853-41CF-B38F-3521320CE193}"/>
    <cellStyle name="注释 2 4" xfId="1661" xr:uid="{BE385A2D-A385-4D42-81F5-48590B537F6B}"/>
    <cellStyle name="注释 3" xfId="1255" xr:uid="{00000000-0005-0000-0000-0000E8040000}"/>
    <cellStyle name="注释 3 2" xfId="1782" xr:uid="{E4CE7DDC-63BC-454B-BA7E-F5640D1736CE}"/>
    <cellStyle name="注释 3 3" xfId="1663" xr:uid="{5DE2E248-EFC6-4D87-A701-D4FCB6615BBC}"/>
    <cellStyle name="注释 4" xfId="1779" xr:uid="{DE07E700-3AAA-4CB8-B3C4-9ACDCA0BDCFB}"/>
    <cellStyle name="注释 5" xfId="1660" xr:uid="{EDDB3358-5C36-44CE-AE5D-02C578090C2B}"/>
    <cellStyle name="百分比_comp0930_2004out" xfId="1256" xr:uid="{00000000-0005-0000-0000-0000E9040000}"/>
    <cellStyle name="脱浦 [0.00]_BSD-Academic" xfId="1257" xr:uid="{00000000-0005-0000-0000-0000EA040000}"/>
    <cellStyle name="脱浦_BSD-Academic" xfId="1258" xr:uid="{00000000-0005-0000-0000-0000EB040000}"/>
    <cellStyle name="良い" xfId="1259" xr:uid="{00000000-0005-0000-0000-0000EC040000}"/>
    <cellStyle name="見出し 1" xfId="1260" xr:uid="{00000000-0005-0000-0000-0000ED040000}"/>
    <cellStyle name="見出し 2" xfId="1261" xr:uid="{00000000-0005-0000-0000-0000EE040000}"/>
    <cellStyle name="見出し 3" xfId="1262" xr:uid="{00000000-0005-0000-0000-0000EF040000}"/>
    <cellStyle name="見出し 4" xfId="1263" xr:uid="{00000000-0005-0000-0000-0000F0040000}"/>
    <cellStyle name="解释性文本" xfId="1264" xr:uid="{00000000-0005-0000-0000-0000F1040000}"/>
    <cellStyle name="計算" xfId="1265" xr:uid="{00000000-0005-0000-0000-0000F2040000}"/>
    <cellStyle name="計算 2" xfId="1266" xr:uid="{00000000-0005-0000-0000-0000F3040000}"/>
    <cellStyle name="計算 2 2" xfId="1267" xr:uid="{00000000-0005-0000-0000-0000F4040000}"/>
    <cellStyle name="計算 2 2 2" xfId="1786" xr:uid="{4B3294E5-9A55-47C2-B094-AD62D1D0BDBC}"/>
    <cellStyle name="計算 2 2 3" xfId="1666" xr:uid="{163E9554-3D6D-4BF1-9C3B-BC46264ABFFE}"/>
    <cellStyle name="計算 2 3" xfId="1785" xr:uid="{0182AC34-DA7D-4EAE-8D6A-AB21613776E8}"/>
    <cellStyle name="計算 2 4" xfId="1665" xr:uid="{058959F0-B629-4E70-A763-AB57B3BF4759}"/>
    <cellStyle name="計算 3" xfId="1784" xr:uid="{81314609-DA27-4E4B-B2A4-F05F032E5BEE}"/>
    <cellStyle name="計算 4" xfId="1664" xr:uid="{98A1B026-C399-4CB1-91D3-22A33127DFD9}"/>
    <cellStyle name="説明文" xfId="1268" xr:uid="{00000000-0005-0000-0000-0000F5040000}"/>
    <cellStyle name="警告文" xfId="1269" xr:uid="{00000000-0005-0000-0000-0000F6040000}"/>
    <cellStyle name="警告文本" xfId="1270" xr:uid="{00000000-0005-0000-0000-0000F7040000}"/>
    <cellStyle name="计算" xfId="1271" xr:uid="{00000000-0005-0000-0000-0000F8040000}"/>
    <cellStyle name="计算 2" xfId="1272" xr:uid="{00000000-0005-0000-0000-0000F9040000}"/>
    <cellStyle name="计算 2 2" xfId="1273" xr:uid="{00000000-0005-0000-0000-0000FA040000}"/>
    <cellStyle name="计算 2 2 2" xfId="1789" xr:uid="{4B69B54C-3AB3-42FF-8960-16A546D468CD}"/>
    <cellStyle name="计算 2 2 3" xfId="1669" xr:uid="{AF641B54-9866-49D2-9DA5-B560F95B134C}"/>
    <cellStyle name="计算 2 3" xfId="1788" xr:uid="{4D350B91-21C6-470B-92E5-22F96129DB4F}"/>
    <cellStyle name="计算 2 4" xfId="1668" xr:uid="{6E9A18A4-0D8A-4A70-A3A6-49F1DBA1F075}"/>
    <cellStyle name="计算 3" xfId="1787" xr:uid="{ABB08F57-06B9-4154-9381-2562FD1BCF64}"/>
    <cellStyle name="计算 4" xfId="1667" xr:uid="{C40FEC15-2260-4BFD-963C-47A772EF491A}"/>
    <cellStyle name="貨幣 [0]_Consol_Auditor_first draft" xfId="1274" xr:uid="{00000000-0005-0000-0000-0000FB040000}"/>
    <cellStyle name="貨幣_Consol_Auditor_first draft" xfId="1275" xr:uid="{00000000-0005-0000-0000-0000FC040000}"/>
    <cellStyle name="货币 3" xfId="1541" xr:uid="{BC809F0E-3A3C-406D-A567-F9F31C216C78}"/>
    <cellStyle name="货币 8" xfId="1540" xr:uid="{91626130-8675-496F-B088-65F268AC314F}"/>
    <cellStyle name="输入" xfId="1276" xr:uid="{00000000-0005-0000-0000-0000FD040000}"/>
    <cellStyle name="输入 2" xfId="1277" xr:uid="{00000000-0005-0000-0000-0000FE040000}"/>
    <cellStyle name="输入 2 2" xfId="1278" xr:uid="{00000000-0005-0000-0000-0000FF040000}"/>
    <cellStyle name="输入 2 2 2" xfId="1792" xr:uid="{7A484E93-2524-4FD3-ADF6-86E05DE6C015}"/>
    <cellStyle name="输入 2 2 3" xfId="1672" xr:uid="{EE373AB3-69EB-474F-93D5-C9D8B8602E03}"/>
    <cellStyle name="输入 2 3" xfId="1791" xr:uid="{FA0A8F20-C3C9-46DA-ADC5-2D7132FE6FF8}"/>
    <cellStyle name="输入 2 4" xfId="1671" xr:uid="{48467A0A-B8DC-4777-8CC9-96412D61E7A6}"/>
    <cellStyle name="输入 3" xfId="1790" xr:uid="{641E2AFC-7427-47F9-B5A4-BAAED7BF4ACB}"/>
    <cellStyle name="输入 4" xfId="1670" xr:uid="{660141F7-83C0-41E8-BA76-E6AD1BFC6A9A}"/>
    <cellStyle name="输出" xfId="1279" xr:uid="{00000000-0005-0000-0000-000000050000}"/>
    <cellStyle name="输出 2" xfId="1280" xr:uid="{00000000-0005-0000-0000-000001050000}"/>
    <cellStyle name="输出 2 2" xfId="1281" xr:uid="{00000000-0005-0000-0000-000002050000}"/>
    <cellStyle name="输出 2 2 2" xfId="1795" xr:uid="{DFFA2E32-8D89-4E15-8571-225891299FE3}"/>
    <cellStyle name="输出 2 2 3" xfId="1675" xr:uid="{FA0AA409-F81B-4E14-A839-C4923A2D0E59}"/>
    <cellStyle name="输出 2 3" xfId="1794" xr:uid="{9ABD393B-A808-4707-8F0B-067BA9AEB31B}"/>
    <cellStyle name="输出 2 4" xfId="1674" xr:uid="{54EA0D4E-B207-4B8E-A5B4-433E90D5C149}"/>
    <cellStyle name="输出 3" xfId="1793" xr:uid="{495DA149-E5EC-4E51-AAD0-F90342F8EF84}"/>
    <cellStyle name="输出 4" xfId="1673" xr:uid="{029A1F9D-6467-4A7C-BEBA-881437AC7DE1}"/>
    <cellStyle name="适中" xfId="1282" xr:uid="{00000000-0005-0000-0000-000003050000}"/>
    <cellStyle name="都寞_囷祔桶ouxmm⁷潒慭nʼ" xfId="1283" xr:uid="{00000000-0005-0000-0000-000004050000}"/>
    <cellStyle name="链接单元格" xfId="1284" xr:uid="{00000000-0005-0000-0000-000005050000}"/>
    <cellStyle name="集計" xfId="1285" xr:uid="{00000000-0005-0000-0000-000006050000}"/>
    <cellStyle name="集計 2" xfId="1286" xr:uid="{00000000-0005-0000-0000-000007050000}"/>
    <cellStyle name="集計 2 2" xfId="1287" xr:uid="{00000000-0005-0000-0000-000008050000}"/>
    <cellStyle name="集計 2 2 2" xfId="1798" xr:uid="{A028886B-8928-4339-B162-16188A09AE2B}"/>
    <cellStyle name="集計 2 2 3" xfId="1678" xr:uid="{82E61C56-A950-4D1A-BC7A-BB13112C4A56}"/>
    <cellStyle name="集計 2 3" xfId="1797" xr:uid="{360D041C-53C7-4DDF-B945-222A0CDC63BB}"/>
    <cellStyle name="集計 2 4" xfId="1677" xr:uid="{1C4B2BAC-9932-4116-803F-68E34BD0B52E}"/>
    <cellStyle name="集計 3" xfId="1796" xr:uid="{73D3D623-6957-4224-9272-288DF2C4A50F}"/>
    <cellStyle name="集計 4" xfId="1676" xr:uid="{0D1E02AB-97CD-44DA-9B5E-6FCA752A3BA9}"/>
  </cellStyles>
  <dxfs count="23">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numFmt numFmtId="185" formatCode="[$€-2]\ #,##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A8B3907-8710-4C04-8A87-C57C6E4CFC93}">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5ADD1-816B-44BE-BD4C-527908118D17}">
  <dimension ref="B1:D10"/>
  <sheetViews>
    <sheetView tabSelected="1" view="pageBreakPreview" zoomScaleNormal="100" zoomScaleSheetLayoutView="100" workbookViewId="0">
      <selection activeCell="C7" sqref="C7"/>
    </sheetView>
  </sheetViews>
  <sheetFormatPr defaultRowHeight="15"/>
  <cols>
    <col min="3" max="3" width="88.7109375" customWidth="1"/>
    <col min="4" max="4" width="16.85546875" bestFit="1" customWidth="1"/>
  </cols>
  <sheetData>
    <row r="1" spans="2:4" ht="15.75" thickBot="1"/>
    <row r="2" spans="2:4" ht="15.75" thickBot="1">
      <c r="B2" s="116" t="s">
        <v>59</v>
      </c>
      <c r="C2" s="117"/>
      <c r="D2" s="79"/>
    </row>
    <row r="3" spans="2:4">
      <c r="B3" s="60" t="s">
        <v>0</v>
      </c>
      <c r="C3" s="61" t="s">
        <v>2</v>
      </c>
      <c r="D3" s="62" t="s">
        <v>58</v>
      </c>
    </row>
    <row r="4" spans="2:4">
      <c r="B4" s="63">
        <v>1</v>
      </c>
      <c r="C4" s="64" t="s">
        <v>146</v>
      </c>
      <c r="D4" s="65">
        <f>VDI!S18</f>
        <v>126450598.898</v>
      </c>
    </row>
    <row r="5" spans="2:4" s="229" customFormat="1">
      <c r="B5" s="63">
        <f>B4+1</f>
        <v>2</v>
      </c>
      <c r="C5" s="64" t="s">
        <v>556</v>
      </c>
      <c r="D5" s="65">
        <f>'HCI and Storage'!S231</f>
        <v>279700753.29559994</v>
      </c>
    </row>
    <row r="6" spans="2:4" s="229" customFormat="1">
      <c r="B6" s="63">
        <f t="shared" ref="B6:B9" si="0">B5+1</f>
        <v>3</v>
      </c>
      <c r="C6" s="64" t="s">
        <v>147</v>
      </c>
      <c r="D6" s="65">
        <f>OCS!R41</f>
        <v>36620654.096000001</v>
      </c>
    </row>
    <row r="7" spans="2:4" s="229" customFormat="1">
      <c r="B7" s="63">
        <f t="shared" si="0"/>
        <v>4</v>
      </c>
      <c r="C7" s="64" t="s">
        <v>183</v>
      </c>
      <c r="D7" s="65">
        <f>ILMS!R22</f>
        <v>48882086.760000005</v>
      </c>
    </row>
    <row r="8" spans="2:4">
      <c r="B8" s="63">
        <f t="shared" si="0"/>
        <v>5</v>
      </c>
      <c r="C8" s="64" t="s">
        <v>57</v>
      </c>
      <c r="D8" s="65">
        <f>'Training '!P6</f>
        <v>69000</v>
      </c>
    </row>
    <row r="9" spans="2:4">
      <c r="B9" s="63">
        <f t="shared" si="0"/>
        <v>6</v>
      </c>
      <c r="C9" s="64" t="s">
        <v>43</v>
      </c>
      <c r="D9" s="65">
        <f>PS!H6</f>
        <v>2529011.9779600003</v>
      </c>
    </row>
    <row r="10" spans="2:4">
      <c r="B10" s="66"/>
      <c r="C10" s="67" t="s">
        <v>148</v>
      </c>
      <c r="D10" s="68">
        <f>SUM(D4:D9)</f>
        <v>494252105.02755994</v>
      </c>
    </row>
  </sheetData>
  <mergeCells count="1">
    <mergeCell ref="B2:C2"/>
  </mergeCells>
  <pageMargins left="0.7" right="0.7" top="0.75" bottom="0.75" header="0.3" footer="0.3"/>
  <pageSetup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1781-042A-4605-9253-7E8F54B02183}">
  <sheetPr>
    <pageSetUpPr fitToPage="1"/>
  </sheetPr>
  <dimension ref="A1:S100"/>
  <sheetViews>
    <sheetView view="pageBreakPreview" topLeftCell="E1" zoomScaleNormal="70" zoomScaleSheetLayoutView="100" workbookViewId="0">
      <selection activeCell="H5" sqref="H5:S5"/>
    </sheetView>
  </sheetViews>
  <sheetFormatPr defaultColWidth="9" defaultRowHeight="14.25"/>
  <cols>
    <col min="1" max="1" width="9" style="3"/>
    <col min="2" max="2" width="11.5703125" style="15" customWidth="1"/>
    <col min="3" max="3" width="27.28515625" style="3" customWidth="1"/>
    <col min="4" max="4" width="89.5703125" style="3" customWidth="1"/>
    <col min="5" max="5" width="8" style="2" customWidth="1"/>
    <col min="6" max="6" width="16.5703125" style="3" bestFit="1" customWidth="1"/>
    <col min="7" max="7" width="12.7109375" style="3" bestFit="1" customWidth="1"/>
    <col min="8" max="8" width="15.5703125" style="3" bestFit="1" customWidth="1"/>
    <col min="9" max="9" width="12.28515625" style="16" bestFit="1" customWidth="1"/>
    <col min="10" max="10" width="11" style="3" bestFit="1" customWidth="1"/>
    <col min="11" max="11" width="11.7109375" style="3" bestFit="1" customWidth="1"/>
    <col min="12" max="12" width="9.7109375" style="3" bestFit="1" customWidth="1"/>
    <col min="13" max="13" width="7.85546875" style="3" bestFit="1" customWidth="1"/>
    <col min="14" max="14" width="10.7109375" style="3" bestFit="1" customWidth="1"/>
    <col min="15" max="15" width="10.85546875" style="3" bestFit="1" customWidth="1"/>
    <col min="16" max="16" width="16" style="3" bestFit="1" customWidth="1"/>
    <col min="17" max="17" width="16.28515625" style="3" bestFit="1" customWidth="1"/>
    <col min="18" max="18" width="13.28515625" style="3" bestFit="1" customWidth="1"/>
    <col min="19" max="19" width="28.7109375" style="3" bestFit="1" customWidth="1"/>
    <col min="20" max="16384" width="9" style="3"/>
  </cols>
  <sheetData>
    <row r="1" spans="2:19">
      <c r="B1" s="3"/>
      <c r="I1" s="3"/>
    </row>
    <row r="2" spans="2:19" s="1" customFormat="1">
      <c r="B2" s="120" t="s">
        <v>47</v>
      </c>
      <c r="C2" s="120"/>
      <c r="D2" s="120"/>
      <c r="E2" s="120"/>
      <c r="F2" s="120"/>
      <c r="G2" s="120"/>
      <c r="H2" s="120"/>
      <c r="I2" s="120"/>
      <c r="J2" s="120"/>
      <c r="K2" s="120"/>
      <c r="L2" s="120"/>
      <c r="M2" s="120"/>
      <c r="N2" s="120"/>
      <c r="O2" s="120"/>
      <c r="P2" s="120"/>
      <c r="Q2" s="120"/>
      <c r="R2" s="120"/>
      <c r="S2" s="120"/>
    </row>
    <row r="3" spans="2:19" s="1" customFormat="1" ht="38.25">
      <c r="B3" s="50" t="s">
        <v>0</v>
      </c>
      <c r="C3" s="50" t="s">
        <v>1</v>
      </c>
      <c r="D3" s="51" t="s">
        <v>2</v>
      </c>
      <c r="E3" s="52" t="s">
        <v>3</v>
      </c>
      <c r="F3" s="50" t="s">
        <v>9</v>
      </c>
      <c r="G3" s="53" t="s">
        <v>14</v>
      </c>
      <c r="H3" s="53" t="s">
        <v>15</v>
      </c>
      <c r="I3" s="53" t="s">
        <v>4</v>
      </c>
      <c r="J3" s="53" t="s">
        <v>16</v>
      </c>
      <c r="K3" s="53" t="s">
        <v>17</v>
      </c>
      <c r="L3" s="53" t="s">
        <v>5</v>
      </c>
      <c r="M3" s="53" t="s">
        <v>6</v>
      </c>
      <c r="N3" s="53" t="s">
        <v>7</v>
      </c>
      <c r="O3" s="53" t="s">
        <v>8</v>
      </c>
      <c r="P3" s="53" t="s">
        <v>18</v>
      </c>
      <c r="Q3" s="53" t="s">
        <v>19</v>
      </c>
      <c r="R3" s="53" t="s">
        <v>10</v>
      </c>
      <c r="S3" s="53" t="s">
        <v>11</v>
      </c>
    </row>
    <row r="4" spans="2:19" s="1" customFormat="1" ht="29.25" customHeight="1">
      <c r="B4" s="54">
        <v>1</v>
      </c>
      <c r="C4" s="118" t="s">
        <v>44</v>
      </c>
      <c r="D4" s="118" t="s">
        <v>44</v>
      </c>
      <c r="E4" s="55"/>
      <c r="F4" s="56"/>
      <c r="G4" s="57"/>
      <c r="H4" s="58"/>
      <c r="I4" s="58"/>
      <c r="J4" s="58"/>
      <c r="K4" s="58"/>
      <c r="L4" s="58"/>
      <c r="M4" s="58"/>
      <c r="N4" s="58"/>
      <c r="O4" s="58"/>
      <c r="P4" s="58"/>
      <c r="Q4" s="58"/>
      <c r="R4" s="58"/>
      <c r="S4" s="76"/>
    </row>
    <row r="5" spans="2:19" s="99" customFormat="1" ht="90">
      <c r="B5" s="82" t="s">
        <v>45</v>
      </c>
      <c r="C5" s="89" t="s">
        <v>46</v>
      </c>
      <c r="D5" s="90" t="s">
        <v>62</v>
      </c>
      <c r="E5" s="91">
        <v>1</v>
      </c>
      <c r="F5" s="92" t="s">
        <v>12</v>
      </c>
      <c r="G5" s="93">
        <v>4339.3500000000004</v>
      </c>
      <c r="H5" s="100">
        <f t="shared" ref="H5:H6" si="0">E5*G5</f>
        <v>4339.3500000000004</v>
      </c>
      <c r="I5" s="101">
        <v>0</v>
      </c>
      <c r="J5" s="100">
        <f t="shared" ref="J5:J6" si="1">(100%-I5)*G5</f>
        <v>4339.3500000000004</v>
      </c>
      <c r="K5" s="102">
        <f t="shared" ref="K5:K6" si="2">J5*E5</f>
        <v>4339.3500000000004</v>
      </c>
      <c r="L5" s="103">
        <v>0.1</v>
      </c>
      <c r="M5" s="103">
        <v>0.1</v>
      </c>
      <c r="N5" s="103">
        <v>0.4</v>
      </c>
      <c r="O5" s="104">
        <v>0.85</v>
      </c>
      <c r="P5" s="102">
        <f t="shared" ref="P5:P6" si="3">((100%+SUM(L5:N5))+O5*(100%+SUM(L5:N5)))*J5</f>
        <v>12844.476000000001</v>
      </c>
      <c r="Q5" s="102">
        <f t="shared" ref="Q5:Q6" si="4">P5*E5</f>
        <v>12844.476000000001</v>
      </c>
      <c r="R5" s="105">
        <f>P5*1.15*130</f>
        <v>1920249.162</v>
      </c>
      <c r="S5" s="105">
        <f t="shared" ref="S5:S6" si="5">R5*E5</f>
        <v>1920249.162</v>
      </c>
    </row>
    <row r="6" spans="2:19" s="99" customFormat="1" ht="105">
      <c r="B6" s="82" t="s">
        <v>45</v>
      </c>
      <c r="C6" s="89" t="s">
        <v>46</v>
      </c>
      <c r="D6" s="90" t="s">
        <v>63</v>
      </c>
      <c r="E6" s="91">
        <v>14</v>
      </c>
      <c r="F6" s="92" t="s">
        <v>12</v>
      </c>
      <c r="G6" s="93">
        <v>11292.1</v>
      </c>
      <c r="H6" s="100">
        <f t="shared" si="0"/>
        <v>158089.4</v>
      </c>
      <c r="I6" s="101">
        <v>0</v>
      </c>
      <c r="J6" s="100">
        <f t="shared" si="1"/>
        <v>11292.1</v>
      </c>
      <c r="K6" s="102">
        <f t="shared" si="2"/>
        <v>158089.4</v>
      </c>
      <c r="L6" s="103">
        <v>0.1</v>
      </c>
      <c r="M6" s="103">
        <v>0.1</v>
      </c>
      <c r="N6" s="103">
        <v>0.4</v>
      </c>
      <c r="O6" s="104">
        <v>0.85</v>
      </c>
      <c r="P6" s="102">
        <f t="shared" si="3"/>
        <v>33424.616000000002</v>
      </c>
      <c r="Q6" s="102">
        <f t="shared" si="4"/>
        <v>467944.62400000001</v>
      </c>
      <c r="R6" s="105">
        <f>P6*1.15*130</f>
        <v>4996980.0920000002</v>
      </c>
      <c r="S6" s="105">
        <f t="shared" si="5"/>
        <v>69957721.288000003</v>
      </c>
    </row>
    <row r="7" spans="2:19" s="1" customFormat="1" ht="29.25" customHeight="1">
      <c r="B7" s="54">
        <v>2</v>
      </c>
      <c r="C7" s="118" t="s">
        <v>48</v>
      </c>
      <c r="D7" s="118" t="s">
        <v>48</v>
      </c>
      <c r="E7" s="55"/>
      <c r="F7" s="56"/>
      <c r="G7" s="81"/>
      <c r="H7" s="58"/>
      <c r="I7" s="58"/>
      <c r="J7" s="58"/>
      <c r="K7" s="58"/>
      <c r="L7" s="58"/>
      <c r="M7" s="58"/>
      <c r="N7" s="58"/>
      <c r="O7" s="58"/>
      <c r="P7" s="58"/>
      <c r="Q7" s="58"/>
      <c r="R7" s="58"/>
      <c r="S7" s="58"/>
    </row>
    <row r="8" spans="2:19" s="99" customFormat="1" ht="150">
      <c r="B8" s="84" t="s">
        <v>45</v>
      </c>
      <c r="C8" s="89" t="s">
        <v>64</v>
      </c>
      <c r="D8" s="90" t="s">
        <v>65</v>
      </c>
      <c r="E8" s="91">
        <v>1</v>
      </c>
      <c r="F8" s="92" t="s">
        <v>149</v>
      </c>
      <c r="G8" s="93">
        <v>303.26</v>
      </c>
      <c r="H8" s="100">
        <f t="shared" ref="H8" si="6">E8*G8</f>
        <v>303.26</v>
      </c>
      <c r="I8" s="101">
        <v>0</v>
      </c>
      <c r="J8" s="100">
        <f t="shared" ref="J8" si="7">(100%-I8)*G8</f>
        <v>303.26</v>
      </c>
      <c r="K8" s="102">
        <f t="shared" ref="K8" si="8">J8*E8</f>
        <v>303.26</v>
      </c>
      <c r="L8" s="103">
        <v>0.1</v>
      </c>
      <c r="M8" s="103">
        <v>0.1</v>
      </c>
      <c r="N8" s="103">
        <v>0.4</v>
      </c>
      <c r="O8" s="104">
        <v>0.85</v>
      </c>
      <c r="P8" s="102">
        <f t="shared" ref="P8" si="9">((100%+SUM(L8:N8))+O8*(100%+SUM(L8:N8)))*J8</f>
        <v>897.64959999999996</v>
      </c>
      <c r="Q8" s="102">
        <f t="shared" ref="Q8" si="10">P8*E8</f>
        <v>897.64959999999996</v>
      </c>
      <c r="R8" s="105">
        <f t="shared" ref="R7:R17" si="11">P8*1.15*130</f>
        <v>134198.6152</v>
      </c>
      <c r="S8" s="105">
        <f t="shared" ref="S8" si="12">R8*E8</f>
        <v>134198.6152</v>
      </c>
    </row>
    <row r="9" spans="2:19" s="99" customFormat="1" ht="105">
      <c r="B9" s="84" t="s">
        <v>45</v>
      </c>
      <c r="C9" s="89" t="s">
        <v>66</v>
      </c>
      <c r="D9" s="90" t="s">
        <v>67</v>
      </c>
      <c r="E9" s="94">
        <v>10</v>
      </c>
      <c r="F9" s="92" t="s">
        <v>12</v>
      </c>
      <c r="G9" s="93">
        <v>562.29999999999995</v>
      </c>
      <c r="H9" s="100">
        <f t="shared" ref="H9" si="13">E9*G9</f>
        <v>5623</v>
      </c>
      <c r="I9" s="101">
        <v>0</v>
      </c>
      <c r="J9" s="100">
        <f t="shared" ref="J9" si="14">(100%-I9)*G9</f>
        <v>562.29999999999995</v>
      </c>
      <c r="K9" s="102">
        <f t="shared" ref="K9" si="15">J9*E9</f>
        <v>5623</v>
      </c>
      <c r="L9" s="103">
        <v>0.1</v>
      </c>
      <c r="M9" s="103">
        <v>0.1</v>
      </c>
      <c r="N9" s="103">
        <v>0.4</v>
      </c>
      <c r="O9" s="104">
        <v>0.85</v>
      </c>
      <c r="P9" s="102">
        <f t="shared" ref="P9" si="16">((100%+SUM(L9:N9))+O9*(100%+SUM(L9:N9)))*J9</f>
        <v>1664.4079999999999</v>
      </c>
      <c r="Q9" s="102">
        <f t="shared" ref="Q9" si="17">P9*E9</f>
        <v>16644.079999999998</v>
      </c>
      <c r="R9" s="105">
        <f t="shared" si="11"/>
        <v>248828.99599999996</v>
      </c>
      <c r="S9" s="105">
        <f t="shared" ref="S9" si="18">R9*E9</f>
        <v>2488289.9599999995</v>
      </c>
    </row>
    <row r="10" spans="2:19" s="1" customFormat="1">
      <c r="B10" s="54">
        <v>3</v>
      </c>
      <c r="C10" s="118" t="s">
        <v>49</v>
      </c>
      <c r="D10" s="118" t="s">
        <v>49</v>
      </c>
      <c r="E10" s="55"/>
      <c r="F10" s="56"/>
      <c r="G10" s="57"/>
      <c r="H10" s="58"/>
      <c r="I10" s="58"/>
      <c r="J10" s="58"/>
      <c r="K10" s="58"/>
      <c r="L10" s="58"/>
      <c r="M10" s="58"/>
      <c r="N10" s="58"/>
      <c r="O10" s="58"/>
      <c r="P10" s="58"/>
      <c r="Q10" s="58"/>
      <c r="R10" s="58"/>
      <c r="S10" s="58"/>
    </row>
    <row r="11" spans="2:19" s="99" customFormat="1" ht="256.5">
      <c r="B11" s="82" t="s">
        <v>45</v>
      </c>
      <c r="C11" s="85" t="s">
        <v>50</v>
      </c>
      <c r="D11" s="86" t="s">
        <v>51</v>
      </c>
      <c r="E11" s="87">
        <v>1</v>
      </c>
      <c r="F11" s="106" t="s">
        <v>150</v>
      </c>
      <c r="G11" s="83">
        <v>99.06</v>
      </c>
      <c r="H11" s="106">
        <f t="shared" ref="H11" si="19">E11*G11</f>
        <v>99.06</v>
      </c>
      <c r="I11" s="101">
        <v>0</v>
      </c>
      <c r="J11" s="107">
        <f t="shared" ref="J11" si="20">(100%-I11)*G11</f>
        <v>99.06</v>
      </c>
      <c r="K11" s="108">
        <f t="shared" ref="K11" si="21">J11*E11</f>
        <v>99.06</v>
      </c>
      <c r="L11" s="103">
        <v>0.1</v>
      </c>
      <c r="M11" s="103">
        <v>0.1</v>
      </c>
      <c r="N11" s="103">
        <v>0.4</v>
      </c>
      <c r="O11" s="104">
        <v>0.85</v>
      </c>
      <c r="P11" s="108">
        <f t="shared" ref="P11" si="22">((100%+SUM(L11:N11))+O11*(100%+SUM(L11:N11)))*J11</f>
        <v>293.2176</v>
      </c>
      <c r="Q11" s="108">
        <f t="shared" ref="Q11" si="23">P11*E11</f>
        <v>293.2176</v>
      </c>
      <c r="R11" s="105">
        <f t="shared" si="11"/>
        <v>43836.03119999999</v>
      </c>
      <c r="S11" s="109">
        <f t="shared" ref="S11" si="24">R11*E11</f>
        <v>43836.03119999999</v>
      </c>
    </row>
    <row r="12" spans="2:19" s="1" customFormat="1" ht="29.25" customHeight="1">
      <c r="B12" s="54">
        <v>4</v>
      </c>
      <c r="C12" s="121" t="s">
        <v>69</v>
      </c>
      <c r="D12" s="122" t="s">
        <v>52</v>
      </c>
      <c r="E12" s="55"/>
      <c r="F12" s="56"/>
      <c r="G12" s="57"/>
      <c r="H12" s="58"/>
      <c r="I12" s="58"/>
      <c r="J12" s="58"/>
      <c r="K12" s="58"/>
      <c r="L12" s="58"/>
      <c r="M12" s="58"/>
      <c r="N12" s="58"/>
      <c r="O12" s="58"/>
      <c r="P12" s="58"/>
      <c r="Q12" s="58"/>
      <c r="R12" s="58"/>
      <c r="S12" s="58"/>
    </row>
    <row r="13" spans="2:19" s="99" customFormat="1" ht="75">
      <c r="B13" s="84" t="s">
        <v>45</v>
      </c>
      <c r="C13" s="89" t="s">
        <v>53</v>
      </c>
      <c r="D13" s="90" t="s">
        <v>68</v>
      </c>
      <c r="E13" s="94">
        <v>1</v>
      </c>
      <c r="F13" s="95" t="s">
        <v>151</v>
      </c>
      <c r="G13" s="93">
        <v>6.18</v>
      </c>
      <c r="H13" s="110">
        <f t="shared" ref="H13" si="25">E13*G13</f>
        <v>6.18</v>
      </c>
      <c r="I13" s="101">
        <v>0</v>
      </c>
      <c r="J13" s="100">
        <f t="shared" ref="J13" si="26">(100%-I13)*G13</f>
        <v>6.18</v>
      </c>
      <c r="K13" s="102">
        <f t="shared" ref="K13" si="27">J13*E13</f>
        <v>6.18</v>
      </c>
      <c r="L13" s="103">
        <v>0.1</v>
      </c>
      <c r="M13" s="103">
        <v>0.1</v>
      </c>
      <c r="N13" s="103">
        <v>0.4</v>
      </c>
      <c r="O13" s="104">
        <v>0.85</v>
      </c>
      <c r="P13" s="102">
        <f>((100%+SUM(L13:N13))+O13*(100%+SUM(L13:N13)))*J13</f>
        <v>18.2928</v>
      </c>
      <c r="Q13" s="102">
        <f t="shared" ref="Q13" si="28">P13*E13</f>
        <v>18.2928</v>
      </c>
      <c r="R13" s="105">
        <f t="shared" si="11"/>
        <v>2734.7736</v>
      </c>
      <c r="S13" s="105">
        <f>R13*E13</f>
        <v>2734.7736</v>
      </c>
    </row>
    <row r="14" spans="2:19" s="99" customFormat="1" ht="29.25" customHeight="1">
      <c r="B14" s="111">
        <v>5</v>
      </c>
      <c r="C14" s="119" t="s">
        <v>54</v>
      </c>
      <c r="D14" s="119" t="s">
        <v>54</v>
      </c>
      <c r="E14" s="112"/>
      <c r="F14" s="113"/>
      <c r="G14" s="114"/>
      <c r="H14" s="115"/>
      <c r="I14" s="115"/>
      <c r="J14" s="115"/>
      <c r="K14" s="115"/>
      <c r="L14" s="115"/>
      <c r="M14" s="115"/>
      <c r="N14" s="115"/>
      <c r="O14" s="115"/>
      <c r="P14" s="115"/>
      <c r="Q14" s="115"/>
      <c r="R14" s="115"/>
      <c r="S14" s="115"/>
    </row>
    <row r="15" spans="2:19" s="99" customFormat="1" ht="180">
      <c r="B15" s="96" t="s">
        <v>70</v>
      </c>
      <c r="C15" s="95" t="s">
        <v>71</v>
      </c>
      <c r="D15" s="90" t="s">
        <v>72</v>
      </c>
      <c r="E15" s="97">
        <v>400</v>
      </c>
      <c r="F15" s="92" t="s">
        <v>12</v>
      </c>
      <c r="G15" s="93">
        <v>181.82</v>
      </c>
      <c r="H15" s="100">
        <f t="shared" ref="H15" si="29">E15*G15</f>
        <v>72728</v>
      </c>
      <c r="I15" s="101">
        <v>0</v>
      </c>
      <c r="J15" s="100">
        <f t="shared" ref="J15" si="30">(100%-I15)*G15</f>
        <v>181.82</v>
      </c>
      <c r="K15" s="102">
        <f t="shared" ref="K15" si="31">J15*E15</f>
        <v>72728</v>
      </c>
      <c r="L15" s="103">
        <v>0.1</v>
      </c>
      <c r="M15" s="103">
        <v>0.1</v>
      </c>
      <c r="N15" s="103">
        <v>0.4</v>
      </c>
      <c r="O15" s="104">
        <v>0.85</v>
      </c>
      <c r="P15" s="102">
        <f>((100%+SUM(L15:N15))+O15*(100%+SUM(L15:N15)))*J15</f>
        <v>538.18719999999996</v>
      </c>
      <c r="Q15" s="102">
        <f t="shared" ref="Q15" si="32">P15*E15</f>
        <v>215274.87999999998</v>
      </c>
      <c r="R15" s="105">
        <f t="shared" si="11"/>
        <v>80458.986399999994</v>
      </c>
      <c r="S15" s="105">
        <f>R15*E15</f>
        <v>32183594.559999999</v>
      </c>
    </row>
    <row r="16" spans="2:19" s="99" customFormat="1" ht="60">
      <c r="B16" s="96" t="s">
        <v>73</v>
      </c>
      <c r="C16" s="95" t="s">
        <v>74</v>
      </c>
      <c r="D16" s="90" t="s">
        <v>75</v>
      </c>
      <c r="E16" s="97">
        <v>410</v>
      </c>
      <c r="F16" s="92" t="s">
        <v>12</v>
      </c>
      <c r="G16" s="93">
        <v>99</v>
      </c>
      <c r="H16" s="100">
        <f t="shared" ref="H16:H17" si="33">E16*G16</f>
        <v>40590</v>
      </c>
      <c r="I16" s="101">
        <v>0</v>
      </c>
      <c r="J16" s="100">
        <f t="shared" ref="J16:J17" si="34">(100%-I16)*G16</f>
        <v>99</v>
      </c>
      <c r="K16" s="102">
        <f t="shared" ref="K16:K17" si="35">J16*E16</f>
        <v>40590</v>
      </c>
      <c r="L16" s="103">
        <v>0.1</v>
      </c>
      <c r="M16" s="103">
        <v>0.1</v>
      </c>
      <c r="N16" s="103">
        <v>0.4</v>
      </c>
      <c r="O16" s="104">
        <v>0.85</v>
      </c>
      <c r="P16" s="102">
        <f>((100%+SUM(L16:N16))+O16*(100%+SUM(L16:N16)))*J16</f>
        <v>293.04000000000002</v>
      </c>
      <c r="Q16" s="102">
        <f t="shared" ref="Q16:Q17" si="36">P16*E16</f>
        <v>120146.40000000001</v>
      </c>
      <c r="R16" s="105">
        <f t="shared" si="11"/>
        <v>43809.479999999996</v>
      </c>
      <c r="S16" s="105">
        <f>R16*E16</f>
        <v>17961886.799999997</v>
      </c>
    </row>
    <row r="17" spans="1:19" s="99" customFormat="1" ht="150">
      <c r="B17" s="96" t="s">
        <v>76</v>
      </c>
      <c r="C17" s="95" t="s">
        <v>77</v>
      </c>
      <c r="D17" s="98" t="s">
        <v>78</v>
      </c>
      <c r="E17" s="94">
        <v>410</v>
      </c>
      <c r="F17" s="92" t="s">
        <v>12</v>
      </c>
      <c r="G17" s="93">
        <v>9.69</v>
      </c>
      <c r="H17" s="100">
        <f t="shared" si="33"/>
        <v>3972.8999999999996</v>
      </c>
      <c r="I17" s="101">
        <v>0</v>
      </c>
      <c r="J17" s="100">
        <f t="shared" si="34"/>
        <v>9.69</v>
      </c>
      <c r="K17" s="102">
        <f t="shared" si="35"/>
        <v>3972.8999999999996</v>
      </c>
      <c r="L17" s="103">
        <v>0.1</v>
      </c>
      <c r="M17" s="103">
        <v>0.1</v>
      </c>
      <c r="N17" s="103">
        <v>0.4</v>
      </c>
      <c r="O17" s="104">
        <v>0.85</v>
      </c>
      <c r="P17" s="102">
        <f>((100%+SUM(L17:N17))+O17*(100%+SUM(L17:N17)))*J17</f>
        <v>28.682399999999998</v>
      </c>
      <c r="Q17" s="102">
        <f t="shared" si="36"/>
        <v>11759.784</v>
      </c>
      <c r="R17" s="105">
        <f t="shared" si="11"/>
        <v>4288.0187999999989</v>
      </c>
      <c r="S17" s="105">
        <f>R17*E17</f>
        <v>1758087.7079999996</v>
      </c>
    </row>
    <row r="18" spans="1:19" s="1" customFormat="1" ht="29.25" customHeight="1">
      <c r="B18" s="54"/>
      <c r="C18" s="118"/>
      <c r="D18" s="118"/>
      <c r="E18" s="54"/>
      <c r="F18" s="118"/>
      <c r="G18" s="118"/>
      <c r="H18" s="54"/>
      <c r="I18" s="118"/>
      <c r="J18" s="118"/>
      <c r="K18" s="54"/>
      <c r="L18" s="118"/>
      <c r="M18" s="118"/>
      <c r="N18" s="54"/>
      <c r="O18" s="118"/>
      <c r="P18" s="118"/>
      <c r="Q18" s="88">
        <f>SUM(Q5:Q17)</f>
        <v>845823.40399999998</v>
      </c>
      <c r="R18" s="80" t="s">
        <v>20</v>
      </c>
      <c r="S18" s="59">
        <f>SUM(S5:S17)</f>
        <v>126450598.898</v>
      </c>
    </row>
    <row r="19" spans="1:19" ht="123.75" customHeight="1">
      <c r="B19" s="3"/>
      <c r="C19" s="5"/>
      <c r="E19" s="3"/>
      <c r="F19" s="6"/>
      <c r="I19" s="3"/>
      <c r="K19" s="6"/>
    </row>
    <row r="20" spans="1:19" ht="123.75" customHeight="1">
      <c r="B20" s="3"/>
      <c r="E20" s="3"/>
      <c r="F20" s="6"/>
      <c r="I20" s="3"/>
      <c r="K20" s="6"/>
    </row>
    <row r="21" spans="1:19" ht="123.75" customHeight="1">
      <c r="B21" s="3"/>
      <c r="E21" s="3"/>
      <c r="F21" s="6"/>
      <c r="I21" s="3"/>
      <c r="K21" s="8"/>
    </row>
    <row r="22" spans="1:19" ht="123.75" customHeight="1">
      <c r="B22" s="3"/>
      <c r="E22" s="3"/>
      <c r="F22" s="6"/>
      <c r="I22" s="3"/>
      <c r="K22" s="8"/>
    </row>
    <row r="23" spans="1:19" ht="123.75" customHeight="1">
      <c r="B23" s="3"/>
      <c r="E23" s="3"/>
      <c r="F23" s="6"/>
      <c r="I23" s="3"/>
    </row>
    <row r="24" spans="1:19" ht="123.75" customHeight="1">
      <c r="B24" s="3"/>
      <c r="E24" s="3"/>
      <c r="F24" s="6"/>
      <c r="I24" s="3"/>
    </row>
    <row r="25" spans="1:19" ht="123.75" customHeight="1">
      <c r="B25" s="9"/>
      <c r="C25" s="10"/>
      <c r="E25" s="3"/>
      <c r="I25" s="3"/>
    </row>
    <row r="26" spans="1:19" s="7" customFormat="1">
      <c r="A26" s="3"/>
      <c r="B26" s="4"/>
      <c r="C26" s="4"/>
      <c r="D26" s="4"/>
      <c r="E26" s="3"/>
      <c r="F26" s="3"/>
      <c r="G26" s="3"/>
      <c r="H26" s="3"/>
      <c r="I26" s="3"/>
      <c r="J26" s="3"/>
      <c r="K26" s="3"/>
      <c r="M26" s="11"/>
      <c r="Q26" s="12"/>
    </row>
    <row r="27" spans="1:19">
      <c r="B27" s="4"/>
      <c r="C27" s="4"/>
      <c r="D27" s="4"/>
      <c r="E27" s="3"/>
      <c r="I27" s="3"/>
      <c r="J27" s="13"/>
    </row>
    <row r="28" spans="1:19">
      <c r="B28" s="9"/>
      <c r="C28" s="14"/>
      <c r="E28" s="3"/>
      <c r="I28" s="3"/>
      <c r="J28" s="13"/>
    </row>
    <row r="29" spans="1:19">
      <c r="B29" s="9"/>
      <c r="C29" s="14"/>
      <c r="E29" s="3"/>
      <c r="I29" s="3"/>
      <c r="J29" s="13"/>
      <c r="Q29" s="13"/>
    </row>
    <row r="30" spans="1:19">
      <c r="B30" s="4"/>
      <c r="C30" s="4"/>
      <c r="D30" s="4"/>
      <c r="E30" s="3"/>
      <c r="I30" s="3"/>
      <c r="J30" s="13"/>
    </row>
    <row r="31" spans="1:19">
      <c r="B31" s="9"/>
      <c r="C31" s="14"/>
      <c r="E31" s="3"/>
      <c r="I31" s="3"/>
    </row>
    <row r="32" spans="1:19">
      <c r="B32" s="9"/>
      <c r="C32" s="14"/>
      <c r="E32" s="3"/>
      <c r="I32" s="3"/>
    </row>
    <row r="33" spans="2:9">
      <c r="B33" s="9"/>
      <c r="C33" s="14"/>
      <c r="E33" s="3"/>
      <c r="I33" s="3"/>
    </row>
    <row r="34" spans="2:9">
      <c r="B34" s="4"/>
      <c r="C34" s="4"/>
      <c r="E34" s="3"/>
      <c r="I34" s="3"/>
    </row>
    <row r="35" spans="2:9">
      <c r="B35" s="9"/>
      <c r="C35" s="14"/>
      <c r="E35" s="3"/>
      <c r="I35" s="3"/>
    </row>
    <row r="36" spans="2:9">
      <c r="B36" s="9"/>
      <c r="C36" s="14"/>
      <c r="E36" s="3"/>
      <c r="I36" s="3"/>
    </row>
    <row r="37" spans="2:9">
      <c r="B37" s="4"/>
      <c r="C37" s="4"/>
      <c r="D37" s="4"/>
      <c r="E37" s="3"/>
      <c r="I37" s="3"/>
    </row>
    <row r="38" spans="2:9">
      <c r="B38" s="3"/>
      <c r="E38" s="3"/>
      <c r="I38" s="3"/>
    </row>
    <row r="39" spans="2:9">
      <c r="B39" s="3"/>
      <c r="E39" s="3"/>
      <c r="I39" s="3"/>
    </row>
    <row r="40" spans="2:9">
      <c r="B40" s="3"/>
      <c r="E40" s="3"/>
      <c r="I40" s="3"/>
    </row>
    <row r="41" spans="2:9">
      <c r="B41" s="3"/>
      <c r="E41" s="3"/>
      <c r="I41" s="3"/>
    </row>
    <row r="42" spans="2:9">
      <c r="B42" s="3"/>
      <c r="E42" s="3"/>
      <c r="I42" s="3"/>
    </row>
    <row r="43" spans="2:9">
      <c r="B43" s="3"/>
      <c r="E43" s="3"/>
      <c r="I43" s="3"/>
    </row>
    <row r="44" spans="2:9">
      <c r="B44" s="3"/>
      <c r="E44" s="3"/>
      <c r="I44" s="3"/>
    </row>
    <row r="45" spans="2:9">
      <c r="B45" s="3"/>
      <c r="E45" s="3"/>
      <c r="I45" s="3"/>
    </row>
    <row r="46" spans="2:9">
      <c r="B46" s="3"/>
      <c r="E46" s="3"/>
      <c r="I46" s="3"/>
    </row>
    <row r="47" spans="2:9">
      <c r="B47" s="3"/>
      <c r="E47" s="3"/>
      <c r="I47" s="3"/>
    </row>
    <row r="48" spans="2:9">
      <c r="B48" s="3"/>
      <c r="E48" s="3"/>
      <c r="I48" s="3"/>
    </row>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pans="1:9">
      <c r="B97" s="3"/>
      <c r="E97" s="3"/>
      <c r="I97" s="3"/>
    </row>
    <row r="98" spans="1:9">
      <c r="B98" s="3"/>
      <c r="E98" s="3"/>
      <c r="I98" s="3"/>
    </row>
    <row r="99" spans="1:9">
      <c r="A99" s="16"/>
      <c r="B99" s="3"/>
      <c r="E99" s="3"/>
      <c r="I99" s="3"/>
    </row>
    <row r="100" spans="1:9">
      <c r="A100" s="16"/>
      <c r="B100" s="3"/>
      <c r="E100" s="3"/>
      <c r="I100" s="3"/>
    </row>
  </sheetData>
  <mergeCells count="11">
    <mergeCell ref="B2:S2"/>
    <mergeCell ref="C4:D4"/>
    <mergeCell ref="C7:D7"/>
    <mergeCell ref="C10:D10"/>
    <mergeCell ref="C12:D12"/>
    <mergeCell ref="L18:M18"/>
    <mergeCell ref="O18:P18"/>
    <mergeCell ref="C14:D14"/>
    <mergeCell ref="C18:D18"/>
    <mergeCell ref="F18:G18"/>
    <mergeCell ref="I18:J18"/>
  </mergeCells>
  <conditionalFormatting sqref="J13">
    <cfRule type="expression" dxfId="20" priority="61">
      <formula>#REF!="EUR"</formula>
    </cfRule>
  </conditionalFormatting>
  <conditionalFormatting sqref="C13:E13">
    <cfRule type="expression" dxfId="19" priority="60">
      <formula>#REF!="EUR"</formula>
    </cfRule>
  </conditionalFormatting>
  <conditionalFormatting sqref="J15:J17">
    <cfRule type="expression" dxfId="18" priority="59">
      <formula>#REF!="EUR"</formula>
    </cfRule>
  </conditionalFormatting>
  <conditionalFormatting sqref="C15:H17">
    <cfRule type="expression" dxfId="17" priority="58">
      <formula>#REF!="EUR"</formula>
    </cfRule>
  </conditionalFormatting>
  <conditionalFormatting sqref="J11">
    <cfRule type="expression" dxfId="16" priority="57">
      <formula>#REF!="EUR"</formula>
    </cfRule>
  </conditionalFormatting>
  <conditionalFormatting sqref="J8:J9">
    <cfRule type="expression" dxfId="15" priority="48">
      <formula>#REF!="EUR"</formula>
    </cfRule>
  </conditionalFormatting>
  <conditionalFormatting sqref="C8:H9">
    <cfRule type="expression" dxfId="14" priority="47">
      <formula>#REF!="EUR"</formula>
    </cfRule>
  </conditionalFormatting>
  <conditionalFormatting sqref="J5">
    <cfRule type="expression" dxfId="13" priority="6">
      <formula>#REF!="EUR"</formula>
    </cfRule>
  </conditionalFormatting>
  <conditionalFormatting sqref="H5">
    <cfRule type="expression" dxfId="12" priority="5">
      <formula>#REF!="EUR"</formula>
    </cfRule>
  </conditionalFormatting>
  <conditionalFormatting sqref="J6">
    <cfRule type="expression" dxfId="11" priority="4">
      <formula>#REF!="EUR"</formula>
    </cfRule>
  </conditionalFormatting>
  <conditionalFormatting sqref="H6">
    <cfRule type="expression" dxfId="10" priority="3">
      <formula>#REF!="EUR"</formula>
    </cfRule>
  </conditionalFormatting>
  <conditionalFormatting sqref="F6">
    <cfRule type="expression" dxfId="9" priority="2">
      <formula>#REF!="EUR"</formula>
    </cfRule>
  </conditionalFormatting>
  <conditionalFormatting sqref="F5">
    <cfRule type="expression" dxfId="8" priority="1">
      <formula>#REF!="EUR"</formula>
    </cfRule>
  </conditionalFormatting>
  <pageMargins left="0.7" right="0.7" top="0.75" bottom="0.75" header="0.3" footer="0.3"/>
  <pageSetup paperSize="9"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E5276-BD8F-46BD-8CE2-EAAF0ACCA970}">
  <dimension ref="A2:T241"/>
  <sheetViews>
    <sheetView topLeftCell="I221" workbookViewId="0">
      <selection activeCell="N88" sqref="N88"/>
    </sheetView>
  </sheetViews>
  <sheetFormatPr defaultRowHeight="15"/>
  <cols>
    <col min="2" max="2" width="6.28515625" style="229" bestFit="1" customWidth="1"/>
    <col min="3" max="3" width="28.28515625" style="235" customWidth="1"/>
    <col min="4" max="4" width="33.42578125" style="218" customWidth="1"/>
    <col min="5" max="5" width="6.7109375" style="229" bestFit="1" customWidth="1"/>
    <col min="6" max="6" width="7.7109375" style="229" bestFit="1" customWidth="1"/>
    <col min="7" max="8" width="16" style="229" customWidth="1"/>
    <col min="9" max="9" width="11.140625" style="229" customWidth="1"/>
    <col min="10" max="10" width="17.42578125" style="229" customWidth="1"/>
    <col min="11" max="11" width="17" style="229" customWidth="1"/>
    <col min="12" max="12" width="15.140625" style="229" customWidth="1"/>
    <col min="13" max="13" width="11.85546875" style="229" bestFit="1" customWidth="1"/>
    <col min="14" max="14" width="11.5703125" style="229" customWidth="1"/>
    <col min="15" max="15" width="10.85546875" style="229" customWidth="1"/>
    <col min="16" max="16" width="16.85546875" style="229" customWidth="1"/>
    <col min="17" max="17" width="15.85546875" style="229" customWidth="1"/>
    <col min="18" max="18" width="18.140625" customWidth="1"/>
    <col min="19" max="19" width="23.28515625" customWidth="1"/>
  </cols>
  <sheetData>
    <row r="2" spans="1:20" ht="21">
      <c r="A2" s="266"/>
      <c r="B2" s="260" t="s">
        <v>186</v>
      </c>
      <c r="C2" s="240"/>
      <c r="D2" s="258"/>
      <c r="E2" s="260"/>
      <c r="F2" s="260"/>
      <c r="G2" s="260"/>
      <c r="H2" s="260"/>
      <c r="I2" s="260"/>
      <c r="J2" s="260"/>
      <c r="K2" s="260"/>
      <c r="L2" s="260"/>
      <c r="M2" s="260"/>
      <c r="N2" s="260"/>
      <c r="O2" s="260"/>
      <c r="P2" s="260"/>
      <c r="Q2" s="260"/>
      <c r="R2" s="303"/>
      <c r="S2" s="303"/>
      <c r="T2" s="229"/>
    </row>
    <row r="3" spans="1:20" ht="62.25" customHeight="1">
      <c r="A3" s="268"/>
      <c r="B3" s="270" t="s">
        <v>0</v>
      </c>
      <c r="C3" s="251" t="s">
        <v>1</v>
      </c>
      <c r="D3" s="271" t="s">
        <v>2</v>
      </c>
      <c r="E3" s="270" t="s">
        <v>3</v>
      </c>
      <c r="F3" s="270" t="s">
        <v>9</v>
      </c>
      <c r="G3" s="272" t="s">
        <v>79</v>
      </c>
      <c r="H3" s="272" t="s">
        <v>80</v>
      </c>
      <c r="I3" s="272" t="s">
        <v>4</v>
      </c>
      <c r="J3" s="272" t="s">
        <v>81</v>
      </c>
      <c r="K3" s="272" t="s">
        <v>82</v>
      </c>
      <c r="L3" s="272" t="s">
        <v>5</v>
      </c>
      <c r="M3" s="272" t="s">
        <v>6</v>
      </c>
      <c r="N3" s="272" t="s">
        <v>7</v>
      </c>
      <c r="O3" s="272" t="s">
        <v>8</v>
      </c>
      <c r="P3" s="272" t="s">
        <v>187</v>
      </c>
      <c r="Q3" s="272" t="s">
        <v>188</v>
      </c>
      <c r="R3" s="272" t="s">
        <v>189</v>
      </c>
      <c r="S3" s="272" t="s">
        <v>188</v>
      </c>
      <c r="T3" s="229"/>
    </row>
    <row r="4" spans="1:20" ht="21">
      <c r="A4" s="269"/>
      <c r="B4" s="273">
        <v>1</v>
      </c>
      <c r="C4" s="239" t="s">
        <v>190</v>
      </c>
      <c r="D4" s="262"/>
      <c r="E4" s="281"/>
      <c r="F4" s="281"/>
      <c r="G4" s="283"/>
      <c r="H4" s="275"/>
      <c r="I4" s="275"/>
      <c r="J4" s="275"/>
      <c r="K4" s="275"/>
      <c r="L4" s="275"/>
      <c r="M4" s="275"/>
      <c r="N4" s="275"/>
      <c r="O4" s="275"/>
      <c r="P4" s="275"/>
      <c r="Q4" s="275"/>
      <c r="R4" s="275"/>
      <c r="S4" s="275"/>
      <c r="T4" s="229"/>
    </row>
    <row r="5" spans="1:20" ht="30" customHeight="1">
      <c r="A5" s="267"/>
      <c r="B5" s="276"/>
      <c r="C5" s="250" t="s">
        <v>191</v>
      </c>
      <c r="D5" s="286" t="s">
        <v>192</v>
      </c>
      <c r="E5" s="287">
        <v>1</v>
      </c>
      <c r="F5" s="277" t="s">
        <v>12</v>
      </c>
      <c r="G5" s="288">
        <v>351880.848</v>
      </c>
      <c r="H5" s="100">
        <f t="shared" ref="H5" si="0">E5*G5</f>
        <v>351880.848</v>
      </c>
      <c r="I5" s="101">
        <v>0</v>
      </c>
      <c r="J5" s="100">
        <f t="shared" ref="J5" si="1">(100%-I5)*G5</f>
        <v>351880.848</v>
      </c>
      <c r="K5" s="102">
        <f t="shared" ref="K5" si="2">J5*E5</f>
        <v>351880.848</v>
      </c>
      <c r="L5" s="103">
        <v>0</v>
      </c>
      <c r="M5" s="103">
        <v>0</v>
      </c>
      <c r="N5" s="103">
        <v>0</v>
      </c>
      <c r="O5" s="104">
        <v>0.85</v>
      </c>
      <c r="P5" s="102">
        <f t="shared" ref="P5" si="3">((100%+SUM(L5:N5))+O5*(100%+SUM(L5:N5)))*J5</f>
        <v>650979.56880000001</v>
      </c>
      <c r="Q5" s="102">
        <f t="shared" ref="Q5" si="4">P5*E5</f>
        <v>650979.56880000001</v>
      </c>
      <c r="R5" s="105">
        <f>P5*1.15*130</f>
        <v>97321445.535599992</v>
      </c>
      <c r="S5" s="105">
        <f t="shared" ref="S5" si="5">R5*E5</f>
        <v>97321445.535599992</v>
      </c>
      <c r="T5" s="229"/>
    </row>
    <row r="6" spans="1:20" ht="30" customHeight="1">
      <c r="A6" s="267"/>
      <c r="B6" s="276"/>
      <c r="C6" s="250" t="s">
        <v>193</v>
      </c>
      <c r="D6" s="286" t="s">
        <v>194</v>
      </c>
      <c r="E6" s="287">
        <v>480</v>
      </c>
      <c r="F6" s="277" t="s">
        <v>12</v>
      </c>
      <c r="G6" s="296">
        <v>0</v>
      </c>
      <c r="H6" s="195">
        <f t="shared" ref="H6:H68" si="6">E6*G6</f>
        <v>0</v>
      </c>
      <c r="I6" s="194">
        <v>0</v>
      </c>
      <c r="J6" s="195">
        <f t="shared" ref="J6:J10" si="7">(100%-I6)*G6</f>
        <v>0</v>
      </c>
      <c r="K6" s="193">
        <f t="shared" ref="K6:K8" si="8">J6*E6</f>
        <v>0</v>
      </c>
      <c r="L6" s="103">
        <v>0</v>
      </c>
      <c r="M6" s="103">
        <v>0</v>
      </c>
      <c r="N6" s="103">
        <v>0</v>
      </c>
      <c r="O6" s="191">
        <v>0.85</v>
      </c>
      <c r="P6" s="193">
        <f t="shared" ref="P6:P8" si="9">((100%+SUM(L6:N6))+O6*(100%+SUM(L6:N6)))*J6</f>
        <v>0</v>
      </c>
      <c r="Q6" s="193">
        <f t="shared" ref="Q6:Q8" si="10">P6*E6</f>
        <v>0</v>
      </c>
      <c r="R6" s="190">
        <f t="shared" ref="R6:R8" si="11">P6*1.15*130</f>
        <v>0</v>
      </c>
      <c r="S6" s="190">
        <f t="shared" ref="S6:S8" si="12">R6*E6</f>
        <v>0</v>
      </c>
      <c r="T6" s="229"/>
    </row>
    <row r="7" spans="1:20" ht="30" customHeight="1">
      <c r="A7" s="267"/>
      <c r="B7" s="276"/>
      <c r="C7" s="250" t="s">
        <v>195</v>
      </c>
      <c r="D7" s="286" t="s">
        <v>196</v>
      </c>
      <c r="E7" s="287">
        <v>210</v>
      </c>
      <c r="F7" s="277" t="s">
        <v>12</v>
      </c>
      <c r="G7" s="296">
        <v>0</v>
      </c>
      <c r="H7" s="195">
        <f t="shared" si="6"/>
        <v>0</v>
      </c>
      <c r="I7" s="194">
        <v>0</v>
      </c>
      <c r="J7" s="195">
        <f t="shared" si="7"/>
        <v>0</v>
      </c>
      <c r="K7" s="193">
        <f t="shared" si="8"/>
        <v>0</v>
      </c>
      <c r="L7" s="103">
        <v>0</v>
      </c>
      <c r="M7" s="103">
        <v>0</v>
      </c>
      <c r="N7" s="103">
        <v>0</v>
      </c>
      <c r="O7" s="191">
        <v>0.85</v>
      </c>
      <c r="P7" s="193">
        <f t="shared" si="9"/>
        <v>0</v>
      </c>
      <c r="Q7" s="193">
        <f t="shared" si="10"/>
        <v>0</v>
      </c>
      <c r="R7" s="190">
        <f t="shared" si="11"/>
        <v>0</v>
      </c>
      <c r="S7" s="190">
        <f t="shared" si="12"/>
        <v>0</v>
      </c>
      <c r="T7" s="229"/>
    </row>
    <row r="8" spans="1:20" ht="15.75">
      <c r="A8" s="267"/>
      <c r="B8" s="276"/>
      <c r="C8" s="250" t="s">
        <v>197</v>
      </c>
      <c r="D8" s="286" t="s">
        <v>198</v>
      </c>
      <c r="E8" s="287">
        <v>12</v>
      </c>
      <c r="F8" s="277" t="s">
        <v>12</v>
      </c>
      <c r="G8" s="288">
        <v>2464</v>
      </c>
      <c r="H8" s="195">
        <f t="shared" si="6"/>
        <v>29568</v>
      </c>
      <c r="I8" s="194">
        <v>0</v>
      </c>
      <c r="J8" s="195">
        <f t="shared" si="7"/>
        <v>2464</v>
      </c>
      <c r="K8" s="193">
        <f t="shared" si="8"/>
        <v>29568</v>
      </c>
      <c r="L8" s="103">
        <v>0</v>
      </c>
      <c r="M8" s="103">
        <v>0</v>
      </c>
      <c r="N8" s="103">
        <v>0</v>
      </c>
      <c r="O8" s="191">
        <v>0.85</v>
      </c>
      <c r="P8" s="193">
        <f t="shared" si="9"/>
        <v>4558.4000000000005</v>
      </c>
      <c r="Q8" s="193">
        <f t="shared" si="10"/>
        <v>54700.800000000003</v>
      </c>
      <c r="R8" s="190">
        <f t="shared" si="11"/>
        <v>681480.79999999993</v>
      </c>
      <c r="S8" s="190">
        <f t="shared" si="12"/>
        <v>8177769.5999999996</v>
      </c>
      <c r="T8" s="229"/>
    </row>
    <row r="9" spans="1:20" ht="16.5">
      <c r="B9" s="273">
        <v>1.1000000000000001</v>
      </c>
      <c r="C9" s="238" t="s">
        <v>354</v>
      </c>
      <c r="D9" s="262"/>
      <c r="E9" s="274"/>
      <c r="F9" s="274"/>
      <c r="G9" s="283"/>
      <c r="H9" s="283"/>
      <c r="I9" s="283"/>
      <c r="J9" s="283"/>
      <c r="K9" s="283"/>
      <c r="L9" s="283"/>
      <c r="M9" s="283"/>
      <c r="N9" s="283"/>
      <c r="O9" s="283"/>
      <c r="P9" s="283"/>
      <c r="Q9" s="283"/>
      <c r="R9" s="283"/>
      <c r="S9" s="283"/>
      <c r="T9" s="229"/>
    </row>
    <row r="10" spans="1:20" ht="15.75" customHeight="1">
      <c r="B10" s="276"/>
      <c r="C10" s="249" t="s">
        <v>199</v>
      </c>
      <c r="D10" s="290" t="s">
        <v>355</v>
      </c>
      <c r="E10" s="298">
        <v>4</v>
      </c>
      <c r="F10" s="277" t="s">
        <v>12</v>
      </c>
      <c r="G10" s="284">
        <v>16391.100000000002</v>
      </c>
      <c r="H10" s="195">
        <f t="shared" si="6"/>
        <v>65564.400000000009</v>
      </c>
      <c r="I10" s="278">
        <v>0</v>
      </c>
      <c r="J10" s="195">
        <f t="shared" si="7"/>
        <v>16391.100000000002</v>
      </c>
      <c r="K10" s="193">
        <f t="shared" ref="K10:K72" si="13">J10*E10</f>
        <v>65564.400000000009</v>
      </c>
      <c r="L10" s="192">
        <v>0.1</v>
      </c>
      <c r="M10" s="192">
        <v>0.1</v>
      </c>
      <c r="N10" s="192">
        <v>0.4</v>
      </c>
      <c r="O10" s="191">
        <v>0.85</v>
      </c>
      <c r="P10" s="193">
        <f t="shared" ref="P10:P72" si="14">((100%+SUM(L10:N10))+O10*(100%+SUM(L10:N10)))*J10</f>
        <v>48517.656000000003</v>
      </c>
      <c r="Q10" s="193">
        <f t="shared" ref="Q10:Q72" si="15">P10*E10</f>
        <v>194070.62400000001</v>
      </c>
      <c r="R10" s="190">
        <f t="shared" ref="R10:R72" si="16">P10*1.15*130</f>
        <v>7253389.5719999997</v>
      </c>
      <c r="S10" s="190">
        <f t="shared" ref="S10:S72" si="17">R10*E10</f>
        <v>29013558.287999999</v>
      </c>
      <c r="T10" s="229"/>
    </row>
    <row r="11" spans="1:20" ht="15.75">
      <c r="B11" s="276"/>
      <c r="C11" s="248" t="s">
        <v>200</v>
      </c>
      <c r="D11" s="289" t="s">
        <v>201</v>
      </c>
      <c r="E11" s="297">
        <v>4</v>
      </c>
      <c r="F11" s="277" t="s">
        <v>12</v>
      </c>
      <c r="G11" s="284">
        <v>0</v>
      </c>
      <c r="H11" s="195">
        <f t="shared" si="6"/>
        <v>0</v>
      </c>
      <c r="I11" s="278">
        <v>0</v>
      </c>
      <c r="J11" s="279">
        <v>0</v>
      </c>
      <c r="K11" s="193">
        <f t="shared" si="13"/>
        <v>0</v>
      </c>
      <c r="L11" s="192">
        <v>0.1</v>
      </c>
      <c r="M11" s="192">
        <v>0.1</v>
      </c>
      <c r="N11" s="192">
        <v>0.4</v>
      </c>
      <c r="O11" s="191">
        <v>0.85</v>
      </c>
      <c r="P11" s="193">
        <f t="shared" si="14"/>
        <v>0</v>
      </c>
      <c r="Q11" s="193">
        <f t="shared" si="15"/>
        <v>0</v>
      </c>
      <c r="R11" s="190">
        <f t="shared" si="16"/>
        <v>0</v>
      </c>
      <c r="S11" s="190">
        <f t="shared" si="17"/>
        <v>0</v>
      </c>
      <c r="T11" s="229"/>
    </row>
    <row r="12" spans="1:20" ht="15.75">
      <c r="B12" s="276"/>
      <c r="C12" s="249" t="s">
        <v>202</v>
      </c>
      <c r="D12" s="290" t="s">
        <v>203</v>
      </c>
      <c r="E12" s="298">
        <v>4</v>
      </c>
      <c r="F12" s="277" t="s">
        <v>12</v>
      </c>
      <c r="G12" s="284">
        <v>0</v>
      </c>
      <c r="H12" s="195">
        <f t="shared" si="6"/>
        <v>0</v>
      </c>
      <c r="I12" s="278">
        <v>0</v>
      </c>
      <c r="J12" s="279">
        <v>0</v>
      </c>
      <c r="K12" s="193">
        <f t="shared" si="13"/>
        <v>0</v>
      </c>
      <c r="L12" s="192">
        <v>0.1</v>
      </c>
      <c r="M12" s="192">
        <v>0.1</v>
      </c>
      <c r="N12" s="192">
        <v>0.4</v>
      </c>
      <c r="O12" s="191">
        <v>0.85</v>
      </c>
      <c r="P12" s="193">
        <f t="shared" si="14"/>
        <v>0</v>
      </c>
      <c r="Q12" s="193">
        <f t="shared" si="15"/>
        <v>0</v>
      </c>
      <c r="R12" s="190">
        <f t="shared" si="16"/>
        <v>0</v>
      </c>
      <c r="S12" s="190">
        <f t="shared" si="17"/>
        <v>0</v>
      </c>
      <c r="T12" s="229"/>
    </row>
    <row r="13" spans="1:20" ht="15.75" customHeight="1">
      <c r="B13" s="276"/>
      <c r="C13" s="248" t="s">
        <v>204</v>
      </c>
      <c r="D13" s="289" t="s">
        <v>205</v>
      </c>
      <c r="E13" s="297">
        <v>4</v>
      </c>
      <c r="F13" s="277" t="s">
        <v>12</v>
      </c>
      <c r="G13" s="284">
        <v>0</v>
      </c>
      <c r="H13" s="195">
        <f t="shared" si="6"/>
        <v>0</v>
      </c>
      <c r="I13" s="278">
        <v>0</v>
      </c>
      <c r="J13" s="279">
        <v>0</v>
      </c>
      <c r="K13" s="193">
        <f t="shared" si="13"/>
        <v>0</v>
      </c>
      <c r="L13" s="192">
        <v>0.1</v>
      </c>
      <c r="M13" s="192">
        <v>0.1</v>
      </c>
      <c r="N13" s="192">
        <v>0.4</v>
      </c>
      <c r="O13" s="191">
        <v>0.85</v>
      </c>
      <c r="P13" s="193">
        <f t="shared" si="14"/>
        <v>0</v>
      </c>
      <c r="Q13" s="193">
        <f t="shared" si="15"/>
        <v>0</v>
      </c>
      <c r="R13" s="190">
        <f t="shared" si="16"/>
        <v>0</v>
      </c>
      <c r="S13" s="190">
        <f t="shared" si="17"/>
        <v>0</v>
      </c>
      <c r="T13" s="229"/>
    </row>
    <row r="14" spans="1:20" ht="15.75" customHeight="1">
      <c r="B14" s="276"/>
      <c r="C14" s="249" t="s">
        <v>206</v>
      </c>
      <c r="D14" s="290" t="s">
        <v>207</v>
      </c>
      <c r="E14" s="298">
        <v>4</v>
      </c>
      <c r="F14" s="277" t="s">
        <v>12</v>
      </c>
      <c r="G14" s="284">
        <v>0</v>
      </c>
      <c r="H14" s="195">
        <f t="shared" si="6"/>
        <v>0</v>
      </c>
      <c r="I14" s="278">
        <v>0</v>
      </c>
      <c r="J14" s="279">
        <v>0</v>
      </c>
      <c r="K14" s="193">
        <f t="shared" si="13"/>
        <v>0</v>
      </c>
      <c r="L14" s="192">
        <v>0.1</v>
      </c>
      <c r="M14" s="192">
        <v>0.1</v>
      </c>
      <c r="N14" s="192">
        <v>0.4</v>
      </c>
      <c r="O14" s="191">
        <v>0.85</v>
      </c>
      <c r="P14" s="193">
        <f t="shared" si="14"/>
        <v>0</v>
      </c>
      <c r="Q14" s="193">
        <f t="shared" si="15"/>
        <v>0</v>
      </c>
      <c r="R14" s="190">
        <f t="shared" si="16"/>
        <v>0</v>
      </c>
      <c r="S14" s="190">
        <f t="shared" si="17"/>
        <v>0</v>
      </c>
      <c r="T14" s="229"/>
    </row>
    <row r="15" spans="1:20" ht="15.75">
      <c r="B15" s="276"/>
      <c r="C15" s="248" t="s">
        <v>208</v>
      </c>
      <c r="D15" s="289" t="s">
        <v>209</v>
      </c>
      <c r="E15" s="297">
        <v>4</v>
      </c>
      <c r="F15" s="277" t="s">
        <v>12</v>
      </c>
      <c r="G15" s="284">
        <v>0</v>
      </c>
      <c r="H15" s="195">
        <f t="shared" si="6"/>
        <v>0</v>
      </c>
      <c r="I15" s="278">
        <v>0</v>
      </c>
      <c r="J15" s="279">
        <v>0</v>
      </c>
      <c r="K15" s="193">
        <f t="shared" si="13"/>
        <v>0</v>
      </c>
      <c r="L15" s="192">
        <v>0.1</v>
      </c>
      <c r="M15" s="192">
        <v>0.1</v>
      </c>
      <c r="N15" s="192">
        <v>0.4</v>
      </c>
      <c r="O15" s="191">
        <v>0.85</v>
      </c>
      <c r="P15" s="193">
        <f t="shared" si="14"/>
        <v>0</v>
      </c>
      <c r="Q15" s="193">
        <f t="shared" si="15"/>
        <v>0</v>
      </c>
      <c r="R15" s="190">
        <f t="shared" si="16"/>
        <v>0</v>
      </c>
      <c r="S15" s="190">
        <f t="shared" si="17"/>
        <v>0</v>
      </c>
      <c r="T15" s="229"/>
    </row>
    <row r="16" spans="1:20" ht="15.75" customHeight="1">
      <c r="B16" s="276"/>
      <c r="C16" s="249" t="s">
        <v>210</v>
      </c>
      <c r="D16" s="290" t="s">
        <v>211</v>
      </c>
      <c r="E16" s="298">
        <v>8</v>
      </c>
      <c r="F16" s="277" t="s">
        <v>12</v>
      </c>
      <c r="G16" s="284">
        <v>0</v>
      </c>
      <c r="H16" s="195">
        <f t="shared" si="6"/>
        <v>0</v>
      </c>
      <c r="I16" s="278">
        <v>0</v>
      </c>
      <c r="J16" s="279">
        <v>0</v>
      </c>
      <c r="K16" s="193">
        <f t="shared" si="13"/>
        <v>0</v>
      </c>
      <c r="L16" s="192">
        <v>0.1</v>
      </c>
      <c r="M16" s="192">
        <v>0.1</v>
      </c>
      <c r="N16" s="192">
        <v>0.4</v>
      </c>
      <c r="O16" s="191">
        <v>0.85</v>
      </c>
      <c r="P16" s="193">
        <f t="shared" si="14"/>
        <v>0</v>
      </c>
      <c r="Q16" s="193">
        <f t="shared" si="15"/>
        <v>0</v>
      </c>
      <c r="R16" s="190">
        <f t="shared" si="16"/>
        <v>0</v>
      </c>
      <c r="S16" s="190">
        <f t="shared" si="17"/>
        <v>0</v>
      </c>
      <c r="T16" s="229"/>
    </row>
    <row r="17" spans="2:20" ht="15.75" customHeight="1">
      <c r="B17" s="276"/>
      <c r="C17" s="248" t="s">
        <v>212</v>
      </c>
      <c r="D17" s="289" t="s">
        <v>213</v>
      </c>
      <c r="E17" s="297">
        <v>64</v>
      </c>
      <c r="F17" s="277" t="s">
        <v>12</v>
      </c>
      <c r="G17" s="284">
        <v>0</v>
      </c>
      <c r="H17" s="195">
        <f t="shared" si="6"/>
        <v>0</v>
      </c>
      <c r="I17" s="278">
        <v>0</v>
      </c>
      <c r="J17" s="279">
        <v>0</v>
      </c>
      <c r="K17" s="193">
        <f t="shared" si="13"/>
        <v>0</v>
      </c>
      <c r="L17" s="192">
        <v>0.1</v>
      </c>
      <c r="M17" s="192">
        <v>0.1</v>
      </c>
      <c r="N17" s="192">
        <v>0.4</v>
      </c>
      <c r="O17" s="191">
        <v>0.85</v>
      </c>
      <c r="P17" s="193">
        <f t="shared" si="14"/>
        <v>0</v>
      </c>
      <c r="Q17" s="193">
        <f t="shared" si="15"/>
        <v>0</v>
      </c>
      <c r="R17" s="190">
        <f t="shared" si="16"/>
        <v>0</v>
      </c>
      <c r="S17" s="190">
        <f t="shared" si="17"/>
        <v>0</v>
      </c>
      <c r="T17" s="229"/>
    </row>
    <row r="18" spans="2:20" ht="15.75">
      <c r="B18" s="276"/>
      <c r="C18" s="249" t="s">
        <v>214</v>
      </c>
      <c r="D18" s="290" t="s">
        <v>215</v>
      </c>
      <c r="E18" s="298">
        <v>4</v>
      </c>
      <c r="F18" s="277" t="s">
        <v>12</v>
      </c>
      <c r="G18" s="284">
        <v>0</v>
      </c>
      <c r="H18" s="195">
        <f t="shared" si="6"/>
        <v>0</v>
      </c>
      <c r="I18" s="278">
        <v>0</v>
      </c>
      <c r="J18" s="279">
        <v>0</v>
      </c>
      <c r="K18" s="193">
        <f t="shared" si="13"/>
        <v>0</v>
      </c>
      <c r="L18" s="192">
        <v>0.1</v>
      </c>
      <c r="M18" s="192">
        <v>0.1</v>
      </c>
      <c r="N18" s="192">
        <v>0.4</v>
      </c>
      <c r="O18" s="191">
        <v>0.85</v>
      </c>
      <c r="P18" s="193">
        <f t="shared" si="14"/>
        <v>0</v>
      </c>
      <c r="Q18" s="193">
        <f t="shared" si="15"/>
        <v>0</v>
      </c>
      <c r="R18" s="190">
        <f t="shared" si="16"/>
        <v>0</v>
      </c>
      <c r="S18" s="190">
        <f t="shared" si="17"/>
        <v>0</v>
      </c>
      <c r="T18" s="229"/>
    </row>
    <row r="19" spans="2:20" ht="15.75" customHeight="1">
      <c r="B19" s="276"/>
      <c r="C19" s="248" t="s">
        <v>356</v>
      </c>
      <c r="D19" s="289" t="s">
        <v>357</v>
      </c>
      <c r="E19" s="297">
        <v>40</v>
      </c>
      <c r="F19" s="277" t="s">
        <v>12</v>
      </c>
      <c r="G19" s="284">
        <v>0</v>
      </c>
      <c r="H19" s="195">
        <f t="shared" si="6"/>
        <v>0</v>
      </c>
      <c r="I19" s="278">
        <v>0</v>
      </c>
      <c r="J19" s="279">
        <v>0</v>
      </c>
      <c r="K19" s="193">
        <f t="shared" si="13"/>
        <v>0</v>
      </c>
      <c r="L19" s="192">
        <v>0.1</v>
      </c>
      <c r="M19" s="192">
        <v>0.1</v>
      </c>
      <c r="N19" s="192">
        <v>0.4</v>
      </c>
      <c r="O19" s="191">
        <v>0.85</v>
      </c>
      <c r="P19" s="193">
        <f t="shared" si="14"/>
        <v>0</v>
      </c>
      <c r="Q19" s="193">
        <f t="shared" si="15"/>
        <v>0</v>
      </c>
      <c r="R19" s="190">
        <f t="shared" si="16"/>
        <v>0</v>
      </c>
      <c r="S19" s="190">
        <f t="shared" si="17"/>
        <v>0</v>
      </c>
      <c r="T19" s="229"/>
    </row>
    <row r="20" spans="2:20" ht="15.75" customHeight="1">
      <c r="B20" s="276"/>
      <c r="C20" s="249" t="s">
        <v>216</v>
      </c>
      <c r="D20" s="290" t="s">
        <v>217</v>
      </c>
      <c r="E20" s="298">
        <v>8</v>
      </c>
      <c r="F20" s="277" t="s">
        <v>12</v>
      </c>
      <c r="G20" s="284">
        <v>0</v>
      </c>
      <c r="H20" s="195">
        <f t="shared" si="6"/>
        <v>0</v>
      </c>
      <c r="I20" s="278">
        <v>0</v>
      </c>
      <c r="J20" s="279">
        <v>0</v>
      </c>
      <c r="K20" s="193">
        <f t="shared" si="13"/>
        <v>0</v>
      </c>
      <c r="L20" s="192">
        <v>0.1</v>
      </c>
      <c r="M20" s="192">
        <v>0.1</v>
      </c>
      <c r="N20" s="192">
        <v>0.4</v>
      </c>
      <c r="O20" s="191">
        <v>0.85</v>
      </c>
      <c r="P20" s="193">
        <f t="shared" si="14"/>
        <v>0</v>
      </c>
      <c r="Q20" s="193">
        <f t="shared" si="15"/>
        <v>0</v>
      </c>
      <c r="R20" s="190">
        <f t="shared" si="16"/>
        <v>0</v>
      </c>
      <c r="S20" s="190">
        <f t="shared" si="17"/>
        <v>0</v>
      </c>
      <c r="T20" s="229"/>
    </row>
    <row r="21" spans="2:20" ht="15.75" customHeight="1">
      <c r="B21" s="276"/>
      <c r="C21" s="248" t="s">
        <v>218</v>
      </c>
      <c r="D21" s="289" t="s">
        <v>219</v>
      </c>
      <c r="E21" s="297">
        <v>4</v>
      </c>
      <c r="F21" s="277" t="s">
        <v>12</v>
      </c>
      <c r="G21" s="284">
        <v>0</v>
      </c>
      <c r="H21" s="195">
        <f t="shared" si="6"/>
        <v>0</v>
      </c>
      <c r="I21" s="278">
        <v>0</v>
      </c>
      <c r="J21" s="279">
        <v>0</v>
      </c>
      <c r="K21" s="193">
        <f t="shared" si="13"/>
        <v>0</v>
      </c>
      <c r="L21" s="192">
        <v>0.1</v>
      </c>
      <c r="M21" s="192">
        <v>0.1</v>
      </c>
      <c r="N21" s="192">
        <v>0.4</v>
      </c>
      <c r="O21" s="191">
        <v>0.85</v>
      </c>
      <c r="P21" s="193">
        <f t="shared" si="14"/>
        <v>0</v>
      </c>
      <c r="Q21" s="193">
        <f t="shared" si="15"/>
        <v>0</v>
      </c>
      <c r="R21" s="190">
        <f t="shared" si="16"/>
        <v>0</v>
      </c>
      <c r="S21" s="190">
        <f t="shared" si="17"/>
        <v>0</v>
      </c>
      <c r="T21" s="229"/>
    </row>
    <row r="22" spans="2:20" ht="15.75" customHeight="1">
      <c r="B22" s="276"/>
      <c r="C22" s="249" t="s">
        <v>220</v>
      </c>
      <c r="D22" s="290" t="s">
        <v>221</v>
      </c>
      <c r="E22" s="298">
        <v>8</v>
      </c>
      <c r="F22" s="277" t="s">
        <v>12</v>
      </c>
      <c r="G22" s="284">
        <v>0</v>
      </c>
      <c r="H22" s="195">
        <f t="shared" si="6"/>
        <v>0</v>
      </c>
      <c r="I22" s="278">
        <v>0</v>
      </c>
      <c r="J22" s="279">
        <v>0</v>
      </c>
      <c r="K22" s="193">
        <f t="shared" si="13"/>
        <v>0</v>
      </c>
      <c r="L22" s="192">
        <v>0.1</v>
      </c>
      <c r="M22" s="192">
        <v>0.1</v>
      </c>
      <c r="N22" s="192">
        <v>0.4</v>
      </c>
      <c r="O22" s="191">
        <v>0.85</v>
      </c>
      <c r="P22" s="193">
        <f t="shared" si="14"/>
        <v>0</v>
      </c>
      <c r="Q22" s="193">
        <f t="shared" si="15"/>
        <v>0</v>
      </c>
      <c r="R22" s="190">
        <f t="shared" si="16"/>
        <v>0</v>
      </c>
      <c r="S22" s="190">
        <f t="shared" si="17"/>
        <v>0</v>
      </c>
      <c r="T22" s="229"/>
    </row>
    <row r="23" spans="2:20" ht="15.75" customHeight="1">
      <c r="B23" s="276"/>
      <c r="C23" s="248" t="s">
        <v>222</v>
      </c>
      <c r="D23" s="289" t="s">
        <v>223</v>
      </c>
      <c r="E23" s="297">
        <v>8</v>
      </c>
      <c r="F23" s="277" t="s">
        <v>12</v>
      </c>
      <c r="G23" s="284">
        <v>0</v>
      </c>
      <c r="H23" s="195">
        <f t="shared" si="6"/>
        <v>0</v>
      </c>
      <c r="I23" s="278">
        <v>0</v>
      </c>
      <c r="J23" s="279">
        <v>0</v>
      </c>
      <c r="K23" s="193">
        <f t="shared" si="13"/>
        <v>0</v>
      </c>
      <c r="L23" s="192">
        <v>0.1</v>
      </c>
      <c r="M23" s="192">
        <v>0.1</v>
      </c>
      <c r="N23" s="192">
        <v>0.4</v>
      </c>
      <c r="O23" s="191">
        <v>0.85</v>
      </c>
      <c r="P23" s="193">
        <f t="shared" si="14"/>
        <v>0</v>
      </c>
      <c r="Q23" s="193">
        <f t="shared" si="15"/>
        <v>0</v>
      </c>
      <c r="R23" s="190">
        <f t="shared" si="16"/>
        <v>0</v>
      </c>
      <c r="S23" s="190">
        <f t="shared" si="17"/>
        <v>0</v>
      </c>
      <c r="T23" s="229"/>
    </row>
    <row r="24" spans="2:20" ht="15.75" customHeight="1">
      <c r="B24" s="276"/>
      <c r="C24" s="249" t="s">
        <v>224</v>
      </c>
      <c r="D24" s="290" t="s">
        <v>225</v>
      </c>
      <c r="E24" s="298">
        <v>8</v>
      </c>
      <c r="F24" s="277" t="s">
        <v>12</v>
      </c>
      <c r="G24" s="284">
        <v>0</v>
      </c>
      <c r="H24" s="195">
        <f t="shared" si="6"/>
        <v>0</v>
      </c>
      <c r="I24" s="278">
        <v>0</v>
      </c>
      <c r="J24" s="279">
        <v>0</v>
      </c>
      <c r="K24" s="193">
        <f t="shared" si="13"/>
        <v>0</v>
      </c>
      <c r="L24" s="192">
        <v>0.1</v>
      </c>
      <c r="M24" s="192">
        <v>0.1</v>
      </c>
      <c r="N24" s="192">
        <v>0.4</v>
      </c>
      <c r="O24" s="191">
        <v>0.85</v>
      </c>
      <c r="P24" s="193">
        <f t="shared" si="14"/>
        <v>0</v>
      </c>
      <c r="Q24" s="193">
        <f t="shared" si="15"/>
        <v>0</v>
      </c>
      <c r="R24" s="190">
        <f t="shared" si="16"/>
        <v>0</v>
      </c>
      <c r="S24" s="190">
        <f t="shared" si="17"/>
        <v>0</v>
      </c>
      <c r="T24" s="229"/>
    </row>
    <row r="25" spans="2:20" ht="15.75" customHeight="1">
      <c r="B25" s="276"/>
      <c r="C25" s="248" t="s">
        <v>226</v>
      </c>
      <c r="D25" s="289" t="s">
        <v>227</v>
      </c>
      <c r="E25" s="297">
        <v>4</v>
      </c>
      <c r="F25" s="277" t="s">
        <v>12</v>
      </c>
      <c r="G25" s="284">
        <v>0</v>
      </c>
      <c r="H25" s="195">
        <f t="shared" si="6"/>
        <v>0</v>
      </c>
      <c r="I25" s="278">
        <v>0</v>
      </c>
      <c r="J25" s="279">
        <v>0</v>
      </c>
      <c r="K25" s="193">
        <f t="shared" si="13"/>
        <v>0</v>
      </c>
      <c r="L25" s="192">
        <v>0.1</v>
      </c>
      <c r="M25" s="192">
        <v>0.1</v>
      </c>
      <c r="N25" s="192">
        <v>0.4</v>
      </c>
      <c r="O25" s="191">
        <v>0.85</v>
      </c>
      <c r="P25" s="193">
        <f t="shared" si="14"/>
        <v>0</v>
      </c>
      <c r="Q25" s="193">
        <f t="shared" si="15"/>
        <v>0</v>
      </c>
      <c r="R25" s="190">
        <f t="shared" si="16"/>
        <v>0</v>
      </c>
      <c r="S25" s="190">
        <f t="shared" si="17"/>
        <v>0</v>
      </c>
      <c r="T25" s="229"/>
    </row>
    <row r="26" spans="2:20" ht="15.75" customHeight="1">
      <c r="B26" s="276"/>
      <c r="C26" s="249" t="s">
        <v>228</v>
      </c>
      <c r="D26" s="290" t="s">
        <v>229</v>
      </c>
      <c r="E26" s="298">
        <v>8</v>
      </c>
      <c r="F26" s="277" t="s">
        <v>12</v>
      </c>
      <c r="G26" s="284">
        <v>0</v>
      </c>
      <c r="H26" s="195">
        <f t="shared" si="6"/>
        <v>0</v>
      </c>
      <c r="I26" s="278">
        <v>0</v>
      </c>
      <c r="J26" s="279">
        <v>0</v>
      </c>
      <c r="K26" s="193">
        <f t="shared" si="13"/>
        <v>0</v>
      </c>
      <c r="L26" s="192">
        <v>0.1</v>
      </c>
      <c r="M26" s="192">
        <v>0.1</v>
      </c>
      <c r="N26" s="192">
        <v>0.4</v>
      </c>
      <c r="O26" s="191">
        <v>0.85</v>
      </c>
      <c r="P26" s="193">
        <f t="shared" si="14"/>
        <v>0</v>
      </c>
      <c r="Q26" s="193">
        <f t="shared" si="15"/>
        <v>0</v>
      </c>
      <c r="R26" s="190">
        <f t="shared" si="16"/>
        <v>0</v>
      </c>
      <c r="S26" s="190">
        <f t="shared" si="17"/>
        <v>0</v>
      </c>
      <c r="T26" s="229"/>
    </row>
    <row r="27" spans="2:20" ht="15.75" customHeight="1">
      <c r="B27" s="276"/>
      <c r="C27" s="248" t="s">
        <v>230</v>
      </c>
      <c r="D27" s="289" t="s">
        <v>231</v>
      </c>
      <c r="E27" s="297">
        <v>8</v>
      </c>
      <c r="F27" s="277" t="s">
        <v>12</v>
      </c>
      <c r="G27" s="284">
        <v>0</v>
      </c>
      <c r="H27" s="195">
        <f t="shared" si="6"/>
        <v>0</v>
      </c>
      <c r="I27" s="278">
        <v>0</v>
      </c>
      <c r="J27" s="279">
        <v>0</v>
      </c>
      <c r="K27" s="193">
        <f t="shared" si="13"/>
        <v>0</v>
      </c>
      <c r="L27" s="192">
        <v>0.1</v>
      </c>
      <c r="M27" s="192">
        <v>0.1</v>
      </c>
      <c r="N27" s="192">
        <v>0.4</v>
      </c>
      <c r="O27" s="191">
        <v>0.85</v>
      </c>
      <c r="P27" s="193">
        <f t="shared" si="14"/>
        <v>0</v>
      </c>
      <c r="Q27" s="193">
        <f t="shared" si="15"/>
        <v>0</v>
      </c>
      <c r="R27" s="190">
        <f t="shared" si="16"/>
        <v>0</v>
      </c>
      <c r="S27" s="190">
        <f t="shared" si="17"/>
        <v>0</v>
      </c>
      <c r="T27" s="229"/>
    </row>
    <row r="28" spans="2:20" ht="15.75">
      <c r="B28" s="276"/>
      <c r="C28" s="249" t="s">
        <v>232</v>
      </c>
      <c r="D28" s="290" t="s">
        <v>233</v>
      </c>
      <c r="E28" s="298">
        <v>4</v>
      </c>
      <c r="F28" s="277" t="s">
        <v>12</v>
      </c>
      <c r="G28" s="284">
        <v>0</v>
      </c>
      <c r="H28" s="195">
        <f t="shared" si="6"/>
        <v>0</v>
      </c>
      <c r="I28" s="278">
        <v>0</v>
      </c>
      <c r="J28" s="279">
        <v>0</v>
      </c>
      <c r="K28" s="193">
        <f t="shared" si="13"/>
        <v>0</v>
      </c>
      <c r="L28" s="192">
        <v>0.1</v>
      </c>
      <c r="M28" s="192">
        <v>0.1</v>
      </c>
      <c r="N28" s="192">
        <v>0.4</v>
      </c>
      <c r="O28" s="191">
        <v>0.85</v>
      </c>
      <c r="P28" s="193">
        <f t="shared" si="14"/>
        <v>0</v>
      </c>
      <c r="Q28" s="193">
        <f t="shared" si="15"/>
        <v>0</v>
      </c>
      <c r="R28" s="190">
        <f t="shared" si="16"/>
        <v>0</v>
      </c>
      <c r="S28" s="190">
        <f t="shared" si="17"/>
        <v>0</v>
      </c>
      <c r="T28" s="229"/>
    </row>
    <row r="29" spans="2:20" ht="15.75" customHeight="1">
      <c r="B29" s="276"/>
      <c r="C29" s="248" t="s">
        <v>234</v>
      </c>
      <c r="D29" s="289" t="s">
        <v>235</v>
      </c>
      <c r="E29" s="297">
        <v>4</v>
      </c>
      <c r="F29" s="277" t="s">
        <v>12</v>
      </c>
      <c r="G29" s="284">
        <v>0</v>
      </c>
      <c r="H29" s="195">
        <f t="shared" si="6"/>
        <v>0</v>
      </c>
      <c r="I29" s="278">
        <v>0</v>
      </c>
      <c r="J29" s="279">
        <v>0</v>
      </c>
      <c r="K29" s="193">
        <f t="shared" si="13"/>
        <v>0</v>
      </c>
      <c r="L29" s="192">
        <v>0.1</v>
      </c>
      <c r="M29" s="192">
        <v>0.1</v>
      </c>
      <c r="N29" s="192">
        <v>0.4</v>
      </c>
      <c r="O29" s="191">
        <v>0.85</v>
      </c>
      <c r="P29" s="193">
        <f t="shared" si="14"/>
        <v>0</v>
      </c>
      <c r="Q29" s="193">
        <f t="shared" si="15"/>
        <v>0</v>
      </c>
      <c r="R29" s="190">
        <f t="shared" si="16"/>
        <v>0</v>
      </c>
      <c r="S29" s="190">
        <f t="shared" si="17"/>
        <v>0</v>
      </c>
      <c r="T29" s="229"/>
    </row>
    <row r="30" spans="2:20" ht="15.75" customHeight="1">
      <c r="B30" s="276"/>
      <c r="C30" s="249" t="s">
        <v>236</v>
      </c>
      <c r="D30" s="290" t="s">
        <v>237</v>
      </c>
      <c r="E30" s="298">
        <v>4</v>
      </c>
      <c r="F30" s="277" t="s">
        <v>12</v>
      </c>
      <c r="G30" s="284">
        <v>0</v>
      </c>
      <c r="H30" s="195">
        <f t="shared" si="6"/>
        <v>0</v>
      </c>
      <c r="I30" s="278">
        <v>0</v>
      </c>
      <c r="J30" s="279">
        <v>0</v>
      </c>
      <c r="K30" s="193">
        <f t="shared" si="13"/>
        <v>0</v>
      </c>
      <c r="L30" s="192">
        <v>0.1</v>
      </c>
      <c r="M30" s="192">
        <v>0.1</v>
      </c>
      <c r="N30" s="192">
        <v>0.4</v>
      </c>
      <c r="O30" s="191">
        <v>0.85</v>
      </c>
      <c r="P30" s="193">
        <f t="shared" si="14"/>
        <v>0</v>
      </c>
      <c r="Q30" s="193">
        <f t="shared" si="15"/>
        <v>0</v>
      </c>
      <c r="R30" s="190">
        <f t="shared" si="16"/>
        <v>0</v>
      </c>
      <c r="S30" s="190">
        <f t="shared" si="17"/>
        <v>0</v>
      </c>
      <c r="T30" s="229"/>
    </row>
    <row r="31" spans="2:20" ht="15.75" customHeight="1">
      <c r="B31" s="276"/>
      <c r="C31" s="248" t="s">
        <v>238</v>
      </c>
      <c r="D31" s="289" t="s">
        <v>239</v>
      </c>
      <c r="E31" s="297">
        <v>4</v>
      </c>
      <c r="F31" s="277" t="s">
        <v>12</v>
      </c>
      <c r="G31" s="284">
        <v>0</v>
      </c>
      <c r="H31" s="195">
        <f t="shared" si="6"/>
        <v>0</v>
      </c>
      <c r="I31" s="278">
        <v>0</v>
      </c>
      <c r="J31" s="279">
        <v>0</v>
      </c>
      <c r="K31" s="193">
        <f t="shared" si="13"/>
        <v>0</v>
      </c>
      <c r="L31" s="192">
        <v>0.1</v>
      </c>
      <c r="M31" s="192">
        <v>0.1</v>
      </c>
      <c r="N31" s="192">
        <v>0.4</v>
      </c>
      <c r="O31" s="191">
        <v>0.85</v>
      </c>
      <c r="P31" s="193">
        <f t="shared" si="14"/>
        <v>0</v>
      </c>
      <c r="Q31" s="193">
        <f t="shared" si="15"/>
        <v>0</v>
      </c>
      <c r="R31" s="190">
        <f t="shared" si="16"/>
        <v>0</v>
      </c>
      <c r="S31" s="190">
        <f t="shared" si="17"/>
        <v>0</v>
      </c>
      <c r="T31" s="229"/>
    </row>
    <row r="32" spans="2:20" ht="15.75" customHeight="1">
      <c r="B32" s="276"/>
      <c r="C32" s="249" t="s">
        <v>240</v>
      </c>
      <c r="D32" s="290" t="s">
        <v>241</v>
      </c>
      <c r="E32" s="298">
        <v>4</v>
      </c>
      <c r="F32" s="277" t="s">
        <v>12</v>
      </c>
      <c r="G32" s="284">
        <v>0</v>
      </c>
      <c r="H32" s="195">
        <f t="shared" si="6"/>
        <v>0</v>
      </c>
      <c r="I32" s="278">
        <v>0</v>
      </c>
      <c r="J32" s="279">
        <v>0</v>
      </c>
      <c r="K32" s="193">
        <f t="shared" si="13"/>
        <v>0</v>
      </c>
      <c r="L32" s="192">
        <v>0.1</v>
      </c>
      <c r="M32" s="192">
        <v>0.1</v>
      </c>
      <c r="N32" s="192">
        <v>0.4</v>
      </c>
      <c r="O32" s="191">
        <v>0.85</v>
      </c>
      <c r="P32" s="193">
        <f t="shared" si="14"/>
        <v>0</v>
      </c>
      <c r="Q32" s="193">
        <f t="shared" si="15"/>
        <v>0</v>
      </c>
      <c r="R32" s="190">
        <f t="shared" si="16"/>
        <v>0</v>
      </c>
      <c r="S32" s="190">
        <f t="shared" si="17"/>
        <v>0</v>
      </c>
      <c r="T32" s="229"/>
    </row>
    <row r="33" spans="2:20" ht="15.75" customHeight="1">
      <c r="B33" s="276"/>
      <c r="C33" s="248" t="s">
        <v>242</v>
      </c>
      <c r="D33" s="289" t="s">
        <v>243</v>
      </c>
      <c r="E33" s="297">
        <v>4</v>
      </c>
      <c r="F33" s="277" t="s">
        <v>12</v>
      </c>
      <c r="G33" s="284">
        <v>0</v>
      </c>
      <c r="H33" s="195">
        <f t="shared" si="6"/>
        <v>0</v>
      </c>
      <c r="I33" s="278">
        <v>0</v>
      </c>
      <c r="J33" s="279">
        <v>0</v>
      </c>
      <c r="K33" s="193">
        <f t="shared" si="13"/>
        <v>0</v>
      </c>
      <c r="L33" s="192">
        <v>0.1</v>
      </c>
      <c r="M33" s="192">
        <v>0.1</v>
      </c>
      <c r="N33" s="192">
        <v>0.4</v>
      </c>
      <c r="O33" s="191">
        <v>0.85</v>
      </c>
      <c r="P33" s="193">
        <f t="shared" si="14"/>
        <v>0</v>
      </c>
      <c r="Q33" s="193">
        <f t="shared" si="15"/>
        <v>0</v>
      </c>
      <c r="R33" s="190">
        <f t="shared" si="16"/>
        <v>0</v>
      </c>
      <c r="S33" s="190">
        <f t="shared" si="17"/>
        <v>0</v>
      </c>
      <c r="T33" s="229"/>
    </row>
    <row r="34" spans="2:20" ht="15.75" customHeight="1">
      <c r="B34" s="276"/>
      <c r="C34" s="249" t="s">
        <v>244</v>
      </c>
      <c r="D34" s="290" t="s">
        <v>245</v>
      </c>
      <c r="E34" s="298">
        <v>4</v>
      </c>
      <c r="F34" s="277" t="s">
        <v>12</v>
      </c>
      <c r="G34" s="284">
        <v>0</v>
      </c>
      <c r="H34" s="195">
        <f t="shared" si="6"/>
        <v>0</v>
      </c>
      <c r="I34" s="278">
        <v>0</v>
      </c>
      <c r="J34" s="279">
        <v>0</v>
      </c>
      <c r="K34" s="193">
        <f t="shared" si="13"/>
        <v>0</v>
      </c>
      <c r="L34" s="192">
        <v>0.1</v>
      </c>
      <c r="M34" s="192">
        <v>0.1</v>
      </c>
      <c r="N34" s="192">
        <v>0.4</v>
      </c>
      <c r="O34" s="191">
        <v>0.85</v>
      </c>
      <c r="P34" s="193">
        <f t="shared" si="14"/>
        <v>0</v>
      </c>
      <c r="Q34" s="193">
        <f t="shared" si="15"/>
        <v>0</v>
      </c>
      <c r="R34" s="190">
        <f t="shared" si="16"/>
        <v>0</v>
      </c>
      <c r="S34" s="190">
        <f t="shared" si="17"/>
        <v>0</v>
      </c>
      <c r="T34" s="229"/>
    </row>
    <row r="35" spans="2:20" ht="15.75" customHeight="1">
      <c r="B35" s="276"/>
      <c r="C35" s="248" t="s">
        <v>246</v>
      </c>
      <c r="D35" s="289" t="s">
        <v>247</v>
      </c>
      <c r="E35" s="297">
        <v>4</v>
      </c>
      <c r="F35" s="277" t="s">
        <v>12</v>
      </c>
      <c r="G35" s="284">
        <v>0</v>
      </c>
      <c r="H35" s="195">
        <f t="shared" si="6"/>
        <v>0</v>
      </c>
      <c r="I35" s="278">
        <v>0</v>
      </c>
      <c r="J35" s="279">
        <v>0</v>
      </c>
      <c r="K35" s="193">
        <f t="shared" si="13"/>
        <v>0</v>
      </c>
      <c r="L35" s="192">
        <v>0.1</v>
      </c>
      <c r="M35" s="192">
        <v>0.1</v>
      </c>
      <c r="N35" s="192">
        <v>0.4</v>
      </c>
      <c r="O35" s="191">
        <v>0.85</v>
      </c>
      <c r="P35" s="193">
        <f t="shared" si="14"/>
        <v>0</v>
      </c>
      <c r="Q35" s="193">
        <f t="shared" si="15"/>
        <v>0</v>
      </c>
      <c r="R35" s="190">
        <f t="shared" si="16"/>
        <v>0</v>
      </c>
      <c r="S35" s="190">
        <f t="shared" si="17"/>
        <v>0</v>
      </c>
      <c r="T35" s="229"/>
    </row>
    <row r="36" spans="2:20" ht="15.75" customHeight="1">
      <c r="B36" s="276"/>
      <c r="C36" s="249" t="s">
        <v>248</v>
      </c>
      <c r="D36" s="290" t="s">
        <v>249</v>
      </c>
      <c r="E36" s="298">
        <v>4</v>
      </c>
      <c r="F36" s="277" t="s">
        <v>12</v>
      </c>
      <c r="G36" s="284">
        <v>0</v>
      </c>
      <c r="H36" s="195">
        <f t="shared" si="6"/>
        <v>0</v>
      </c>
      <c r="I36" s="278">
        <v>0</v>
      </c>
      <c r="J36" s="279">
        <v>0</v>
      </c>
      <c r="K36" s="193">
        <f t="shared" si="13"/>
        <v>0</v>
      </c>
      <c r="L36" s="192">
        <v>0.1</v>
      </c>
      <c r="M36" s="192">
        <v>0.1</v>
      </c>
      <c r="N36" s="192">
        <v>0.4</v>
      </c>
      <c r="O36" s="191">
        <v>0.85</v>
      </c>
      <c r="P36" s="193">
        <f t="shared" si="14"/>
        <v>0</v>
      </c>
      <c r="Q36" s="193">
        <f t="shared" si="15"/>
        <v>0</v>
      </c>
      <c r="R36" s="190">
        <f t="shared" si="16"/>
        <v>0</v>
      </c>
      <c r="S36" s="190">
        <f t="shared" si="17"/>
        <v>0</v>
      </c>
      <c r="T36" s="229"/>
    </row>
    <row r="37" spans="2:20" ht="15.75" customHeight="1">
      <c r="B37" s="276"/>
      <c r="C37" s="248" t="s">
        <v>250</v>
      </c>
      <c r="D37" s="289" t="s">
        <v>251</v>
      </c>
      <c r="E37" s="297">
        <v>4</v>
      </c>
      <c r="F37" s="277" t="s">
        <v>12</v>
      </c>
      <c r="G37" s="284">
        <v>0</v>
      </c>
      <c r="H37" s="195">
        <f t="shared" si="6"/>
        <v>0</v>
      </c>
      <c r="I37" s="278">
        <v>0</v>
      </c>
      <c r="J37" s="279">
        <v>0</v>
      </c>
      <c r="K37" s="193">
        <f t="shared" si="13"/>
        <v>0</v>
      </c>
      <c r="L37" s="192">
        <v>0.1</v>
      </c>
      <c r="M37" s="192">
        <v>0.1</v>
      </c>
      <c r="N37" s="192">
        <v>0.4</v>
      </c>
      <c r="O37" s="191">
        <v>0.85</v>
      </c>
      <c r="P37" s="193">
        <f t="shared" si="14"/>
        <v>0</v>
      </c>
      <c r="Q37" s="193">
        <f t="shared" si="15"/>
        <v>0</v>
      </c>
      <c r="R37" s="190">
        <f t="shared" si="16"/>
        <v>0</v>
      </c>
      <c r="S37" s="190">
        <f t="shared" si="17"/>
        <v>0</v>
      </c>
      <c r="T37" s="229"/>
    </row>
    <row r="38" spans="2:20" ht="15.75" customHeight="1">
      <c r="B38" s="276"/>
      <c r="C38" s="249" t="s">
        <v>252</v>
      </c>
      <c r="D38" s="290" t="s">
        <v>253</v>
      </c>
      <c r="E38" s="298">
        <v>4</v>
      </c>
      <c r="F38" s="277" t="s">
        <v>12</v>
      </c>
      <c r="G38" s="284">
        <v>0</v>
      </c>
      <c r="H38" s="195">
        <f t="shared" si="6"/>
        <v>0</v>
      </c>
      <c r="I38" s="278">
        <v>0</v>
      </c>
      <c r="J38" s="279">
        <v>0</v>
      </c>
      <c r="K38" s="193">
        <f t="shared" si="13"/>
        <v>0</v>
      </c>
      <c r="L38" s="192">
        <v>0.1</v>
      </c>
      <c r="M38" s="192">
        <v>0.1</v>
      </c>
      <c r="N38" s="192">
        <v>0.4</v>
      </c>
      <c r="O38" s="191">
        <v>0.85</v>
      </c>
      <c r="P38" s="193">
        <f t="shared" si="14"/>
        <v>0</v>
      </c>
      <c r="Q38" s="193">
        <f t="shared" si="15"/>
        <v>0</v>
      </c>
      <c r="R38" s="190">
        <f t="shared" si="16"/>
        <v>0</v>
      </c>
      <c r="S38" s="190">
        <f t="shared" si="17"/>
        <v>0</v>
      </c>
      <c r="T38" s="229"/>
    </row>
    <row r="39" spans="2:20" ht="15.75">
      <c r="B39" s="276"/>
      <c r="C39" s="248" t="s">
        <v>254</v>
      </c>
      <c r="D39" s="289" t="s">
        <v>255</v>
      </c>
      <c r="E39" s="297">
        <v>4</v>
      </c>
      <c r="F39" s="277" t="s">
        <v>12</v>
      </c>
      <c r="G39" s="284">
        <v>0</v>
      </c>
      <c r="H39" s="195">
        <f t="shared" si="6"/>
        <v>0</v>
      </c>
      <c r="I39" s="278">
        <v>0</v>
      </c>
      <c r="J39" s="279">
        <v>0</v>
      </c>
      <c r="K39" s="193">
        <f t="shared" si="13"/>
        <v>0</v>
      </c>
      <c r="L39" s="192">
        <v>0.1</v>
      </c>
      <c r="M39" s="192">
        <v>0.1</v>
      </c>
      <c r="N39" s="192">
        <v>0.4</v>
      </c>
      <c r="O39" s="191">
        <v>0.85</v>
      </c>
      <c r="P39" s="193">
        <f t="shared" si="14"/>
        <v>0</v>
      </c>
      <c r="Q39" s="193">
        <f t="shared" si="15"/>
        <v>0</v>
      </c>
      <c r="R39" s="190">
        <f t="shared" si="16"/>
        <v>0</v>
      </c>
      <c r="S39" s="190">
        <f t="shared" si="17"/>
        <v>0</v>
      </c>
      <c r="T39" s="229"/>
    </row>
    <row r="40" spans="2:20" ht="15.75">
      <c r="B40" s="276"/>
      <c r="C40" s="249" t="s">
        <v>256</v>
      </c>
      <c r="D40" s="290" t="s">
        <v>257</v>
      </c>
      <c r="E40" s="298">
        <v>4</v>
      </c>
      <c r="F40" s="277" t="s">
        <v>12</v>
      </c>
      <c r="G40" s="284">
        <v>0</v>
      </c>
      <c r="H40" s="195">
        <f t="shared" si="6"/>
        <v>0</v>
      </c>
      <c r="I40" s="278">
        <v>0</v>
      </c>
      <c r="J40" s="279">
        <v>0</v>
      </c>
      <c r="K40" s="193">
        <f t="shared" si="13"/>
        <v>0</v>
      </c>
      <c r="L40" s="192">
        <v>0.1</v>
      </c>
      <c r="M40" s="192">
        <v>0.1</v>
      </c>
      <c r="N40" s="192">
        <v>0.4</v>
      </c>
      <c r="O40" s="191">
        <v>0.85</v>
      </c>
      <c r="P40" s="193">
        <f t="shared" si="14"/>
        <v>0</v>
      </c>
      <c r="Q40" s="193">
        <f t="shared" si="15"/>
        <v>0</v>
      </c>
      <c r="R40" s="190">
        <f t="shared" si="16"/>
        <v>0</v>
      </c>
      <c r="S40" s="190">
        <f t="shared" si="17"/>
        <v>0</v>
      </c>
      <c r="T40" s="229"/>
    </row>
    <row r="41" spans="2:20" ht="15.75">
      <c r="B41" s="276"/>
      <c r="C41" s="248" t="s">
        <v>258</v>
      </c>
      <c r="D41" s="289" t="s">
        <v>259</v>
      </c>
      <c r="E41" s="297">
        <v>160</v>
      </c>
      <c r="F41" s="277" t="s">
        <v>12</v>
      </c>
      <c r="G41" s="284">
        <v>0</v>
      </c>
      <c r="H41" s="195">
        <f t="shared" si="6"/>
        <v>0</v>
      </c>
      <c r="I41" s="278">
        <v>0</v>
      </c>
      <c r="J41" s="279">
        <v>0</v>
      </c>
      <c r="K41" s="193">
        <f t="shared" si="13"/>
        <v>0</v>
      </c>
      <c r="L41" s="192">
        <v>0.1</v>
      </c>
      <c r="M41" s="192">
        <v>0.1</v>
      </c>
      <c r="N41" s="192">
        <v>0.4</v>
      </c>
      <c r="O41" s="191">
        <v>0.85</v>
      </c>
      <c r="P41" s="193">
        <f t="shared" si="14"/>
        <v>0</v>
      </c>
      <c r="Q41" s="193">
        <f t="shared" si="15"/>
        <v>0</v>
      </c>
      <c r="R41" s="190">
        <f t="shared" si="16"/>
        <v>0</v>
      </c>
      <c r="S41" s="190">
        <f t="shared" si="17"/>
        <v>0</v>
      </c>
      <c r="T41" s="229"/>
    </row>
    <row r="42" spans="2:20" ht="15.75">
      <c r="B42" s="276"/>
      <c r="C42" s="249" t="s">
        <v>260</v>
      </c>
      <c r="D42" s="290" t="s">
        <v>261</v>
      </c>
      <c r="E42" s="298">
        <v>72</v>
      </c>
      <c r="F42" s="277" t="s">
        <v>12</v>
      </c>
      <c r="G42" s="284">
        <v>0</v>
      </c>
      <c r="H42" s="195">
        <f t="shared" si="6"/>
        <v>0</v>
      </c>
      <c r="I42" s="278">
        <v>0</v>
      </c>
      <c r="J42" s="279">
        <v>0</v>
      </c>
      <c r="K42" s="193">
        <f t="shared" si="13"/>
        <v>0</v>
      </c>
      <c r="L42" s="192">
        <v>0.1</v>
      </c>
      <c r="M42" s="192">
        <v>0.1</v>
      </c>
      <c r="N42" s="192">
        <v>0.4</v>
      </c>
      <c r="O42" s="191">
        <v>0.85</v>
      </c>
      <c r="P42" s="193">
        <f t="shared" si="14"/>
        <v>0</v>
      </c>
      <c r="Q42" s="193">
        <f t="shared" si="15"/>
        <v>0</v>
      </c>
      <c r="R42" s="190">
        <f t="shared" si="16"/>
        <v>0</v>
      </c>
      <c r="S42" s="190">
        <f t="shared" si="17"/>
        <v>0</v>
      </c>
      <c r="T42" s="229"/>
    </row>
    <row r="43" spans="2:20" ht="15.75" customHeight="1">
      <c r="B43" s="276"/>
      <c r="C43" s="248" t="s">
        <v>262</v>
      </c>
      <c r="D43" s="289" t="s">
        <v>263</v>
      </c>
      <c r="E43" s="297">
        <v>4</v>
      </c>
      <c r="F43" s="277" t="s">
        <v>12</v>
      </c>
      <c r="G43" s="284">
        <v>0</v>
      </c>
      <c r="H43" s="195">
        <f t="shared" si="6"/>
        <v>0</v>
      </c>
      <c r="I43" s="278">
        <v>0</v>
      </c>
      <c r="J43" s="279">
        <v>0</v>
      </c>
      <c r="K43" s="193">
        <f t="shared" si="13"/>
        <v>0</v>
      </c>
      <c r="L43" s="192">
        <v>0.1</v>
      </c>
      <c r="M43" s="192">
        <v>0.1</v>
      </c>
      <c r="N43" s="192">
        <v>0.4</v>
      </c>
      <c r="O43" s="191">
        <v>0.85</v>
      </c>
      <c r="P43" s="193">
        <f t="shared" si="14"/>
        <v>0</v>
      </c>
      <c r="Q43" s="193">
        <f t="shared" si="15"/>
        <v>0</v>
      </c>
      <c r="R43" s="190">
        <f t="shared" si="16"/>
        <v>0</v>
      </c>
      <c r="S43" s="190">
        <f t="shared" si="17"/>
        <v>0</v>
      </c>
      <c r="T43" s="229"/>
    </row>
    <row r="44" spans="2:20" ht="15.75">
      <c r="B44" s="276"/>
      <c r="C44" s="249" t="s">
        <v>264</v>
      </c>
      <c r="D44" s="290" t="s">
        <v>265</v>
      </c>
      <c r="E44" s="298">
        <v>4</v>
      </c>
      <c r="F44" s="277" t="s">
        <v>12</v>
      </c>
      <c r="G44" s="284">
        <v>0</v>
      </c>
      <c r="H44" s="195">
        <f t="shared" si="6"/>
        <v>0</v>
      </c>
      <c r="I44" s="278">
        <v>0</v>
      </c>
      <c r="J44" s="279">
        <v>0</v>
      </c>
      <c r="K44" s="193">
        <f t="shared" si="13"/>
        <v>0</v>
      </c>
      <c r="L44" s="192">
        <v>0.1</v>
      </c>
      <c r="M44" s="192">
        <v>0.1</v>
      </c>
      <c r="N44" s="192">
        <v>0.4</v>
      </c>
      <c r="O44" s="191">
        <v>0.85</v>
      </c>
      <c r="P44" s="193">
        <f t="shared" si="14"/>
        <v>0</v>
      </c>
      <c r="Q44" s="193">
        <f t="shared" si="15"/>
        <v>0</v>
      </c>
      <c r="R44" s="190">
        <f t="shared" si="16"/>
        <v>0</v>
      </c>
      <c r="S44" s="190">
        <f t="shared" si="17"/>
        <v>0</v>
      </c>
      <c r="T44" s="229"/>
    </row>
    <row r="45" spans="2:20" ht="15.75" customHeight="1">
      <c r="B45" s="276"/>
      <c r="C45" s="248" t="s">
        <v>266</v>
      </c>
      <c r="D45" s="289" t="s">
        <v>267</v>
      </c>
      <c r="E45" s="297">
        <v>4</v>
      </c>
      <c r="F45" s="277" t="s">
        <v>12</v>
      </c>
      <c r="G45" s="284">
        <v>0</v>
      </c>
      <c r="H45" s="195">
        <f t="shared" si="6"/>
        <v>0</v>
      </c>
      <c r="I45" s="278">
        <v>0</v>
      </c>
      <c r="J45" s="279">
        <v>0</v>
      </c>
      <c r="K45" s="193">
        <f t="shared" si="13"/>
        <v>0</v>
      </c>
      <c r="L45" s="192">
        <v>0.1</v>
      </c>
      <c r="M45" s="192">
        <v>0.1</v>
      </c>
      <c r="N45" s="192">
        <v>0.4</v>
      </c>
      <c r="O45" s="191">
        <v>0.85</v>
      </c>
      <c r="P45" s="193">
        <f t="shared" si="14"/>
        <v>0</v>
      </c>
      <c r="Q45" s="193">
        <f t="shared" si="15"/>
        <v>0</v>
      </c>
      <c r="R45" s="190">
        <f t="shared" si="16"/>
        <v>0</v>
      </c>
      <c r="S45" s="190">
        <f t="shared" si="17"/>
        <v>0</v>
      </c>
      <c r="T45" s="229"/>
    </row>
    <row r="46" spans="2:20" ht="15.75" customHeight="1">
      <c r="B46" s="276"/>
      <c r="C46" s="249" t="s">
        <v>268</v>
      </c>
      <c r="D46" s="290" t="s">
        <v>269</v>
      </c>
      <c r="E46" s="298">
        <v>4</v>
      </c>
      <c r="F46" s="277" t="s">
        <v>12</v>
      </c>
      <c r="G46" s="284">
        <v>0</v>
      </c>
      <c r="H46" s="195">
        <f t="shared" si="6"/>
        <v>0</v>
      </c>
      <c r="I46" s="278">
        <v>0</v>
      </c>
      <c r="J46" s="279">
        <v>0</v>
      </c>
      <c r="K46" s="193">
        <f t="shared" si="13"/>
        <v>0</v>
      </c>
      <c r="L46" s="192">
        <v>0.1</v>
      </c>
      <c r="M46" s="192">
        <v>0.1</v>
      </c>
      <c r="N46" s="192">
        <v>0.4</v>
      </c>
      <c r="O46" s="191">
        <v>0.85</v>
      </c>
      <c r="P46" s="193">
        <f t="shared" si="14"/>
        <v>0</v>
      </c>
      <c r="Q46" s="193">
        <f t="shared" si="15"/>
        <v>0</v>
      </c>
      <c r="R46" s="190">
        <f t="shared" si="16"/>
        <v>0</v>
      </c>
      <c r="S46" s="190">
        <f t="shared" si="17"/>
        <v>0</v>
      </c>
      <c r="T46" s="229"/>
    </row>
    <row r="47" spans="2:20" ht="15.75">
      <c r="B47" s="276"/>
      <c r="C47" s="248" t="s">
        <v>270</v>
      </c>
      <c r="D47" s="289" t="s">
        <v>271</v>
      </c>
      <c r="E47" s="297">
        <v>4</v>
      </c>
      <c r="F47" s="277" t="s">
        <v>12</v>
      </c>
      <c r="G47" s="284">
        <v>0</v>
      </c>
      <c r="H47" s="195">
        <f t="shared" si="6"/>
        <v>0</v>
      </c>
      <c r="I47" s="278">
        <v>0</v>
      </c>
      <c r="J47" s="279">
        <v>0</v>
      </c>
      <c r="K47" s="193">
        <f t="shared" si="13"/>
        <v>0</v>
      </c>
      <c r="L47" s="192">
        <v>0.1</v>
      </c>
      <c r="M47" s="192">
        <v>0.1</v>
      </c>
      <c r="N47" s="192">
        <v>0.4</v>
      </c>
      <c r="O47" s="191">
        <v>0.85</v>
      </c>
      <c r="P47" s="193">
        <f t="shared" si="14"/>
        <v>0</v>
      </c>
      <c r="Q47" s="193">
        <f t="shared" si="15"/>
        <v>0</v>
      </c>
      <c r="R47" s="190">
        <f t="shared" si="16"/>
        <v>0</v>
      </c>
      <c r="S47" s="190">
        <f t="shared" si="17"/>
        <v>0</v>
      </c>
      <c r="T47" s="229"/>
    </row>
    <row r="48" spans="2:20" ht="15.75">
      <c r="B48" s="276"/>
      <c r="C48" s="249" t="s">
        <v>272</v>
      </c>
      <c r="D48" s="290" t="s">
        <v>273</v>
      </c>
      <c r="E48" s="298">
        <v>4</v>
      </c>
      <c r="F48" s="277" t="s">
        <v>12</v>
      </c>
      <c r="G48" s="284">
        <v>0</v>
      </c>
      <c r="H48" s="195">
        <f t="shared" si="6"/>
        <v>0</v>
      </c>
      <c r="I48" s="278">
        <v>0</v>
      </c>
      <c r="J48" s="279">
        <v>0</v>
      </c>
      <c r="K48" s="193">
        <f t="shared" si="13"/>
        <v>0</v>
      </c>
      <c r="L48" s="192">
        <v>0.1</v>
      </c>
      <c r="M48" s="192">
        <v>0.1</v>
      </c>
      <c r="N48" s="192">
        <v>0.4</v>
      </c>
      <c r="O48" s="191">
        <v>0.85</v>
      </c>
      <c r="P48" s="193">
        <f t="shared" si="14"/>
        <v>0</v>
      </c>
      <c r="Q48" s="193">
        <f t="shared" si="15"/>
        <v>0</v>
      </c>
      <c r="R48" s="190">
        <f t="shared" si="16"/>
        <v>0</v>
      </c>
      <c r="S48" s="190">
        <f t="shared" si="17"/>
        <v>0</v>
      </c>
      <c r="T48" s="229"/>
    </row>
    <row r="49" spans="2:20" ht="15.75">
      <c r="B49" s="276"/>
      <c r="C49" s="248" t="s">
        <v>274</v>
      </c>
      <c r="D49" s="289" t="s">
        <v>275</v>
      </c>
      <c r="E49" s="297">
        <v>4</v>
      </c>
      <c r="F49" s="277" t="s">
        <v>12</v>
      </c>
      <c r="G49" s="284">
        <v>0</v>
      </c>
      <c r="H49" s="195">
        <f t="shared" si="6"/>
        <v>0</v>
      </c>
      <c r="I49" s="278">
        <v>0</v>
      </c>
      <c r="J49" s="279">
        <v>0</v>
      </c>
      <c r="K49" s="193">
        <f t="shared" si="13"/>
        <v>0</v>
      </c>
      <c r="L49" s="192">
        <v>0.1</v>
      </c>
      <c r="M49" s="192">
        <v>0.1</v>
      </c>
      <c r="N49" s="192">
        <v>0.4</v>
      </c>
      <c r="O49" s="191">
        <v>0.85</v>
      </c>
      <c r="P49" s="193">
        <f t="shared" si="14"/>
        <v>0</v>
      </c>
      <c r="Q49" s="193">
        <f t="shared" si="15"/>
        <v>0</v>
      </c>
      <c r="R49" s="190">
        <f t="shared" si="16"/>
        <v>0</v>
      </c>
      <c r="S49" s="190">
        <f t="shared" si="17"/>
        <v>0</v>
      </c>
      <c r="T49" s="229"/>
    </row>
    <row r="50" spans="2:20" ht="15.75" customHeight="1">
      <c r="B50" s="276"/>
      <c r="C50" s="249" t="s">
        <v>276</v>
      </c>
      <c r="D50" s="290" t="s">
        <v>277</v>
      </c>
      <c r="E50" s="298">
        <v>8</v>
      </c>
      <c r="F50" s="277" t="s">
        <v>12</v>
      </c>
      <c r="G50" s="284">
        <v>0</v>
      </c>
      <c r="H50" s="195">
        <f t="shared" si="6"/>
        <v>0</v>
      </c>
      <c r="I50" s="278">
        <v>0</v>
      </c>
      <c r="J50" s="279">
        <v>0</v>
      </c>
      <c r="K50" s="193">
        <f t="shared" si="13"/>
        <v>0</v>
      </c>
      <c r="L50" s="192">
        <v>0.1</v>
      </c>
      <c r="M50" s="192">
        <v>0.1</v>
      </c>
      <c r="N50" s="192">
        <v>0.4</v>
      </c>
      <c r="O50" s="191">
        <v>0.85</v>
      </c>
      <c r="P50" s="193">
        <f t="shared" si="14"/>
        <v>0</v>
      </c>
      <c r="Q50" s="193">
        <f t="shared" si="15"/>
        <v>0</v>
      </c>
      <c r="R50" s="190">
        <f t="shared" si="16"/>
        <v>0</v>
      </c>
      <c r="S50" s="190">
        <f t="shared" si="17"/>
        <v>0</v>
      </c>
      <c r="T50" s="229"/>
    </row>
    <row r="51" spans="2:20" ht="15.75" customHeight="1">
      <c r="B51" s="276"/>
      <c r="C51" s="248" t="s">
        <v>278</v>
      </c>
      <c r="D51" s="289" t="s">
        <v>279</v>
      </c>
      <c r="E51" s="297">
        <v>4</v>
      </c>
      <c r="F51" s="277" t="s">
        <v>12</v>
      </c>
      <c r="G51" s="284">
        <v>0</v>
      </c>
      <c r="H51" s="195">
        <f t="shared" si="6"/>
        <v>0</v>
      </c>
      <c r="I51" s="278">
        <v>0</v>
      </c>
      <c r="J51" s="279">
        <v>0</v>
      </c>
      <c r="K51" s="193">
        <f t="shared" si="13"/>
        <v>0</v>
      </c>
      <c r="L51" s="192">
        <v>0.1</v>
      </c>
      <c r="M51" s="192">
        <v>0.1</v>
      </c>
      <c r="N51" s="192">
        <v>0.4</v>
      </c>
      <c r="O51" s="191">
        <v>0.85</v>
      </c>
      <c r="P51" s="193">
        <f t="shared" si="14"/>
        <v>0</v>
      </c>
      <c r="Q51" s="193">
        <f t="shared" si="15"/>
        <v>0</v>
      </c>
      <c r="R51" s="190">
        <f t="shared" si="16"/>
        <v>0</v>
      </c>
      <c r="S51" s="190">
        <f t="shared" si="17"/>
        <v>0</v>
      </c>
      <c r="T51" s="229"/>
    </row>
    <row r="52" spans="2:20" ht="15.75" customHeight="1">
      <c r="B52" s="276"/>
      <c r="C52" s="249" t="s">
        <v>280</v>
      </c>
      <c r="D52" s="290" t="s">
        <v>281</v>
      </c>
      <c r="E52" s="298">
        <v>4</v>
      </c>
      <c r="F52" s="277" t="s">
        <v>12</v>
      </c>
      <c r="G52" s="284">
        <v>0</v>
      </c>
      <c r="H52" s="195">
        <f t="shared" si="6"/>
        <v>0</v>
      </c>
      <c r="I52" s="278">
        <v>0</v>
      </c>
      <c r="J52" s="279">
        <v>0</v>
      </c>
      <c r="K52" s="193">
        <f t="shared" si="13"/>
        <v>0</v>
      </c>
      <c r="L52" s="192">
        <v>0.1</v>
      </c>
      <c r="M52" s="192">
        <v>0.1</v>
      </c>
      <c r="N52" s="192">
        <v>0.4</v>
      </c>
      <c r="O52" s="191">
        <v>0.85</v>
      </c>
      <c r="P52" s="193">
        <f t="shared" si="14"/>
        <v>0</v>
      </c>
      <c r="Q52" s="193">
        <f t="shared" si="15"/>
        <v>0</v>
      </c>
      <c r="R52" s="190">
        <f t="shared" si="16"/>
        <v>0</v>
      </c>
      <c r="S52" s="190">
        <f t="shared" si="17"/>
        <v>0</v>
      </c>
      <c r="T52" s="229"/>
    </row>
    <row r="53" spans="2:20" ht="15.75" customHeight="1">
      <c r="B53" s="276"/>
      <c r="C53" s="248" t="s">
        <v>282</v>
      </c>
      <c r="D53" s="289" t="s">
        <v>283</v>
      </c>
      <c r="E53" s="297">
        <v>16</v>
      </c>
      <c r="F53" s="277" t="s">
        <v>12</v>
      </c>
      <c r="G53" s="284">
        <v>0</v>
      </c>
      <c r="H53" s="195">
        <f t="shared" si="6"/>
        <v>0</v>
      </c>
      <c r="I53" s="278">
        <v>0</v>
      </c>
      <c r="J53" s="279">
        <v>0</v>
      </c>
      <c r="K53" s="193">
        <f t="shared" si="13"/>
        <v>0</v>
      </c>
      <c r="L53" s="192">
        <v>0.1</v>
      </c>
      <c r="M53" s="192">
        <v>0.1</v>
      </c>
      <c r="N53" s="192">
        <v>0.4</v>
      </c>
      <c r="O53" s="191">
        <v>0.85</v>
      </c>
      <c r="P53" s="193">
        <f t="shared" si="14"/>
        <v>0</v>
      </c>
      <c r="Q53" s="193">
        <f t="shared" si="15"/>
        <v>0</v>
      </c>
      <c r="R53" s="190">
        <f t="shared" si="16"/>
        <v>0</v>
      </c>
      <c r="S53" s="190">
        <f t="shared" si="17"/>
        <v>0</v>
      </c>
      <c r="T53" s="229"/>
    </row>
    <row r="54" spans="2:20" ht="15.75" customHeight="1">
      <c r="B54" s="276"/>
      <c r="C54" s="249" t="s">
        <v>284</v>
      </c>
      <c r="D54" s="290" t="s">
        <v>285</v>
      </c>
      <c r="E54" s="298">
        <v>4</v>
      </c>
      <c r="F54" s="277" t="s">
        <v>12</v>
      </c>
      <c r="G54" s="284">
        <v>0</v>
      </c>
      <c r="H54" s="195">
        <f t="shared" si="6"/>
        <v>0</v>
      </c>
      <c r="I54" s="278">
        <v>0</v>
      </c>
      <c r="J54" s="279">
        <v>0</v>
      </c>
      <c r="K54" s="193">
        <f t="shared" si="13"/>
        <v>0</v>
      </c>
      <c r="L54" s="192">
        <v>0.1</v>
      </c>
      <c r="M54" s="192">
        <v>0.1</v>
      </c>
      <c r="N54" s="192">
        <v>0.4</v>
      </c>
      <c r="O54" s="191">
        <v>0.85</v>
      </c>
      <c r="P54" s="193">
        <f t="shared" si="14"/>
        <v>0</v>
      </c>
      <c r="Q54" s="193">
        <f t="shared" si="15"/>
        <v>0</v>
      </c>
      <c r="R54" s="190">
        <f t="shared" si="16"/>
        <v>0</v>
      </c>
      <c r="S54" s="190">
        <f t="shared" si="17"/>
        <v>0</v>
      </c>
      <c r="T54" s="229"/>
    </row>
    <row r="55" spans="2:20" ht="15.75" customHeight="1">
      <c r="B55" s="276"/>
      <c r="C55" s="248" t="s">
        <v>286</v>
      </c>
      <c r="D55" s="289" t="s">
        <v>287</v>
      </c>
      <c r="E55" s="297">
        <v>32</v>
      </c>
      <c r="F55" s="277" t="s">
        <v>12</v>
      </c>
      <c r="G55" s="284">
        <v>0</v>
      </c>
      <c r="H55" s="195">
        <f t="shared" si="6"/>
        <v>0</v>
      </c>
      <c r="I55" s="278">
        <v>0</v>
      </c>
      <c r="J55" s="279">
        <v>0</v>
      </c>
      <c r="K55" s="193">
        <f t="shared" si="13"/>
        <v>0</v>
      </c>
      <c r="L55" s="192">
        <v>0.1</v>
      </c>
      <c r="M55" s="192">
        <v>0.1</v>
      </c>
      <c r="N55" s="192">
        <v>0.4</v>
      </c>
      <c r="O55" s="191">
        <v>0.85</v>
      </c>
      <c r="P55" s="193">
        <f t="shared" si="14"/>
        <v>0</v>
      </c>
      <c r="Q55" s="193">
        <f t="shared" si="15"/>
        <v>0</v>
      </c>
      <c r="R55" s="190">
        <f t="shared" si="16"/>
        <v>0</v>
      </c>
      <c r="S55" s="190">
        <f t="shared" si="17"/>
        <v>0</v>
      </c>
      <c r="T55" s="229"/>
    </row>
    <row r="56" spans="2:20" ht="15.75" customHeight="1">
      <c r="B56" s="276"/>
      <c r="C56" s="249" t="s">
        <v>288</v>
      </c>
      <c r="D56" s="290" t="s">
        <v>289</v>
      </c>
      <c r="E56" s="298">
        <v>4</v>
      </c>
      <c r="F56" s="277" t="s">
        <v>12</v>
      </c>
      <c r="G56" s="284">
        <v>0</v>
      </c>
      <c r="H56" s="195">
        <f t="shared" si="6"/>
        <v>0</v>
      </c>
      <c r="I56" s="278">
        <v>0</v>
      </c>
      <c r="J56" s="279">
        <v>0</v>
      </c>
      <c r="K56" s="193">
        <f t="shared" si="13"/>
        <v>0</v>
      </c>
      <c r="L56" s="192">
        <v>0.1</v>
      </c>
      <c r="M56" s="192">
        <v>0.1</v>
      </c>
      <c r="N56" s="192">
        <v>0.4</v>
      </c>
      <c r="O56" s="191">
        <v>0.85</v>
      </c>
      <c r="P56" s="193">
        <f t="shared" si="14"/>
        <v>0</v>
      </c>
      <c r="Q56" s="193">
        <f t="shared" si="15"/>
        <v>0</v>
      </c>
      <c r="R56" s="190">
        <f t="shared" si="16"/>
        <v>0</v>
      </c>
      <c r="S56" s="190">
        <f t="shared" si="17"/>
        <v>0</v>
      </c>
      <c r="T56" s="229"/>
    </row>
    <row r="57" spans="2:20" ht="15.75" customHeight="1">
      <c r="B57" s="276"/>
      <c r="C57" s="248" t="s">
        <v>290</v>
      </c>
      <c r="D57" s="289" t="s">
        <v>291</v>
      </c>
      <c r="E57" s="297">
        <v>4</v>
      </c>
      <c r="F57" s="277" t="s">
        <v>12</v>
      </c>
      <c r="G57" s="284">
        <v>0</v>
      </c>
      <c r="H57" s="195">
        <f t="shared" si="6"/>
        <v>0</v>
      </c>
      <c r="I57" s="278">
        <v>0</v>
      </c>
      <c r="J57" s="279">
        <v>0</v>
      </c>
      <c r="K57" s="193">
        <f t="shared" si="13"/>
        <v>0</v>
      </c>
      <c r="L57" s="192">
        <v>0.1</v>
      </c>
      <c r="M57" s="192">
        <v>0.1</v>
      </c>
      <c r="N57" s="192">
        <v>0.4</v>
      </c>
      <c r="O57" s="191">
        <v>0.85</v>
      </c>
      <c r="P57" s="193">
        <f t="shared" si="14"/>
        <v>0</v>
      </c>
      <c r="Q57" s="193">
        <f t="shared" si="15"/>
        <v>0</v>
      </c>
      <c r="R57" s="190">
        <f t="shared" si="16"/>
        <v>0</v>
      </c>
      <c r="S57" s="190">
        <f t="shared" si="17"/>
        <v>0</v>
      </c>
      <c r="T57" s="229"/>
    </row>
    <row r="58" spans="2:20" ht="15.75" customHeight="1">
      <c r="B58" s="276"/>
      <c r="C58" s="249" t="s">
        <v>292</v>
      </c>
      <c r="D58" s="290" t="s">
        <v>293</v>
      </c>
      <c r="E58" s="298">
        <v>8</v>
      </c>
      <c r="F58" s="277" t="s">
        <v>12</v>
      </c>
      <c r="G58" s="284">
        <v>0</v>
      </c>
      <c r="H58" s="195">
        <f t="shared" si="6"/>
        <v>0</v>
      </c>
      <c r="I58" s="278">
        <v>0</v>
      </c>
      <c r="J58" s="279">
        <v>0</v>
      </c>
      <c r="K58" s="193">
        <f t="shared" si="13"/>
        <v>0</v>
      </c>
      <c r="L58" s="192">
        <v>0.1</v>
      </c>
      <c r="M58" s="192">
        <v>0.1</v>
      </c>
      <c r="N58" s="192">
        <v>0.4</v>
      </c>
      <c r="O58" s="191">
        <v>0.85</v>
      </c>
      <c r="P58" s="193">
        <f t="shared" si="14"/>
        <v>0</v>
      </c>
      <c r="Q58" s="193">
        <f t="shared" si="15"/>
        <v>0</v>
      </c>
      <c r="R58" s="190">
        <f t="shared" si="16"/>
        <v>0</v>
      </c>
      <c r="S58" s="190">
        <f t="shared" si="17"/>
        <v>0</v>
      </c>
      <c r="T58" s="229"/>
    </row>
    <row r="59" spans="2:20" ht="15.75" customHeight="1">
      <c r="B59" s="276"/>
      <c r="C59" s="248" t="s">
        <v>294</v>
      </c>
      <c r="D59" s="289" t="s">
        <v>295</v>
      </c>
      <c r="E59" s="297">
        <v>4</v>
      </c>
      <c r="F59" s="277" t="s">
        <v>12</v>
      </c>
      <c r="G59" s="284">
        <v>0</v>
      </c>
      <c r="H59" s="195">
        <f t="shared" si="6"/>
        <v>0</v>
      </c>
      <c r="I59" s="278">
        <v>0</v>
      </c>
      <c r="J59" s="279">
        <v>0</v>
      </c>
      <c r="K59" s="193">
        <f t="shared" si="13"/>
        <v>0</v>
      </c>
      <c r="L59" s="192">
        <v>0.1</v>
      </c>
      <c r="M59" s="192">
        <v>0.1</v>
      </c>
      <c r="N59" s="192">
        <v>0.4</v>
      </c>
      <c r="O59" s="191">
        <v>0.85</v>
      </c>
      <c r="P59" s="193">
        <f t="shared" si="14"/>
        <v>0</v>
      </c>
      <c r="Q59" s="193">
        <f t="shared" si="15"/>
        <v>0</v>
      </c>
      <c r="R59" s="190">
        <f t="shared" si="16"/>
        <v>0</v>
      </c>
      <c r="S59" s="190">
        <f t="shared" si="17"/>
        <v>0</v>
      </c>
      <c r="T59" s="229"/>
    </row>
    <row r="60" spans="2:20" ht="15.75" customHeight="1">
      <c r="B60" s="276"/>
      <c r="C60" s="249" t="s">
        <v>296</v>
      </c>
      <c r="D60" s="290" t="s">
        <v>297</v>
      </c>
      <c r="E60" s="298">
        <v>4</v>
      </c>
      <c r="F60" s="277" t="s">
        <v>12</v>
      </c>
      <c r="G60" s="284">
        <v>0</v>
      </c>
      <c r="H60" s="195">
        <f t="shared" si="6"/>
        <v>0</v>
      </c>
      <c r="I60" s="278">
        <v>0</v>
      </c>
      <c r="J60" s="279">
        <v>0</v>
      </c>
      <c r="K60" s="193">
        <f t="shared" si="13"/>
        <v>0</v>
      </c>
      <c r="L60" s="192">
        <v>0.1</v>
      </c>
      <c r="M60" s="192">
        <v>0.1</v>
      </c>
      <c r="N60" s="192">
        <v>0.4</v>
      </c>
      <c r="O60" s="191">
        <v>0.85</v>
      </c>
      <c r="P60" s="193">
        <f t="shared" si="14"/>
        <v>0</v>
      </c>
      <c r="Q60" s="193">
        <f t="shared" si="15"/>
        <v>0</v>
      </c>
      <c r="R60" s="190">
        <f t="shared" si="16"/>
        <v>0</v>
      </c>
      <c r="S60" s="190">
        <f t="shared" si="17"/>
        <v>0</v>
      </c>
      <c r="T60" s="229"/>
    </row>
    <row r="61" spans="2:20" ht="15.75" customHeight="1">
      <c r="B61" s="276"/>
      <c r="C61" s="248" t="s">
        <v>298</v>
      </c>
      <c r="D61" s="289" t="s">
        <v>299</v>
      </c>
      <c r="E61" s="297">
        <v>4</v>
      </c>
      <c r="F61" s="277" t="s">
        <v>12</v>
      </c>
      <c r="G61" s="284">
        <v>0</v>
      </c>
      <c r="H61" s="195">
        <f t="shared" si="6"/>
        <v>0</v>
      </c>
      <c r="I61" s="278">
        <v>0</v>
      </c>
      <c r="J61" s="279">
        <v>0</v>
      </c>
      <c r="K61" s="193">
        <f t="shared" si="13"/>
        <v>0</v>
      </c>
      <c r="L61" s="192">
        <v>0.1</v>
      </c>
      <c r="M61" s="192">
        <v>0.1</v>
      </c>
      <c r="N61" s="192">
        <v>0.4</v>
      </c>
      <c r="O61" s="191">
        <v>0.85</v>
      </c>
      <c r="P61" s="193">
        <f t="shared" si="14"/>
        <v>0</v>
      </c>
      <c r="Q61" s="193">
        <f t="shared" si="15"/>
        <v>0</v>
      </c>
      <c r="R61" s="190">
        <f t="shared" si="16"/>
        <v>0</v>
      </c>
      <c r="S61" s="190">
        <f t="shared" si="17"/>
        <v>0</v>
      </c>
      <c r="T61" s="229"/>
    </row>
    <row r="62" spans="2:20" ht="15.75">
      <c r="B62" s="276"/>
      <c r="C62" s="249" t="s">
        <v>300</v>
      </c>
      <c r="D62" s="290" t="s">
        <v>301</v>
      </c>
      <c r="E62" s="298">
        <v>8</v>
      </c>
      <c r="F62" s="277" t="s">
        <v>12</v>
      </c>
      <c r="G62" s="284">
        <v>0</v>
      </c>
      <c r="H62" s="195">
        <f t="shared" si="6"/>
        <v>0</v>
      </c>
      <c r="I62" s="278">
        <v>0</v>
      </c>
      <c r="J62" s="279">
        <v>0</v>
      </c>
      <c r="K62" s="193">
        <f t="shared" si="13"/>
        <v>0</v>
      </c>
      <c r="L62" s="192">
        <v>0.1</v>
      </c>
      <c r="M62" s="192">
        <v>0.1</v>
      </c>
      <c r="N62" s="192">
        <v>0.4</v>
      </c>
      <c r="O62" s="191">
        <v>0.85</v>
      </c>
      <c r="P62" s="193">
        <f t="shared" si="14"/>
        <v>0</v>
      </c>
      <c r="Q62" s="193">
        <f t="shared" si="15"/>
        <v>0</v>
      </c>
      <c r="R62" s="190">
        <f t="shared" si="16"/>
        <v>0</v>
      </c>
      <c r="S62" s="190">
        <f t="shared" si="17"/>
        <v>0</v>
      </c>
      <c r="T62" s="229"/>
    </row>
    <row r="63" spans="2:20" ht="15.75" customHeight="1">
      <c r="B63" s="276"/>
      <c r="C63" s="248" t="s">
        <v>302</v>
      </c>
      <c r="D63" s="289" t="s">
        <v>303</v>
      </c>
      <c r="E63" s="297">
        <v>32</v>
      </c>
      <c r="F63" s="277" t="s">
        <v>12</v>
      </c>
      <c r="G63" s="284">
        <v>0</v>
      </c>
      <c r="H63" s="195">
        <f t="shared" si="6"/>
        <v>0</v>
      </c>
      <c r="I63" s="278">
        <v>0</v>
      </c>
      <c r="J63" s="279">
        <v>0</v>
      </c>
      <c r="K63" s="193">
        <f t="shared" si="13"/>
        <v>0</v>
      </c>
      <c r="L63" s="192">
        <v>0.1</v>
      </c>
      <c r="M63" s="192">
        <v>0.1</v>
      </c>
      <c r="N63" s="192">
        <v>0.4</v>
      </c>
      <c r="O63" s="191">
        <v>0.85</v>
      </c>
      <c r="P63" s="193">
        <f t="shared" si="14"/>
        <v>0</v>
      </c>
      <c r="Q63" s="193">
        <f t="shared" si="15"/>
        <v>0</v>
      </c>
      <c r="R63" s="190">
        <f t="shared" si="16"/>
        <v>0</v>
      </c>
      <c r="S63" s="190">
        <f t="shared" si="17"/>
        <v>0</v>
      </c>
      <c r="T63" s="229"/>
    </row>
    <row r="64" spans="2:20" ht="15.75" customHeight="1">
      <c r="B64" s="276"/>
      <c r="C64" s="249" t="s">
        <v>304</v>
      </c>
      <c r="D64" s="290" t="s">
        <v>305</v>
      </c>
      <c r="E64" s="298">
        <v>4</v>
      </c>
      <c r="F64" s="277" t="s">
        <v>12</v>
      </c>
      <c r="G64" s="284">
        <v>0</v>
      </c>
      <c r="H64" s="195">
        <f t="shared" si="6"/>
        <v>0</v>
      </c>
      <c r="I64" s="278">
        <v>0</v>
      </c>
      <c r="J64" s="279">
        <v>0</v>
      </c>
      <c r="K64" s="193">
        <f t="shared" si="13"/>
        <v>0</v>
      </c>
      <c r="L64" s="192">
        <v>0.1</v>
      </c>
      <c r="M64" s="192">
        <v>0.1</v>
      </c>
      <c r="N64" s="192">
        <v>0.4</v>
      </c>
      <c r="O64" s="191">
        <v>0.85</v>
      </c>
      <c r="P64" s="193">
        <f t="shared" si="14"/>
        <v>0</v>
      </c>
      <c r="Q64" s="193">
        <f t="shared" si="15"/>
        <v>0</v>
      </c>
      <c r="R64" s="190">
        <f t="shared" si="16"/>
        <v>0</v>
      </c>
      <c r="S64" s="190">
        <f t="shared" si="17"/>
        <v>0</v>
      </c>
      <c r="T64" s="229"/>
    </row>
    <row r="65" spans="2:20" ht="15.75" customHeight="1">
      <c r="B65" s="276"/>
      <c r="C65" s="248" t="s">
        <v>306</v>
      </c>
      <c r="D65" s="289" t="s">
        <v>307</v>
      </c>
      <c r="E65" s="297">
        <v>8</v>
      </c>
      <c r="F65" s="277" t="s">
        <v>12</v>
      </c>
      <c r="G65" s="284">
        <v>0</v>
      </c>
      <c r="H65" s="195">
        <f t="shared" si="6"/>
        <v>0</v>
      </c>
      <c r="I65" s="278">
        <v>0</v>
      </c>
      <c r="J65" s="279">
        <v>0</v>
      </c>
      <c r="K65" s="193">
        <f t="shared" si="13"/>
        <v>0</v>
      </c>
      <c r="L65" s="192">
        <v>0.1</v>
      </c>
      <c r="M65" s="192">
        <v>0.1</v>
      </c>
      <c r="N65" s="192">
        <v>0.4</v>
      </c>
      <c r="O65" s="191">
        <v>0.85</v>
      </c>
      <c r="P65" s="193">
        <f t="shared" si="14"/>
        <v>0</v>
      </c>
      <c r="Q65" s="193">
        <f t="shared" si="15"/>
        <v>0</v>
      </c>
      <c r="R65" s="190">
        <f t="shared" si="16"/>
        <v>0</v>
      </c>
      <c r="S65" s="190">
        <f t="shared" si="17"/>
        <v>0</v>
      </c>
      <c r="T65" s="229"/>
    </row>
    <row r="66" spans="2:20" ht="15.75" customHeight="1">
      <c r="B66" s="276"/>
      <c r="C66" s="249" t="s">
        <v>308</v>
      </c>
      <c r="D66" s="290" t="s">
        <v>309</v>
      </c>
      <c r="E66" s="298">
        <v>4</v>
      </c>
      <c r="F66" s="277" t="s">
        <v>12</v>
      </c>
      <c r="G66" s="284">
        <v>0</v>
      </c>
      <c r="H66" s="195">
        <f t="shared" si="6"/>
        <v>0</v>
      </c>
      <c r="I66" s="278">
        <v>0</v>
      </c>
      <c r="J66" s="279">
        <v>0</v>
      </c>
      <c r="K66" s="193">
        <f t="shared" si="13"/>
        <v>0</v>
      </c>
      <c r="L66" s="192">
        <v>0.1</v>
      </c>
      <c r="M66" s="192">
        <v>0.1</v>
      </c>
      <c r="N66" s="192">
        <v>0.4</v>
      </c>
      <c r="O66" s="191">
        <v>0.85</v>
      </c>
      <c r="P66" s="193">
        <f t="shared" si="14"/>
        <v>0</v>
      </c>
      <c r="Q66" s="193">
        <f t="shared" si="15"/>
        <v>0</v>
      </c>
      <c r="R66" s="190">
        <f t="shared" si="16"/>
        <v>0</v>
      </c>
      <c r="S66" s="190">
        <f t="shared" si="17"/>
        <v>0</v>
      </c>
      <c r="T66" s="229"/>
    </row>
    <row r="67" spans="2:20" ht="15.75">
      <c r="B67" s="276"/>
      <c r="C67" s="248" t="s">
        <v>310</v>
      </c>
      <c r="D67" s="289" t="s">
        <v>311</v>
      </c>
      <c r="E67" s="297">
        <v>4</v>
      </c>
      <c r="F67" s="277" t="s">
        <v>12</v>
      </c>
      <c r="G67" s="284">
        <v>0</v>
      </c>
      <c r="H67" s="195">
        <f t="shared" si="6"/>
        <v>0</v>
      </c>
      <c r="I67" s="278">
        <v>0</v>
      </c>
      <c r="J67" s="279">
        <v>0</v>
      </c>
      <c r="K67" s="193">
        <f t="shared" si="13"/>
        <v>0</v>
      </c>
      <c r="L67" s="192">
        <v>0.1</v>
      </c>
      <c r="M67" s="192">
        <v>0.1</v>
      </c>
      <c r="N67" s="192">
        <v>0.4</v>
      </c>
      <c r="O67" s="191">
        <v>0.85</v>
      </c>
      <c r="P67" s="193">
        <f t="shared" si="14"/>
        <v>0</v>
      </c>
      <c r="Q67" s="193">
        <f t="shared" si="15"/>
        <v>0</v>
      </c>
      <c r="R67" s="190">
        <f t="shared" si="16"/>
        <v>0</v>
      </c>
      <c r="S67" s="190">
        <f t="shared" si="17"/>
        <v>0</v>
      </c>
      <c r="T67" s="229"/>
    </row>
    <row r="68" spans="2:20" ht="15.75">
      <c r="B68" s="276"/>
      <c r="C68" s="249" t="s">
        <v>312</v>
      </c>
      <c r="D68" s="290" t="s">
        <v>313</v>
      </c>
      <c r="E68" s="298">
        <v>4</v>
      </c>
      <c r="F68" s="277" t="s">
        <v>12</v>
      </c>
      <c r="G68" s="284">
        <v>0</v>
      </c>
      <c r="H68" s="195">
        <f t="shared" si="6"/>
        <v>0</v>
      </c>
      <c r="I68" s="278">
        <v>0</v>
      </c>
      <c r="J68" s="279">
        <v>0</v>
      </c>
      <c r="K68" s="193">
        <f t="shared" si="13"/>
        <v>0</v>
      </c>
      <c r="L68" s="192">
        <v>0.1</v>
      </c>
      <c r="M68" s="192">
        <v>0.1</v>
      </c>
      <c r="N68" s="192">
        <v>0.4</v>
      </c>
      <c r="O68" s="191">
        <v>0.85</v>
      </c>
      <c r="P68" s="193">
        <f t="shared" si="14"/>
        <v>0</v>
      </c>
      <c r="Q68" s="193">
        <f t="shared" si="15"/>
        <v>0</v>
      </c>
      <c r="R68" s="190">
        <f t="shared" si="16"/>
        <v>0</v>
      </c>
      <c r="S68" s="190">
        <f t="shared" si="17"/>
        <v>0</v>
      </c>
      <c r="T68" s="229"/>
    </row>
    <row r="69" spans="2:20" ht="15.75">
      <c r="B69" s="276"/>
      <c r="C69" s="248" t="s">
        <v>314</v>
      </c>
      <c r="D69" s="289" t="s">
        <v>315</v>
      </c>
      <c r="E69" s="297">
        <v>4</v>
      </c>
      <c r="F69" s="277" t="s">
        <v>12</v>
      </c>
      <c r="G69" s="284">
        <v>0</v>
      </c>
      <c r="H69" s="195">
        <f t="shared" ref="H69:H125" si="18">E69*G69</f>
        <v>0</v>
      </c>
      <c r="I69" s="278">
        <v>0</v>
      </c>
      <c r="J69" s="279">
        <v>0</v>
      </c>
      <c r="K69" s="193">
        <f t="shared" si="13"/>
        <v>0</v>
      </c>
      <c r="L69" s="192">
        <v>0.1</v>
      </c>
      <c r="M69" s="192">
        <v>0.1</v>
      </c>
      <c r="N69" s="192">
        <v>0.4</v>
      </c>
      <c r="O69" s="191">
        <v>0.85</v>
      </c>
      <c r="P69" s="193">
        <f t="shared" si="14"/>
        <v>0</v>
      </c>
      <c r="Q69" s="193">
        <f t="shared" si="15"/>
        <v>0</v>
      </c>
      <c r="R69" s="190">
        <f t="shared" si="16"/>
        <v>0</v>
      </c>
      <c r="S69" s="190">
        <f t="shared" si="17"/>
        <v>0</v>
      </c>
      <c r="T69" s="229"/>
    </row>
    <row r="70" spans="2:20" ht="15.75">
      <c r="B70" s="276"/>
      <c r="C70" s="249" t="s">
        <v>316</v>
      </c>
      <c r="D70" s="290" t="s">
        <v>317</v>
      </c>
      <c r="E70" s="298">
        <v>4</v>
      </c>
      <c r="F70" s="277" t="s">
        <v>12</v>
      </c>
      <c r="G70" s="284">
        <v>0</v>
      </c>
      <c r="H70" s="195">
        <f t="shared" si="18"/>
        <v>0</v>
      </c>
      <c r="I70" s="278">
        <v>0</v>
      </c>
      <c r="J70" s="279">
        <v>0</v>
      </c>
      <c r="K70" s="193">
        <f t="shared" si="13"/>
        <v>0</v>
      </c>
      <c r="L70" s="192">
        <v>0.1</v>
      </c>
      <c r="M70" s="192">
        <v>0.1</v>
      </c>
      <c r="N70" s="192">
        <v>0.4</v>
      </c>
      <c r="O70" s="191">
        <v>0.85</v>
      </c>
      <c r="P70" s="193">
        <f t="shared" si="14"/>
        <v>0</v>
      </c>
      <c r="Q70" s="193">
        <f t="shared" si="15"/>
        <v>0</v>
      </c>
      <c r="R70" s="190">
        <f t="shared" si="16"/>
        <v>0</v>
      </c>
      <c r="S70" s="190">
        <f t="shared" si="17"/>
        <v>0</v>
      </c>
      <c r="T70" s="229"/>
    </row>
    <row r="71" spans="2:20" ht="15.75" customHeight="1">
      <c r="B71" s="276"/>
      <c r="C71" s="248" t="s">
        <v>318</v>
      </c>
      <c r="D71" s="289" t="s">
        <v>319</v>
      </c>
      <c r="E71" s="297">
        <v>4</v>
      </c>
      <c r="F71" s="277" t="s">
        <v>12</v>
      </c>
      <c r="G71" s="284">
        <v>0</v>
      </c>
      <c r="H71" s="195">
        <f t="shared" si="18"/>
        <v>0</v>
      </c>
      <c r="I71" s="278">
        <v>0</v>
      </c>
      <c r="J71" s="279">
        <v>0</v>
      </c>
      <c r="K71" s="193">
        <f t="shared" si="13"/>
        <v>0</v>
      </c>
      <c r="L71" s="192">
        <v>0.1</v>
      </c>
      <c r="M71" s="192">
        <v>0.1</v>
      </c>
      <c r="N71" s="192">
        <v>0.4</v>
      </c>
      <c r="O71" s="191">
        <v>0.85</v>
      </c>
      <c r="P71" s="193">
        <f t="shared" si="14"/>
        <v>0</v>
      </c>
      <c r="Q71" s="193">
        <f t="shared" si="15"/>
        <v>0</v>
      </c>
      <c r="R71" s="190">
        <f t="shared" si="16"/>
        <v>0</v>
      </c>
      <c r="S71" s="190">
        <f t="shared" si="17"/>
        <v>0</v>
      </c>
      <c r="T71" s="229"/>
    </row>
    <row r="72" spans="2:20" ht="15.75">
      <c r="B72" s="276"/>
      <c r="C72" s="249" t="s">
        <v>320</v>
      </c>
      <c r="D72" s="290" t="s">
        <v>321</v>
      </c>
      <c r="E72" s="298">
        <v>4</v>
      </c>
      <c r="F72" s="277" t="s">
        <v>12</v>
      </c>
      <c r="G72" s="284">
        <v>0</v>
      </c>
      <c r="H72" s="195">
        <f t="shared" si="18"/>
        <v>0</v>
      </c>
      <c r="I72" s="278">
        <v>0</v>
      </c>
      <c r="J72" s="279">
        <v>0</v>
      </c>
      <c r="K72" s="193">
        <f t="shared" si="13"/>
        <v>0</v>
      </c>
      <c r="L72" s="192">
        <v>0.1</v>
      </c>
      <c r="M72" s="192">
        <v>0.1</v>
      </c>
      <c r="N72" s="192">
        <v>0.4</v>
      </c>
      <c r="O72" s="191">
        <v>0.85</v>
      </c>
      <c r="P72" s="193">
        <f t="shared" si="14"/>
        <v>0</v>
      </c>
      <c r="Q72" s="193">
        <f t="shared" si="15"/>
        <v>0</v>
      </c>
      <c r="R72" s="190">
        <f t="shared" si="16"/>
        <v>0</v>
      </c>
      <c r="S72" s="190">
        <f t="shared" si="17"/>
        <v>0</v>
      </c>
      <c r="T72" s="229"/>
    </row>
    <row r="73" spans="2:20" ht="15.75">
      <c r="B73" s="276"/>
      <c r="C73" s="248" t="s">
        <v>322</v>
      </c>
      <c r="D73" s="289" t="s">
        <v>323</v>
      </c>
      <c r="E73" s="297">
        <v>4</v>
      </c>
      <c r="F73" s="277" t="s">
        <v>12</v>
      </c>
      <c r="G73" s="284">
        <v>0</v>
      </c>
      <c r="H73" s="195">
        <f t="shared" si="18"/>
        <v>0</v>
      </c>
      <c r="I73" s="278">
        <v>0</v>
      </c>
      <c r="J73" s="279">
        <v>0</v>
      </c>
      <c r="K73" s="193">
        <f t="shared" ref="K73:K129" si="19">J73*E73</f>
        <v>0</v>
      </c>
      <c r="L73" s="192">
        <v>0.1</v>
      </c>
      <c r="M73" s="192">
        <v>0.1</v>
      </c>
      <c r="N73" s="192">
        <v>0.4</v>
      </c>
      <c r="O73" s="191">
        <v>0.85</v>
      </c>
      <c r="P73" s="193">
        <f t="shared" ref="P73:P129" si="20">((100%+SUM(L73:N73))+O73*(100%+SUM(L73:N73)))*J73</f>
        <v>0</v>
      </c>
      <c r="Q73" s="193">
        <f t="shared" ref="Q73:Q129" si="21">P73*E73</f>
        <v>0</v>
      </c>
      <c r="R73" s="190">
        <f t="shared" ref="R73:R129" si="22">P73*1.15*130</f>
        <v>0</v>
      </c>
      <c r="S73" s="190">
        <f t="shared" ref="S73:S129" si="23">R73*E73</f>
        <v>0</v>
      </c>
      <c r="T73" s="229"/>
    </row>
    <row r="74" spans="2:20" ht="15.75" customHeight="1">
      <c r="B74" s="276"/>
      <c r="C74" s="249" t="s">
        <v>324</v>
      </c>
      <c r="D74" s="290" t="s">
        <v>325</v>
      </c>
      <c r="E74" s="298">
        <v>4</v>
      </c>
      <c r="F74" s="277" t="s">
        <v>12</v>
      </c>
      <c r="G74" s="284">
        <v>0</v>
      </c>
      <c r="H74" s="195">
        <f t="shared" si="18"/>
        <v>0</v>
      </c>
      <c r="I74" s="278">
        <v>0</v>
      </c>
      <c r="J74" s="279">
        <v>0</v>
      </c>
      <c r="K74" s="193">
        <f t="shared" si="19"/>
        <v>0</v>
      </c>
      <c r="L74" s="192">
        <v>0.1</v>
      </c>
      <c r="M74" s="192">
        <v>0.1</v>
      </c>
      <c r="N74" s="192">
        <v>0.4</v>
      </c>
      <c r="O74" s="191">
        <v>0.85</v>
      </c>
      <c r="P74" s="193">
        <f t="shared" si="20"/>
        <v>0</v>
      </c>
      <c r="Q74" s="193">
        <f t="shared" si="21"/>
        <v>0</v>
      </c>
      <c r="R74" s="190">
        <f t="shared" si="22"/>
        <v>0</v>
      </c>
      <c r="S74" s="190">
        <f t="shared" si="23"/>
        <v>0</v>
      </c>
      <c r="T74" s="229"/>
    </row>
    <row r="75" spans="2:20" ht="15.75">
      <c r="B75" s="276"/>
      <c r="C75" s="248" t="s">
        <v>326</v>
      </c>
      <c r="D75" s="289" t="s">
        <v>327</v>
      </c>
      <c r="E75" s="297">
        <v>4</v>
      </c>
      <c r="F75" s="277" t="s">
        <v>12</v>
      </c>
      <c r="G75" s="284">
        <v>0</v>
      </c>
      <c r="H75" s="195">
        <f t="shared" si="18"/>
        <v>0</v>
      </c>
      <c r="I75" s="278">
        <v>0</v>
      </c>
      <c r="J75" s="279">
        <v>0</v>
      </c>
      <c r="K75" s="193">
        <f t="shared" si="19"/>
        <v>0</v>
      </c>
      <c r="L75" s="192">
        <v>0.1</v>
      </c>
      <c r="M75" s="192">
        <v>0.1</v>
      </c>
      <c r="N75" s="192">
        <v>0.4</v>
      </c>
      <c r="O75" s="191">
        <v>0.85</v>
      </c>
      <c r="P75" s="193">
        <f t="shared" si="20"/>
        <v>0</v>
      </c>
      <c r="Q75" s="193">
        <f t="shared" si="21"/>
        <v>0</v>
      </c>
      <c r="R75" s="190">
        <f t="shared" si="22"/>
        <v>0</v>
      </c>
      <c r="S75" s="190">
        <f t="shared" si="23"/>
        <v>0</v>
      </c>
      <c r="T75" s="229"/>
    </row>
    <row r="76" spans="2:20" ht="15.75" customHeight="1">
      <c r="B76" s="276"/>
      <c r="C76" s="248" t="s">
        <v>328</v>
      </c>
      <c r="D76" s="289" t="s">
        <v>329</v>
      </c>
      <c r="E76" s="297">
        <v>4</v>
      </c>
      <c r="F76" s="277" t="s">
        <v>12</v>
      </c>
      <c r="G76" s="282">
        <v>78.100000000000009</v>
      </c>
      <c r="H76" s="195">
        <f t="shared" si="18"/>
        <v>312.40000000000003</v>
      </c>
      <c r="I76" s="278">
        <v>0</v>
      </c>
      <c r="J76" s="279">
        <v>78.100000000000009</v>
      </c>
      <c r="K76" s="193">
        <f t="shared" si="19"/>
        <v>312.40000000000003</v>
      </c>
      <c r="L76" s="192">
        <v>0.1</v>
      </c>
      <c r="M76" s="192">
        <v>0.1</v>
      </c>
      <c r="N76" s="192">
        <v>0.4</v>
      </c>
      <c r="O76" s="191">
        <v>0.85</v>
      </c>
      <c r="P76" s="193">
        <f t="shared" si="20"/>
        <v>231.17600000000002</v>
      </c>
      <c r="Q76" s="193">
        <f t="shared" si="21"/>
        <v>924.70400000000006</v>
      </c>
      <c r="R76" s="190">
        <f t="shared" si="22"/>
        <v>34560.811999999998</v>
      </c>
      <c r="S76" s="190">
        <f t="shared" si="23"/>
        <v>138243.24799999999</v>
      </c>
      <c r="T76" s="229"/>
    </row>
    <row r="77" spans="2:20" ht="15.75" customHeight="1">
      <c r="B77" s="276"/>
      <c r="C77" s="249" t="s">
        <v>330</v>
      </c>
      <c r="D77" s="290" t="s">
        <v>331</v>
      </c>
      <c r="E77" s="297">
        <v>4</v>
      </c>
      <c r="F77" s="277" t="s">
        <v>12</v>
      </c>
      <c r="G77" s="284">
        <v>0</v>
      </c>
      <c r="H77" s="195">
        <f t="shared" si="18"/>
        <v>0</v>
      </c>
      <c r="I77" s="278">
        <v>0</v>
      </c>
      <c r="J77" s="279">
        <v>0</v>
      </c>
      <c r="K77" s="193">
        <f t="shared" si="19"/>
        <v>0</v>
      </c>
      <c r="L77" s="192">
        <v>0.1</v>
      </c>
      <c r="M77" s="192">
        <v>0.1</v>
      </c>
      <c r="N77" s="192">
        <v>0.4</v>
      </c>
      <c r="O77" s="191">
        <v>0.85</v>
      </c>
      <c r="P77" s="193">
        <f t="shared" si="20"/>
        <v>0</v>
      </c>
      <c r="Q77" s="193">
        <f t="shared" si="21"/>
        <v>0</v>
      </c>
      <c r="R77" s="190">
        <f t="shared" si="22"/>
        <v>0</v>
      </c>
      <c r="S77" s="190">
        <f t="shared" si="23"/>
        <v>0</v>
      </c>
      <c r="T77" s="229"/>
    </row>
    <row r="78" spans="2:20" ht="15.75">
      <c r="B78" s="276"/>
      <c r="C78" s="248" t="s">
        <v>332</v>
      </c>
      <c r="D78" s="289" t="s">
        <v>333</v>
      </c>
      <c r="E78" s="297">
        <v>4</v>
      </c>
      <c r="F78" s="277" t="s">
        <v>12</v>
      </c>
      <c r="G78" s="284">
        <v>0</v>
      </c>
      <c r="H78" s="195">
        <f t="shared" si="18"/>
        <v>0</v>
      </c>
      <c r="I78" s="278">
        <v>0</v>
      </c>
      <c r="J78" s="279">
        <v>0</v>
      </c>
      <c r="K78" s="193">
        <f t="shared" si="19"/>
        <v>0</v>
      </c>
      <c r="L78" s="192">
        <v>0.1</v>
      </c>
      <c r="M78" s="192">
        <v>0.1</v>
      </c>
      <c r="N78" s="192">
        <v>0.4</v>
      </c>
      <c r="O78" s="191">
        <v>0.85</v>
      </c>
      <c r="P78" s="193">
        <f t="shared" si="20"/>
        <v>0</v>
      </c>
      <c r="Q78" s="193">
        <f t="shared" si="21"/>
        <v>0</v>
      </c>
      <c r="R78" s="190">
        <f t="shared" si="22"/>
        <v>0</v>
      </c>
      <c r="S78" s="190">
        <f t="shared" si="23"/>
        <v>0</v>
      </c>
      <c r="T78" s="229"/>
    </row>
    <row r="79" spans="2:20" ht="15.75">
      <c r="B79" s="276"/>
      <c r="C79" s="247" t="s">
        <v>334</v>
      </c>
      <c r="D79" s="289" t="s">
        <v>335</v>
      </c>
      <c r="E79" s="297">
        <v>4</v>
      </c>
      <c r="F79" s="277" t="s">
        <v>12</v>
      </c>
      <c r="G79" s="284">
        <v>0</v>
      </c>
      <c r="H79" s="195">
        <f t="shared" si="18"/>
        <v>0</v>
      </c>
      <c r="I79" s="278">
        <v>0</v>
      </c>
      <c r="J79" s="279">
        <v>0</v>
      </c>
      <c r="K79" s="193">
        <f t="shared" si="19"/>
        <v>0</v>
      </c>
      <c r="L79" s="192">
        <v>0.1</v>
      </c>
      <c r="M79" s="192">
        <v>0.1</v>
      </c>
      <c r="N79" s="192">
        <v>0.4</v>
      </c>
      <c r="O79" s="191">
        <v>0.85</v>
      </c>
      <c r="P79" s="193">
        <f t="shared" si="20"/>
        <v>0</v>
      </c>
      <c r="Q79" s="193">
        <f t="shared" si="21"/>
        <v>0</v>
      </c>
      <c r="R79" s="190">
        <f t="shared" si="22"/>
        <v>0</v>
      </c>
      <c r="S79" s="190">
        <f t="shared" si="23"/>
        <v>0</v>
      </c>
      <c r="T79" s="229"/>
    </row>
    <row r="80" spans="2:20" ht="45.75">
      <c r="B80" s="276"/>
      <c r="C80" s="246" t="s">
        <v>336</v>
      </c>
      <c r="D80" s="290" t="s">
        <v>337</v>
      </c>
      <c r="E80" s="297">
        <v>4</v>
      </c>
      <c r="F80" s="277" t="s">
        <v>12</v>
      </c>
      <c r="G80" s="284">
        <v>0</v>
      </c>
      <c r="H80" s="195">
        <f t="shared" si="18"/>
        <v>0</v>
      </c>
      <c r="I80" s="278">
        <v>0</v>
      </c>
      <c r="J80" s="279">
        <v>0</v>
      </c>
      <c r="K80" s="193">
        <f t="shared" si="19"/>
        <v>0</v>
      </c>
      <c r="L80" s="192">
        <v>0.1</v>
      </c>
      <c r="M80" s="192">
        <v>0.1</v>
      </c>
      <c r="N80" s="192">
        <v>0.4</v>
      </c>
      <c r="O80" s="191">
        <v>0.85</v>
      </c>
      <c r="P80" s="193">
        <f t="shared" si="20"/>
        <v>0</v>
      </c>
      <c r="Q80" s="193">
        <f t="shared" si="21"/>
        <v>0</v>
      </c>
      <c r="R80" s="190">
        <f t="shared" si="22"/>
        <v>0</v>
      </c>
      <c r="S80" s="190">
        <f t="shared" si="23"/>
        <v>0</v>
      </c>
      <c r="T80" s="229"/>
    </row>
    <row r="81" spans="2:20" ht="15.75">
      <c r="B81" s="276"/>
      <c r="C81" s="247" t="s">
        <v>338</v>
      </c>
      <c r="D81" s="289" t="s">
        <v>339</v>
      </c>
      <c r="E81" s="297">
        <v>4</v>
      </c>
      <c r="F81" s="277" t="s">
        <v>12</v>
      </c>
      <c r="G81" s="284">
        <v>0</v>
      </c>
      <c r="H81" s="195">
        <f t="shared" si="18"/>
        <v>0</v>
      </c>
      <c r="I81" s="278">
        <v>0</v>
      </c>
      <c r="J81" s="279">
        <v>0</v>
      </c>
      <c r="K81" s="193">
        <f t="shared" si="19"/>
        <v>0</v>
      </c>
      <c r="L81" s="192">
        <v>0.1</v>
      </c>
      <c r="M81" s="192">
        <v>0.1</v>
      </c>
      <c r="N81" s="192">
        <v>0.4</v>
      </c>
      <c r="O81" s="191">
        <v>0.85</v>
      </c>
      <c r="P81" s="193">
        <f t="shared" si="20"/>
        <v>0</v>
      </c>
      <c r="Q81" s="193">
        <f t="shared" si="21"/>
        <v>0</v>
      </c>
      <c r="R81" s="190">
        <f t="shared" si="22"/>
        <v>0</v>
      </c>
      <c r="S81" s="190">
        <f t="shared" si="23"/>
        <v>0</v>
      </c>
      <c r="T81" s="229"/>
    </row>
    <row r="82" spans="2:20" ht="15.75">
      <c r="B82" s="276"/>
      <c r="C82" s="246" t="s">
        <v>326</v>
      </c>
      <c r="D82" s="290" t="s">
        <v>327</v>
      </c>
      <c r="E82" s="297">
        <v>4</v>
      </c>
      <c r="F82" s="277" t="s">
        <v>12</v>
      </c>
      <c r="G82" s="284">
        <v>0</v>
      </c>
      <c r="H82" s="195">
        <f t="shared" si="18"/>
        <v>0</v>
      </c>
      <c r="I82" s="278">
        <v>0</v>
      </c>
      <c r="J82" s="279">
        <v>0</v>
      </c>
      <c r="K82" s="193">
        <f t="shared" si="19"/>
        <v>0</v>
      </c>
      <c r="L82" s="192">
        <v>0.1</v>
      </c>
      <c r="M82" s="192">
        <v>0.1</v>
      </c>
      <c r="N82" s="192">
        <v>0.4</v>
      </c>
      <c r="O82" s="191">
        <v>0.85</v>
      </c>
      <c r="P82" s="193">
        <f t="shared" si="20"/>
        <v>0</v>
      </c>
      <c r="Q82" s="193">
        <f t="shared" si="21"/>
        <v>0</v>
      </c>
      <c r="R82" s="190">
        <f t="shared" si="22"/>
        <v>0</v>
      </c>
      <c r="S82" s="190">
        <f t="shared" si="23"/>
        <v>0</v>
      </c>
      <c r="T82" s="229"/>
    </row>
    <row r="83" spans="2:20" ht="15.75">
      <c r="B83" s="276"/>
      <c r="C83" s="246" t="s">
        <v>340</v>
      </c>
      <c r="D83" s="290" t="s">
        <v>341</v>
      </c>
      <c r="E83" s="297">
        <v>4</v>
      </c>
      <c r="F83" s="277" t="s">
        <v>12</v>
      </c>
      <c r="G83" s="284">
        <v>4632.1000000000004</v>
      </c>
      <c r="H83" s="195">
        <f t="shared" si="18"/>
        <v>18528.400000000001</v>
      </c>
      <c r="I83" s="278">
        <v>0</v>
      </c>
      <c r="J83" s="279">
        <v>4632.1000000000004</v>
      </c>
      <c r="K83" s="193">
        <f t="shared" si="19"/>
        <v>18528.400000000001</v>
      </c>
      <c r="L83" s="192">
        <v>0.1</v>
      </c>
      <c r="M83" s="192">
        <v>0.1</v>
      </c>
      <c r="N83" s="192">
        <v>0.4</v>
      </c>
      <c r="O83" s="191">
        <v>0.85</v>
      </c>
      <c r="P83" s="193">
        <f t="shared" si="20"/>
        <v>13711.016000000001</v>
      </c>
      <c r="Q83" s="193">
        <f t="shared" si="21"/>
        <v>54844.064000000006</v>
      </c>
      <c r="R83" s="190">
        <f t="shared" si="22"/>
        <v>2049796.892</v>
      </c>
      <c r="S83" s="190">
        <f t="shared" si="23"/>
        <v>8199187.568</v>
      </c>
      <c r="T83" s="229"/>
    </row>
    <row r="84" spans="2:20" ht="45.75">
      <c r="B84" s="276"/>
      <c r="C84" s="247" t="s">
        <v>342</v>
      </c>
      <c r="D84" s="289" t="s">
        <v>343</v>
      </c>
      <c r="E84" s="297">
        <v>4</v>
      </c>
      <c r="F84" s="277" t="s">
        <v>12</v>
      </c>
      <c r="G84" s="284">
        <v>0</v>
      </c>
      <c r="H84" s="195">
        <f t="shared" si="18"/>
        <v>0</v>
      </c>
      <c r="I84" s="278">
        <v>0</v>
      </c>
      <c r="J84" s="279">
        <v>0</v>
      </c>
      <c r="K84" s="193">
        <f t="shared" si="19"/>
        <v>0</v>
      </c>
      <c r="L84" s="192">
        <v>0.1</v>
      </c>
      <c r="M84" s="192">
        <v>0.1</v>
      </c>
      <c r="N84" s="192">
        <v>0.4</v>
      </c>
      <c r="O84" s="191">
        <v>0.85</v>
      </c>
      <c r="P84" s="193">
        <f t="shared" si="20"/>
        <v>0</v>
      </c>
      <c r="Q84" s="193">
        <f t="shared" si="21"/>
        <v>0</v>
      </c>
      <c r="R84" s="190">
        <f t="shared" si="22"/>
        <v>0</v>
      </c>
      <c r="S84" s="190">
        <f t="shared" si="23"/>
        <v>0</v>
      </c>
      <c r="T84" s="229"/>
    </row>
    <row r="85" spans="2:20" ht="15.75">
      <c r="B85" s="276"/>
      <c r="C85" s="246" t="s">
        <v>344</v>
      </c>
      <c r="D85" s="290" t="s">
        <v>345</v>
      </c>
      <c r="E85" s="297">
        <v>4</v>
      </c>
      <c r="F85" s="277" t="s">
        <v>12</v>
      </c>
      <c r="G85" s="284">
        <v>0</v>
      </c>
      <c r="H85" s="195">
        <f t="shared" si="18"/>
        <v>0</v>
      </c>
      <c r="I85" s="278">
        <v>0</v>
      </c>
      <c r="J85" s="279">
        <v>0</v>
      </c>
      <c r="K85" s="193">
        <f t="shared" si="19"/>
        <v>0</v>
      </c>
      <c r="L85" s="192">
        <v>0.1</v>
      </c>
      <c r="M85" s="192">
        <v>0.1</v>
      </c>
      <c r="N85" s="192">
        <v>0.4</v>
      </c>
      <c r="O85" s="191">
        <v>0.85</v>
      </c>
      <c r="P85" s="193">
        <f t="shared" si="20"/>
        <v>0</v>
      </c>
      <c r="Q85" s="193">
        <f t="shared" si="21"/>
        <v>0</v>
      </c>
      <c r="R85" s="190">
        <f t="shared" si="22"/>
        <v>0</v>
      </c>
      <c r="S85" s="190">
        <f t="shared" si="23"/>
        <v>0</v>
      </c>
      <c r="T85" s="229"/>
    </row>
    <row r="86" spans="2:20" ht="15.75">
      <c r="B86" s="276"/>
      <c r="C86" s="247" t="s">
        <v>332</v>
      </c>
      <c r="D86" s="289" t="s">
        <v>333</v>
      </c>
      <c r="E86" s="297">
        <v>4</v>
      </c>
      <c r="F86" s="277" t="s">
        <v>12</v>
      </c>
      <c r="G86" s="284">
        <v>0</v>
      </c>
      <c r="H86" s="195">
        <f t="shared" si="18"/>
        <v>0</v>
      </c>
      <c r="I86" s="278">
        <v>0</v>
      </c>
      <c r="J86" s="279">
        <v>0</v>
      </c>
      <c r="K86" s="193">
        <f t="shared" si="19"/>
        <v>0</v>
      </c>
      <c r="L86" s="192">
        <v>0.1</v>
      </c>
      <c r="M86" s="192">
        <v>0.1</v>
      </c>
      <c r="N86" s="192">
        <v>0.4</v>
      </c>
      <c r="O86" s="191">
        <v>0.85</v>
      </c>
      <c r="P86" s="193">
        <f t="shared" si="20"/>
        <v>0</v>
      </c>
      <c r="Q86" s="193">
        <f t="shared" si="21"/>
        <v>0</v>
      </c>
      <c r="R86" s="190">
        <f t="shared" si="22"/>
        <v>0</v>
      </c>
      <c r="S86" s="190">
        <f t="shared" si="23"/>
        <v>0</v>
      </c>
      <c r="T86" s="229"/>
    </row>
    <row r="87" spans="2:20" ht="31.5">
      <c r="B87" s="276"/>
      <c r="C87" s="245" t="s">
        <v>346</v>
      </c>
      <c r="D87" s="257" t="s">
        <v>347</v>
      </c>
      <c r="E87" s="297">
        <v>4</v>
      </c>
      <c r="F87" s="277" t="s">
        <v>12</v>
      </c>
      <c r="G87" s="284">
        <v>7022.4</v>
      </c>
      <c r="H87" s="195">
        <f t="shared" si="18"/>
        <v>28089.599999999999</v>
      </c>
      <c r="I87" s="278">
        <v>0</v>
      </c>
      <c r="J87" s="279">
        <v>7022.4</v>
      </c>
      <c r="K87" s="193">
        <f t="shared" si="19"/>
        <v>28089.599999999999</v>
      </c>
      <c r="L87" s="192">
        <v>0.1</v>
      </c>
      <c r="M87" s="192">
        <v>0.1</v>
      </c>
      <c r="N87" s="192">
        <v>0.4</v>
      </c>
      <c r="O87" s="191">
        <v>0.85</v>
      </c>
      <c r="P87" s="193">
        <f t="shared" si="20"/>
        <v>20786.304</v>
      </c>
      <c r="Q87" s="193">
        <f t="shared" si="21"/>
        <v>83145.216</v>
      </c>
      <c r="R87" s="190">
        <f t="shared" si="22"/>
        <v>3107552.4479999999</v>
      </c>
      <c r="S87" s="190">
        <f t="shared" si="23"/>
        <v>12430209.791999999</v>
      </c>
      <c r="T87" s="229"/>
    </row>
    <row r="88" spans="2:20" ht="60.75">
      <c r="B88" s="276"/>
      <c r="C88" s="246" t="s">
        <v>348</v>
      </c>
      <c r="D88" s="290" t="s">
        <v>349</v>
      </c>
      <c r="E88" s="297">
        <v>4</v>
      </c>
      <c r="F88" s="277" t="s">
        <v>12</v>
      </c>
      <c r="G88" s="284">
        <v>0</v>
      </c>
      <c r="H88" s="195">
        <f t="shared" si="18"/>
        <v>0</v>
      </c>
      <c r="I88" s="278">
        <v>0</v>
      </c>
      <c r="J88" s="279">
        <v>0</v>
      </c>
      <c r="K88" s="193">
        <f t="shared" si="19"/>
        <v>0</v>
      </c>
      <c r="L88" s="192">
        <v>0.1</v>
      </c>
      <c r="M88" s="192">
        <v>0.1</v>
      </c>
      <c r="N88" s="192">
        <v>0.4</v>
      </c>
      <c r="O88" s="191">
        <v>0.85</v>
      </c>
      <c r="P88" s="193">
        <f t="shared" si="20"/>
        <v>0</v>
      </c>
      <c r="Q88" s="193">
        <f t="shared" si="21"/>
        <v>0</v>
      </c>
      <c r="R88" s="190">
        <f t="shared" si="22"/>
        <v>0</v>
      </c>
      <c r="S88" s="190">
        <f t="shared" si="23"/>
        <v>0</v>
      </c>
      <c r="T88" s="229"/>
    </row>
    <row r="89" spans="2:20" ht="15.75">
      <c r="B89" s="276"/>
      <c r="C89" s="246" t="s">
        <v>350</v>
      </c>
      <c r="D89" s="290" t="s">
        <v>351</v>
      </c>
      <c r="E89" s="297">
        <v>4</v>
      </c>
      <c r="F89" s="277" t="s">
        <v>12</v>
      </c>
      <c r="G89" s="284">
        <v>0</v>
      </c>
      <c r="H89" s="195">
        <f t="shared" si="18"/>
        <v>0</v>
      </c>
      <c r="I89" s="278">
        <v>0</v>
      </c>
      <c r="J89" s="279">
        <v>0</v>
      </c>
      <c r="K89" s="193">
        <f t="shared" si="19"/>
        <v>0</v>
      </c>
      <c r="L89" s="192">
        <v>0.1</v>
      </c>
      <c r="M89" s="192">
        <v>0.1</v>
      </c>
      <c r="N89" s="192">
        <v>0.4</v>
      </c>
      <c r="O89" s="191">
        <v>0.85</v>
      </c>
      <c r="P89" s="193">
        <f t="shared" si="20"/>
        <v>0</v>
      </c>
      <c r="Q89" s="193">
        <f t="shared" si="21"/>
        <v>0</v>
      </c>
      <c r="R89" s="190">
        <f t="shared" si="22"/>
        <v>0</v>
      </c>
      <c r="S89" s="190">
        <f t="shared" si="23"/>
        <v>0</v>
      </c>
      <c r="T89" s="229"/>
    </row>
    <row r="90" spans="2:20" ht="45.75">
      <c r="B90" s="276"/>
      <c r="C90" s="247" t="s">
        <v>352</v>
      </c>
      <c r="D90" s="289" t="s">
        <v>343</v>
      </c>
      <c r="E90" s="297">
        <v>4</v>
      </c>
      <c r="F90" s="277" t="s">
        <v>12</v>
      </c>
      <c r="G90" s="284">
        <v>0</v>
      </c>
      <c r="H90" s="195">
        <f t="shared" si="18"/>
        <v>0</v>
      </c>
      <c r="I90" s="278">
        <v>0</v>
      </c>
      <c r="J90" s="279">
        <v>0</v>
      </c>
      <c r="K90" s="193">
        <f t="shared" si="19"/>
        <v>0</v>
      </c>
      <c r="L90" s="192">
        <v>0.1</v>
      </c>
      <c r="M90" s="192">
        <v>0.1</v>
      </c>
      <c r="N90" s="192">
        <v>0.4</v>
      </c>
      <c r="O90" s="191">
        <v>0.85</v>
      </c>
      <c r="P90" s="193">
        <f t="shared" si="20"/>
        <v>0</v>
      </c>
      <c r="Q90" s="193">
        <f t="shared" si="21"/>
        <v>0</v>
      </c>
      <c r="R90" s="190">
        <f t="shared" si="22"/>
        <v>0</v>
      </c>
      <c r="S90" s="190">
        <f t="shared" si="23"/>
        <v>0</v>
      </c>
      <c r="T90" s="229"/>
    </row>
    <row r="91" spans="2:20" ht="60.75">
      <c r="B91" s="276"/>
      <c r="C91" s="246" t="s">
        <v>353</v>
      </c>
      <c r="D91" s="290" t="s">
        <v>349</v>
      </c>
      <c r="E91" s="297">
        <v>4</v>
      </c>
      <c r="F91" s="277" t="s">
        <v>12</v>
      </c>
      <c r="G91" s="284">
        <v>0</v>
      </c>
      <c r="H91" s="195">
        <f t="shared" si="18"/>
        <v>0</v>
      </c>
      <c r="I91" s="278">
        <v>0</v>
      </c>
      <c r="J91" s="279">
        <v>0</v>
      </c>
      <c r="K91" s="193">
        <f t="shared" si="19"/>
        <v>0</v>
      </c>
      <c r="L91" s="192">
        <v>0.1</v>
      </c>
      <c r="M91" s="192">
        <v>0.1</v>
      </c>
      <c r="N91" s="192">
        <v>0.4</v>
      </c>
      <c r="O91" s="191">
        <v>0.85</v>
      </c>
      <c r="P91" s="193">
        <f t="shared" si="20"/>
        <v>0</v>
      </c>
      <c r="Q91" s="193">
        <f t="shared" si="21"/>
        <v>0</v>
      </c>
      <c r="R91" s="190">
        <f t="shared" si="22"/>
        <v>0</v>
      </c>
      <c r="S91" s="190">
        <f t="shared" si="23"/>
        <v>0</v>
      </c>
      <c r="T91" s="229"/>
    </row>
    <row r="92" spans="2:20" ht="49.5">
      <c r="B92" s="273">
        <v>1.3</v>
      </c>
      <c r="C92" s="237" t="s">
        <v>358</v>
      </c>
      <c r="D92" s="261"/>
      <c r="E92" s="274"/>
      <c r="F92" s="274"/>
      <c r="G92" s="283"/>
      <c r="H92" s="283"/>
      <c r="I92" s="283"/>
      <c r="J92" s="283"/>
      <c r="K92" s="283"/>
      <c r="L92" s="283"/>
      <c r="M92" s="283"/>
      <c r="N92" s="283"/>
      <c r="O92" s="283"/>
      <c r="P92" s="283"/>
      <c r="Q92" s="283"/>
      <c r="R92" s="283"/>
      <c r="S92" s="283"/>
      <c r="T92" s="229"/>
    </row>
    <row r="93" spans="2:20" s="146" customFormat="1" ht="45">
      <c r="B93" s="234"/>
      <c r="C93" s="243" t="s">
        <v>359</v>
      </c>
      <c r="D93" s="233" t="s">
        <v>360</v>
      </c>
      <c r="E93" s="243">
        <v>1</v>
      </c>
      <c r="F93" s="165" t="s">
        <v>12</v>
      </c>
      <c r="G93" s="232">
        <v>3061.3</v>
      </c>
      <c r="H93" s="195">
        <f t="shared" si="18"/>
        <v>3061.3</v>
      </c>
      <c r="I93" s="231">
        <v>0</v>
      </c>
      <c r="J93" s="230">
        <v>3061.3</v>
      </c>
      <c r="K93" s="193">
        <f t="shared" si="19"/>
        <v>3061.3</v>
      </c>
      <c r="L93" s="192">
        <v>0.1</v>
      </c>
      <c r="M93" s="192">
        <v>0.1</v>
      </c>
      <c r="N93" s="192">
        <v>0.4</v>
      </c>
      <c r="O93" s="191">
        <v>0.85</v>
      </c>
      <c r="P93" s="193">
        <f t="shared" si="20"/>
        <v>9061.4480000000003</v>
      </c>
      <c r="Q93" s="193">
        <f t="shared" si="21"/>
        <v>9061.4480000000003</v>
      </c>
      <c r="R93" s="190">
        <f t="shared" si="22"/>
        <v>1354686.476</v>
      </c>
      <c r="S93" s="190">
        <f t="shared" si="23"/>
        <v>1354686.476</v>
      </c>
    </row>
    <row r="94" spans="2:20" ht="30.75">
      <c r="B94" s="276"/>
      <c r="C94" s="247" t="s">
        <v>361</v>
      </c>
      <c r="D94" s="289" t="s">
        <v>362</v>
      </c>
      <c r="E94" s="293">
        <v>1</v>
      </c>
      <c r="F94" s="277" t="s">
        <v>12</v>
      </c>
      <c r="G94" s="280">
        <v>0</v>
      </c>
      <c r="H94" s="195">
        <f t="shared" si="18"/>
        <v>0</v>
      </c>
      <c r="I94" s="278">
        <v>0</v>
      </c>
      <c r="J94" s="279">
        <v>0</v>
      </c>
      <c r="K94" s="193">
        <f t="shared" si="19"/>
        <v>0</v>
      </c>
      <c r="L94" s="192">
        <v>0.1</v>
      </c>
      <c r="M94" s="192">
        <v>0.1</v>
      </c>
      <c r="N94" s="192">
        <v>0.4</v>
      </c>
      <c r="O94" s="191">
        <v>0.85</v>
      </c>
      <c r="P94" s="193">
        <f t="shared" si="20"/>
        <v>0</v>
      </c>
      <c r="Q94" s="193">
        <f t="shared" si="21"/>
        <v>0</v>
      </c>
      <c r="R94" s="190">
        <f t="shared" si="22"/>
        <v>0</v>
      </c>
      <c r="S94" s="190">
        <f t="shared" si="23"/>
        <v>0</v>
      </c>
      <c r="T94" s="229"/>
    </row>
    <row r="95" spans="2:20" ht="30.75">
      <c r="B95" s="276"/>
      <c r="C95" s="246" t="s">
        <v>363</v>
      </c>
      <c r="D95" s="290" t="s">
        <v>364</v>
      </c>
      <c r="E95" s="292">
        <v>2</v>
      </c>
      <c r="F95" s="277" t="s">
        <v>12</v>
      </c>
      <c r="G95" s="280">
        <v>0</v>
      </c>
      <c r="H95" s="195">
        <f t="shared" si="18"/>
        <v>0</v>
      </c>
      <c r="I95" s="278">
        <v>0</v>
      </c>
      <c r="J95" s="279">
        <v>0</v>
      </c>
      <c r="K95" s="193">
        <f t="shared" si="19"/>
        <v>0</v>
      </c>
      <c r="L95" s="192">
        <v>0.1</v>
      </c>
      <c r="M95" s="192">
        <v>0.1</v>
      </c>
      <c r="N95" s="192">
        <v>0.4</v>
      </c>
      <c r="O95" s="191">
        <v>0.85</v>
      </c>
      <c r="P95" s="193">
        <f t="shared" si="20"/>
        <v>0</v>
      </c>
      <c r="Q95" s="193">
        <f t="shared" si="21"/>
        <v>0</v>
      </c>
      <c r="R95" s="190">
        <f t="shared" si="22"/>
        <v>0</v>
      </c>
      <c r="S95" s="190">
        <f t="shared" si="23"/>
        <v>0</v>
      </c>
      <c r="T95" s="229"/>
    </row>
    <row r="96" spans="2:20" ht="30.75">
      <c r="B96" s="276"/>
      <c r="C96" s="247" t="s">
        <v>365</v>
      </c>
      <c r="D96" s="289" t="s">
        <v>366</v>
      </c>
      <c r="E96" s="293">
        <v>2</v>
      </c>
      <c r="F96" s="277" t="s">
        <v>12</v>
      </c>
      <c r="G96" s="280">
        <v>0</v>
      </c>
      <c r="H96" s="195">
        <f t="shared" si="18"/>
        <v>0</v>
      </c>
      <c r="I96" s="278">
        <v>0</v>
      </c>
      <c r="J96" s="279">
        <v>0</v>
      </c>
      <c r="K96" s="193">
        <f t="shared" si="19"/>
        <v>0</v>
      </c>
      <c r="L96" s="192">
        <v>0.1</v>
      </c>
      <c r="M96" s="192">
        <v>0.1</v>
      </c>
      <c r="N96" s="192">
        <v>0.4</v>
      </c>
      <c r="O96" s="191">
        <v>0.85</v>
      </c>
      <c r="P96" s="193">
        <f t="shared" si="20"/>
        <v>0</v>
      </c>
      <c r="Q96" s="193">
        <f t="shared" si="21"/>
        <v>0</v>
      </c>
      <c r="R96" s="190">
        <f t="shared" si="22"/>
        <v>0</v>
      </c>
      <c r="S96" s="190">
        <f t="shared" si="23"/>
        <v>0</v>
      </c>
      <c r="T96" s="229"/>
    </row>
    <row r="97" spans="2:20" ht="45.75">
      <c r="B97" s="276"/>
      <c r="C97" s="246" t="s">
        <v>367</v>
      </c>
      <c r="D97" s="290" t="s">
        <v>368</v>
      </c>
      <c r="E97" s="292">
        <v>1</v>
      </c>
      <c r="F97" s="277" t="s">
        <v>12</v>
      </c>
      <c r="G97" s="280">
        <v>0</v>
      </c>
      <c r="H97" s="195">
        <f t="shared" si="18"/>
        <v>0</v>
      </c>
      <c r="I97" s="278">
        <v>0</v>
      </c>
      <c r="J97" s="279">
        <v>0</v>
      </c>
      <c r="K97" s="193">
        <f t="shared" si="19"/>
        <v>0</v>
      </c>
      <c r="L97" s="192">
        <v>0.1</v>
      </c>
      <c r="M97" s="192">
        <v>0.1</v>
      </c>
      <c r="N97" s="192">
        <v>0.4</v>
      </c>
      <c r="O97" s="191">
        <v>0.85</v>
      </c>
      <c r="P97" s="193">
        <f t="shared" si="20"/>
        <v>0</v>
      </c>
      <c r="Q97" s="193">
        <f t="shared" si="21"/>
        <v>0</v>
      </c>
      <c r="R97" s="190">
        <f t="shared" si="22"/>
        <v>0</v>
      </c>
      <c r="S97" s="190">
        <f t="shared" si="23"/>
        <v>0</v>
      </c>
      <c r="T97" s="229"/>
    </row>
    <row r="98" spans="2:20" ht="30.75">
      <c r="B98" s="276"/>
      <c r="C98" s="247" t="s">
        <v>238</v>
      </c>
      <c r="D98" s="289" t="s">
        <v>239</v>
      </c>
      <c r="E98" s="293">
        <v>1</v>
      </c>
      <c r="F98" s="277" t="s">
        <v>12</v>
      </c>
      <c r="G98" s="280">
        <v>0</v>
      </c>
      <c r="H98" s="195">
        <f t="shared" si="18"/>
        <v>0</v>
      </c>
      <c r="I98" s="278">
        <v>0</v>
      </c>
      <c r="J98" s="279">
        <v>0</v>
      </c>
      <c r="K98" s="193">
        <f t="shared" si="19"/>
        <v>0</v>
      </c>
      <c r="L98" s="192">
        <v>0.1</v>
      </c>
      <c r="M98" s="192">
        <v>0.1</v>
      </c>
      <c r="N98" s="192">
        <v>0.4</v>
      </c>
      <c r="O98" s="191">
        <v>0.85</v>
      </c>
      <c r="P98" s="193">
        <f t="shared" si="20"/>
        <v>0</v>
      </c>
      <c r="Q98" s="193">
        <f t="shared" si="21"/>
        <v>0</v>
      </c>
      <c r="R98" s="190">
        <f t="shared" si="22"/>
        <v>0</v>
      </c>
      <c r="S98" s="190">
        <f t="shared" si="23"/>
        <v>0</v>
      </c>
      <c r="T98" s="229"/>
    </row>
    <row r="99" spans="2:20" ht="30.75">
      <c r="B99" s="276"/>
      <c r="C99" s="246" t="s">
        <v>369</v>
      </c>
      <c r="D99" s="290" t="s">
        <v>370</v>
      </c>
      <c r="E99" s="292">
        <v>1</v>
      </c>
      <c r="F99" s="277" t="s">
        <v>12</v>
      </c>
      <c r="G99" s="280">
        <v>0</v>
      </c>
      <c r="H99" s="195">
        <f t="shared" si="18"/>
        <v>0</v>
      </c>
      <c r="I99" s="278">
        <v>0</v>
      </c>
      <c r="J99" s="279">
        <v>0</v>
      </c>
      <c r="K99" s="193">
        <f t="shared" si="19"/>
        <v>0</v>
      </c>
      <c r="L99" s="192">
        <v>0.1</v>
      </c>
      <c r="M99" s="192">
        <v>0.1</v>
      </c>
      <c r="N99" s="192">
        <v>0.4</v>
      </c>
      <c r="O99" s="191">
        <v>0.85</v>
      </c>
      <c r="P99" s="193">
        <f t="shared" si="20"/>
        <v>0</v>
      </c>
      <c r="Q99" s="193">
        <f t="shared" si="21"/>
        <v>0</v>
      </c>
      <c r="R99" s="190">
        <f t="shared" si="22"/>
        <v>0</v>
      </c>
      <c r="S99" s="190">
        <f t="shared" si="23"/>
        <v>0</v>
      </c>
      <c r="T99" s="229"/>
    </row>
    <row r="100" spans="2:20" ht="45.75">
      <c r="B100" s="276"/>
      <c r="C100" s="247" t="s">
        <v>371</v>
      </c>
      <c r="D100" s="289" t="s">
        <v>372</v>
      </c>
      <c r="E100" s="293">
        <v>2</v>
      </c>
      <c r="F100" s="277" t="s">
        <v>12</v>
      </c>
      <c r="G100" s="280">
        <v>0</v>
      </c>
      <c r="H100" s="195">
        <f t="shared" si="18"/>
        <v>0</v>
      </c>
      <c r="I100" s="278">
        <v>0</v>
      </c>
      <c r="J100" s="279">
        <v>0</v>
      </c>
      <c r="K100" s="193">
        <f t="shared" si="19"/>
        <v>0</v>
      </c>
      <c r="L100" s="192">
        <v>0.1</v>
      </c>
      <c r="M100" s="192">
        <v>0.1</v>
      </c>
      <c r="N100" s="192">
        <v>0.4</v>
      </c>
      <c r="O100" s="191">
        <v>0.85</v>
      </c>
      <c r="P100" s="193">
        <f t="shared" si="20"/>
        <v>0</v>
      </c>
      <c r="Q100" s="193">
        <f t="shared" si="21"/>
        <v>0</v>
      </c>
      <c r="R100" s="190">
        <f t="shared" si="22"/>
        <v>0</v>
      </c>
      <c r="S100" s="190">
        <f t="shared" si="23"/>
        <v>0</v>
      </c>
      <c r="T100" s="229"/>
    </row>
    <row r="101" spans="2:20" ht="30.75">
      <c r="B101" s="276"/>
      <c r="C101" s="246" t="s">
        <v>244</v>
      </c>
      <c r="D101" s="290" t="s">
        <v>245</v>
      </c>
      <c r="E101" s="292">
        <v>1</v>
      </c>
      <c r="F101" s="277" t="s">
        <v>12</v>
      </c>
      <c r="G101" s="280">
        <v>0</v>
      </c>
      <c r="H101" s="195">
        <f t="shared" si="18"/>
        <v>0</v>
      </c>
      <c r="I101" s="278">
        <v>0</v>
      </c>
      <c r="J101" s="279">
        <v>0</v>
      </c>
      <c r="K101" s="193">
        <f t="shared" si="19"/>
        <v>0</v>
      </c>
      <c r="L101" s="192">
        <v>0.1</v>
      </c>
      <c r="M101" s="192">
        <v>0.1</v>
      </c>
      <c r="N101" s="192">
        <v>0.4</v>
      </c>
      <c r="O101" s="191">
        <v>0.85</v>
      </c>
      <c r="P101" s="193">
        <f t="shared" si="20"/>
        <v>0</v>
      </c>
      <c r="Q101" s="193">
        <f t="shared" si="21"/>
        <v>0</v>
      </c>
      <c r="R101" s="190">
        <f t="shared" si="22"/>
        <v>0</v>
      </c>
      <c r="S101" s="190">
        <f t="shared" si="23"/>
        <v>0</v>
      </c>
      <c r="T101" s="229"/>
    </row>
    <row r="102" spans="2:20" ht="45.75">
      <c r="B102" s="276"/>
      <c r="C102" s="247" t="s">
        <v>373</v>
      </c>
      <c r="D102" s="289" t="s">
        <v>374</v>
      </c>
      <c r="E102" s="293">
        <v>2</v>
      </c>
      <c r="F102" s="277" t="s">
        <v>12</v>
      </c>
      <c r="G102" s="280">
        <v>0</v>
      </c>
      <c r="H102" s="195">
        <f t="shared" si="18"/>
        <v>0</v>
      </c>
      <c r="I102" s="278">
        <v>0</v>
      </c>
      <c r="J102" s="279">
        <v>0</v>
      </c>
      <c r="K102" s="193">
        <f t="shared" si="19"/>
        <v>0</v>
      </c>
      <c r="L102" s="192">
        <v>0.1</v>
      </c>
      <c r="M102" s="192">
        <v>0.1</v>
      </c>
      <c r="N102" s="192">
        <v>0.4</v>
      </c>
      <c r="O102" s="191">
        <v>0.85</v>
      </c>
      <c r="P102" s="193">
        <f t="shared" si="20"/>
        <v>0</v>
      </c>
      <c r="Q102" s="193">
        <f t="shared" si="21"/>
        <v>0</v>
      </c>
      <c r="R102" s="190">
        <f t="shared" si="22"/>
        <v>0</v>
      </c>
      <c r="S102" s="190">
        <f t="shared" si="23"/>
        <v>0</v>
      </c>
      <c r="T102" s="229"/>
    </row>
    <row r="103" spans="2:20" ht="30.75">
      <c r="B103" s="276"/>
      <c r="C103" s="246" t="s">
        <v>375</v>
      </c>
      <c r="D103" s="290" t="s">
        <v>376</v>
      </c>
      <c r="E103" s="292">
        <v>1</v>
      </c>
      <c r="F103" s="277" t="s">
        <v>12</v>
      </c>
      <c r="G103" s="280">
        <v>0</v>
      </c>
      <c r="H103" s="195">
        <f t="shared" si="18"/>
        <v>0</v>
      </c>
      <c r="I103" s="278">
        <v>0</v>
      </c>
      <c r="J103" s="279">
        <v>0</v>
      </c>
      <c r="K103" s="193">
        <f t="shared" si="19"/>
        <v>0</v>
      </c>
      <c r="L103" s="192">
        <v>0.1</v>
      </c>
      <c r="M103" s="192">
        <v>0.1</v>
      </c>
      <c r="N103" s="192">
        <v>0.4</v>
      </c>
      <c r="O103" s="191">
        <v>0.85</v>
      </c>
      <c r="P103" s="193">
        <f t="shared" si="20"/>
        <v>0</v>
      </c>
      <c r="Q103" s="193">
        <f t="shared" si="21"/>
        <v>0</v>
      </c>
      <c r="R103" s="190">
        <f t="shared" si="22"/>
        <v>0</v>
      </c>
      <c r="S103" s="190">
        <f t="shared" si="23"/>
        <v>0</v>
      </c>
      <c r="T103" s="229"/>
    </row>
    <row r="104" spans="2:20" ht="45.75">
      <c r="B104" s="276"/>
      <c r="C104" s="247" t="s">
        <v>377</v>
      </c>
      <c r="D104" s="289" t="s">
        <v>378</v>
      </c>
      <c r="E104" s="293">
        <v>1</v>
      </c>
      <c r="F104" s="277" t="s">
        <v>12</v>
      </c>
      <c r="G104" s="280">
        <v>0</v>
      </c>
      <c r="H104" s="195">
        <f t="shared" si="18"/>
        <v>0</v>
      </c>
      <c r="I104" s="278">
        <v>0</v>
      </c>
      <c r="J104" s="279">
        <v>0</v>
      </c>
      <c r="K104" s="193">
        <f t="shared" si="19"/>
        <v>0</v>
      </c>
      <c r="L104" s="192">
        <v>0.1</v>
      </c>
      <c r="M104" s="192">
        <v>0.1</v>
      </c>
      <c r="N104" s="192">
        <v>0.4</v>
      </c>
      <c r="O104" s="191">
        <v>0.85</v>
      </c>
      <c r="P104" s="193">
        <f t="shared" si="20"/>
        <v>0</v>
      </c>
      <c r="Q104" s="193">
        <f t="shared" si="21"/>
        <v>0</v>
      </c>
      <c r="R104" s="190">
        <f t="shared" si="22"/>
        <v>0</v>
      </c>
      <c r="S104" s="190">
        <f t="shared" si="23"/>
        <v>0</v>
      </c>
      <c r="T104" s="229"/>
    </row>
    <row r="105" spans="2:20" ht="30.75">
      <c r="B105" s="276"/>
      <c r="C105" s="246" t="s">
        <v>379</v>
      </c>
      <c r="D105" s="290" t="s">
        <v>380</v>
      </c>
      <c r="E105" s="292">
        <v>1</v>
      </c>
      <c r="F105" s="277" t="s">
        <v>12</v>
      </c>
      <c r="G105" s="280">
        <v>0</v>
      </c>
      <c r="H105" s="195">
        <f t="shared" si="18"/>
        <v>0</v>
      </c>
      <c r="I105" s="278">
        <v>0</v>
      </c>
      <c r="J105" s="279">
        <v>0</v>
      </c>
      <c r="K105" s="193">
        <f t="shared" si="19"/>
        <v>0</v>
      </c>
      <c r="L105" s="192">
        <v>0.1</v>
      </c>
      <c r="M105" s="192">
        <v>0.1</v>
      </c>
      <c r="N105" s="192">
        <v>0.4</v>
      </c>
      <c r="O105" s="191">
        <v>0.85</v>
      </c>
      <c r="P105" s="193">
        <f t="shared" si="20"/>
        <v>0</v>
      </c>
      <c r="Q105" s="193">
        <f t="shared" si="21"/>
        <v>0</v>
      </c>
      <c r="R105" s="190">
        <f t="shared" si="22"/>
        <v>0</v>
      </c>
      <c r="S105" s="190">
        <f t="shared" si="23"/>
        <v>0</v>
      </c>
      <c r="T105" s="229"/>
    </row>
    <row r="106" spans="2:20" ht="30.75">
      <c r="B106" s="276"/>
      <c r="C106" s="247" t="s">
        <v>218</v>
      </c>
      <c r="D106" s="289" t="s">
        <v>219</v>
      </c>
      <c r="E106" s="293">
        <v>1</v>
      </c>
      <c r="F106" s="277" t="s">
        <v>12</v>
      </c>
      <c r="G106" s="280">
        <v>0</v>
      </c>
      <c r="H106" s="195">
        <f t="shared" si="18"/>
        <v>0</v>
      </c>
      <c r="I106" s="278">
        <v>0</v>
      </c>
      <c r="J106" s="279">
        <v>0</v>
      </c>
      <c r="K106" s="193">
        <f t="shared" si="19"/>
        <v>0</v>
      </c>
      <c r="L106" s="192">
        <v>0.1</v>
      </c>
      <c r="M106" s="192">
        <v>0.1</v>
      </c>
      <c r="N106" s="192">
        <v>0.4</v>
      </c>
      <c r="O106" s="191">
        <v>0.85</v>
      </c>
      <c r="P106" s="193">
        <f t="shared" si="20"/>
        <v>0</v>
      </c>
      <c r="Q106" s="193">
        <f t="shared" si="21"/>
        <v>0</v>
      </c>
      <c r="R106" s="190">
        <f t="shared" si="22"/>
        <v>0</v>
      </c>
      <c r="S106" s="190">
        <f t="shared" si="23"/>
        <v>0</v>
      </c>
      <c r="T106" s="229"/>
    </row>
    <row r="107" spans="2:20" ht="45.75">
      <c r="B107" s="276"/>
      <c r="C107" s="246" t="s">
        <v>381</v>
      </c>
      <c r="D107" s="290" t="s">
        <v>382</v>
      </c>
      <c r="E107" s="292">
        <v>1</v>
      </c>
      <c r="F107" s="277" t="s">
        <v>12</v>
      </c>
      <c r="G107" s="280">
        <v>0</v>
      </c>
      <c r="H107" s="195">
        <f t="shared" si="18"/>
        <v>0</v>
      </c>
      <c r="I107" s="278">
        <v>0</v>
      </c>
      <c r="J107" s="279">
        <v>0</v>
      </c>
      <c r="K107" s="193">
        <f t="shared" si="19"/>
        <v>0</v>
      </c>
      <c r="L107" s="192">
        <v>0.1</v>
      </c>
      <c r="M107" s="192">
        <v>0.1</v>
      </c>
      <c r="N107" s="192">
        <v>0.4</v>
      </c>
      <c r="O107" s="191">
        <v>0.85</v>
      </c>
      <c r="P107" s="193">
        <f t="shared" si="20"/>
        <v>0</v>
      </c>
      <c r="Q107" s="193">
        <f t="shared" si="21"/>
        <v>0</v>
      </c>
      <c r="R107" s="190">
        <f t="shared" si="22"/>
        <v>0</v>
      </c>
      <c r="S107" s="190">
        <f t="shared" si="23"/>
        <v>0</v>
      </c>
      <c r="T107" s="229"/>
    </row>
    <row r="108" spans="2:20" ht="15.75">
      <c r="B108" s="276"/>
      <c r="C108" s="247" t="s">
        <v>383</v>
      </c>
      <c r="D108" s="289" t="s">
        <v>384</v>
      </c>
      <c r="E108" s="293">
        <v>2</v>
      </c>
      <c r="F108" s="277" t="s">
        <v>12</v>
      </c>
      <c r="G108" s="280">
        <v>0</v>
      </c>
      <c r="H108" s="195">
        <f t="shared" si="18"/>
        <v>0</v>
      </c>
      <c r="I108" s="278">
        <v>0</v>
      </c>
      <c r="J108" s="279">
        <v>0</v>
      </c>
      <c r="K108" s="193">
        <f t="shared" si="19"/>
        <v>0</v>
      </c>
      <c r="L108" s="192">
        <v>0.1</v>
      </c>
      <c r="M108" s="192">
        <v>0.1</v>
      </c>
      <c r="N108" s="192">
        <v>0.4</v>
      </c>
      <c r="O108" s="191">
        <v>0.85</v>
      </c>
      <c r="P108" s="193">
        <f t="shared" si="20"/>
        <v>0</v>
      </c>
      <c r="Q108" s="193">
        <f t="shared" si="21"/>
        <v>0</v>
      </c>
      <c r="R108" s="190">
        <f t="shared" si="22"/>
        <v>0</v>
      </c>
      <c r="S108" s="190">
        <f t="shared" si="23"/>
        <v>0</v>
      </c>
      <c r="T108" s="229"/>
    </row>
    <row r="109" spans="2:20" ht="45.75">
      <c r="B109" s="276"/>
      <c r="C109" s="246" t="s">
        <v>385</v>
      </c>
      <c r="D109" s="290" t="s">
        <v>386</v>
      </c>
      <c r="E109" s="292">
        <v>2</v>
      </c>
      <c r="F109" s="277" t="s">
        <v>12</v>
      </c>
      <c r="G109" s="280">
        <v>0</v>
      </c>
      <c r="H109" s="195">
        <f t="shared" si="18"/>
        <v>0</v>
      </c>
      <c r="I109" s="278">
        <v>0</v>
      </c>
      <c r="J109" s="279">
        <v>0</v>
      </c>
      <c r="K109" s="193">
        <f t="shared" si="19"/>
        <v>0</v>
      </c>
      <c r="L109" s="192">
        <v>0.1</v>
      </c>
      <c r="M109" s="192">
        <v>0.1</v>
      </c>
      <c r="N109" s="192">
        <v>0.4</v>
      </c>
      <c r="O109" s="191">
        <v>0.85</v>
      </c>
      <c r="P109" s="193">
        <f t="shared" si="20"/>
        <v>0</v>
      </c>
      <c r="Q109" s="193">
        <f t="shared" si="21"/>
        <v>0</v>
      </c>
      <c r="R109" s="190">
        <f t="shared" si="22"/>
        <v>0</v>
      </c>
      <c r="S109" s="190">
        <f t="shared" si="23"/>
        <v>0</v>
      </c>
      <c r="T109" s="229"/>
    </row>
    <row r="110" spans="2:20" ht="30.75">
      <c r="B110" s="276"/>
      <c r="C110" s="247" t="s">
        <v>224</v>
      </c>
      <c r="D110" s="289" t="s">
        <v>225</v>
      </c>
      <c r="E110" s="293">
        <v>2</v>
      </c>
      <c r="F110" s="277" t="s">
        <v>12</v>
      </c>
      <c r="G110" s="280">
        <v>0</v>
      </c>
      <c r="H110" s="195">
        <f t="shared" si="18"/>
        <v>0</v>
      </c>
      <c r="I110" s="278">
        <v>0</v>
      </c>
      <c r="J110" s="279">
        <v>0</v>
      </c>
      <c r="K110" s="193">
        <f t="shared" si="19"/>
        <v>0</v>
      </c>
      <c r="L110" s="192">
        <v>0.1</v>
      </c>
      <c r="M110" s="192">
        <v>0.1</v>
      </c>
      <c r="N110" s="192">
        <v>0.4</v>
      </c>
      <c r="O110" s="191">
        <v>0.85</v>
      </c>
      <c r="P110" s="193">
        <f t="shared" si="20"/>
        <v>0</v>
      </c>
      <c r="Q110" s="193">
        <f t="shared" si="21"/>
        <v>0</v>
      </c>
      <c r="R110" s="190">
        <f t="shared" si="22"/>
        <v>0</v>
      </c>
      <c r="S110" s="190">
        <f t="shared" si="23"/>
        <v>0</v>
      </c>
      <c r="T110" s="229"/>
    </row>
    <row r="111" spans="2:20" ht="45.75">
      <c r="B111" s="276"/>
      <c r="C111" s="246" t="s">
        <v>250</v>
      </c>
      <c r="D111" s="290" t="s">
        <v>251</v>
      </c>
      <c r="E111" s="292">
        <v>1</v>
      </c>
      <c r="F111" s="277" t="s">
        <v>12</v>
      </c>
      <c r="G111" s="280">
        <v>0</v>
      </c>
      <c r="H111" s="195">
        <f t="shared" si="18"/>
        <v>0</v>
      </c>
      <c r="I111" s="278">
        <v>0</v>
      </c>
      <c r="J111" s="279">
        <v>0</v>
      </c>
      <c r="K111" s="193">
        <f t="shared" si="19"/>
        <v>0</v>
      </c>
      <c r="L111" s="192">
        <v>0.1</v>
      </c>
      <c r="M111" s="192">
        <v>0.1</v>
      </c>
      <c r="N111" s="192">
        <v>0.4</v>
      </c>
      <c r="O111" s="191">
        <v>0.85</v>
      </c>
      <c r="P111" s="193">
        <f t="shared" si="20"/>
        <v>0</v>
      </c>
      <c r="Q111" s="193">
        <f t="shared" si="21"/>
        <v>0</v>
      </c>
      <c r="R111" s="190">
        <f t="shared" si="22"/>
        <v>0</v>
      </c>
      <c r="S111" s="190">
        <f t="shared" si="23"/>
        <v>0</v>
      </c>
      <c r="T111" s="229"/>
    </row>
    <row r="112" spans="2:20" ht="30.75">
      <c r="B112" s="276"/>
      <c r="C112" s="247" t="s">
        <v>387</v>
      </c>
      <c r="D112" s="289" t="s">
        <v>388</v>
      </c>
      <c r="E112" s="293">
        <v>1</v>
      </c>
      <c r="F112" s="277" t="s">
        <v>12</v>
      </c>
      <c r="G112" s="280">
        <v>0</v>
      </c>
      <c r="H112" s="195">
        <f t="shared" si="18"/>
        <v>0</v>
      </c>
      <c r="I112" s="278">
        <v>0</v>
      </c>
      <c r="J112" s="279">
        <v>0</v>
      </c>
      <c r="K112" s="193">
        <f t="shared" si="19"/>
        <v>0</v>
      </c>
      <c r="L112" s="192">
        <v>0.1</v>
      </c>
      <c r="M112" s="192">
        <v>0.1</v>
      </c>
      <c r="N112" s="192">
        <v>0.4</v>
      </c>
      <c r="O112" s="191">
        <v>0.85</v>
      </c>
      <c r="P112" s="193">
        <f t="shared" si="20"/>
        <v>0</v>
      </c>
      <c r="Q112" s="193">
        <f t="shared" si="21"/>
        <v>0</v>
      </c>
      <c r="R112" s="190">
        <f t="shared" si="22"/>
        <v>0</v>
      </c>
      <c r="S112" s="190">
        <f t="shared" si="23"/>
        <v>0</v>
      </c>
      <c r="T112" s="229"/>
    </row>
    <row r="113" spans="2:20" ht="15.75">
      <c r="B113" s="276"/>
      <c r="C113" s="246" t="s">
        <v>232</v>
      </c>
      <c r="D113" s="290" t="s">
        <v>233</v>
      </c>
      <c r="E113" s="292">
        <v>1</v>
      </c>
      <c r="F113" s="277" t="s">
        <v>12</v>
      </c>
      <c r="G113" s="280">
        <v>0</v>
      </c>
      <c r="H113" s="195">
        <f t="shared" si="18"/>
        <v>0</v>
      </c>
      <c r="I113" s="278">
        <v>0</v>
      </c>
      <c r="J113" s="279">
        <v>0</v>
      </c>
      <c r="K113" s="193">
        <f t="shared" si="19"/>
        <v>0</v>
      </c>
      <c r="L113" s="192">
        <v>0.1</v>
      </c>
      <c r="M113" s="192">
        <v>0.1</v>
      </c>
      <c r="N113" s="192">
        <v>0.4</v>
      </c>
      <c r="O113" s="191">
        <v>0.85</v>
      </c>
      <c r="P113" s="193">
        <f t="shared" si="20"/>
        <v>0</v>
      </c>
      <c r="Q113" s="193">
        <f t="shared" si="21"/>
        <v>0</v>
      </c>
      <c r="R113" s="190">
        <f t="shared" si="22"/>
        <v>0</v>
      </c>
      <c r="S113" s="190">
        <f t="shared" si="23"/>
        <v>0</v>
      </c>
      <c r="T113" s="229"/>
    </row>
    <row r="114" spans="2:20" ht="15.75">
      <c r="B114" s="276"/>
      <c r="C114" s="247" t="s">
        <v>316</v>
      </c>
      <c r="D114" s="289" t="s">
        <v>317</v>
      </c>
      <c r="E114" s="293">
        <v>1</v>
      </c>
      <c r="F114" s="277" t="s">
        <v>12</v>
      </c>
      <c r="G114" s="280">
        <v>0</v>
      </c>
      <c r="H114" s="195">
        <f t="shared" si="18"/>
        <v>0</v>
      </c>
      <c r="I114" s="278">
        <v>0</v>
      </c>
      <c r="J114" s="279">
        <v>0</v>
      </c>
      <c r="K114" s="193">
        <f t="shared" si="19"/>
        <v>0</v>
      </c>
      <c r="L114" s="192">
        <v>0.1</v>
      </c>
      <c r="M114" s="192">
        <v>0.1</v>
      </c>
      <c r="N114" s="192">
        <v>0.4</v>
      </c>
      <c r="O114" s="191">
        <v>0.85</v>
      </c>
      <c r="P114" s="193">
        <f t="shared" si="20"/>
        <v>0</v>
      </c>
      <c r="Q114" s="193">
        <f t="shared" si="21"/>
        <v>0</v>
      </c>
      <c r="R114" s="190">
        <f t="shared" si="22"/>
        <v>0</v>
      </c>
      <c r="S114" s="190">
        <f t="shared" si="23"/>
        <v>0</v>
      </c>
      <c r="T114" s="229"/>
    </row>
    <row r="115" spans="2:20" ht="30.75">
      <c r="B115" s="276"/>
      <c r="C115" s="246" t="s">
        <v>389</v>
      </c>
      <c r="D115" s="290" t="s">
        <v>390</v>
      </c>
      <c r="E115" s="292">
        <v>1</v>
      </c>
      <c r="F115" s="277" t="s">
        <v>12</v>
      </c>
      <c r="G115" s="280">
        <v>0</v>
      </c>
      <c r="H115" s="195">
        <f t="shared" si="18"/>
        <v>0</v>
      </c>
      <c r="I115" s="278">
        <v>0</v>
      </c>
      <c r="J115" s="279">
        <v>0</v>
      </c>
      <c r="K115" s="193">
        <f t="shared" si="19"/>
        <v>0</v>
      </c>
      <c r="L115" s="192">
        <v>0.1</v>
      </c>
      <c r="M115" s="192">
        <v>0.1</v>
      </c>
      <c r="N115" s="192">
        <v>0.4</v>
      </c>
      <c r="O115" s="191">
        <v>0.85</v>
      </c>
      <c r="P115" s="193">
        <f t="shared" si="20"/>
        <v>0</v>
      </c>
      <c r="Q115" s="193">
        <f t="shared" si="21"/>
        <v>0</v>
      </c>
      <c r="R115" s="190">
        <f t="shared" si="22"/>
        <v>0</v>
      </c>
      <c r="S115" s="190">
        <f t="shared" si="23"/>
        <v>0</v>
      </c>
      <c r="T115" s="229"/>
    </row>
    <row r="116" spans="2:20" ht="15.75">
      <c r="B116" s="276"/>
      <c r="C116" s="247" t="s">
        <v>310</v>
      </c>
      <c r="D116" s="289" t="s">
        <v>311</v>
      </c>
      <c r="E116" s="293">
        <v>1</v>
      </c>
      <c r="F116" s="277" t="s">
        <v>12</v>
      </c>
      <c r="G116" s="280">
        <v>0</v>
      </c>
      <c r="H116" s="195">
        <f t="shared" si="18"/>
        <v>0</v>
      </c>
      <c r="I116" s="278">
        <v>0</v>
      </c>
      <c r="J116" s="279">
        <v>0</v>
      </c>
      <c r="K116" s="193">
        <f t="shared" si="19"/>
        <v>0</v>
      </c>
      <c r="L116" s="192">
        <v>0.1</v>
      </c>
      <c r="M116" s="192">
        <v>0.1</v>
      </c>
      <c r="N116" s="192">
        <v>0.4</v>
      </c>
      <c r="O116" s="191">
        <v>0.85</v>
      </c>
      <c r="P116" s="193">
        <f t="shared" si="20"/>
        <v>0</v>
      </c>
      <c r="Q116" s="193">
        <f t="shared" si="21"/>
        <v>0</v>
      </c>
      <c r="R116" s="190">
        <f t="shared" si="22"/>
        <v>0</v>
      </c>
      <c r="S116" s="190">
        <f t="shared" si="23"/>
        <v>0</v>
      </c>
      <c r="T116" s="229"/>
    </row>
    <row r="117" spans="2:20" ht="15.75">
      <c r="B117" s="276"/>
      <c r="C117" s="246" t="s">
        <v>391</v>
      </c>
      <c r="D117" s="290" t="s">
        <v>392</v>
      </c>
      <c r="E117" s="292">
        <v>1</v>
      </c>
      <c r="F117" s="277" t="s">
        <v>12</v>
      </c>
      <c r="G117" s="280">
        <v>0</v>
      </c>
      <c r="H117" s="195">
        <f t="shared" si="18"/>
        <v>0</v>
      </c>
      <c r="I117" s="278">
        <v>0</v>
      </c>
      <c r="J117" s="279">
        <v>0</v>
      </c>
      <c r="K117" s="193">
        <f t="shared" si="19"/>
        <v>0</v>
      </c>
      <c r="L117" s="192">
        <v>0.1</v>
      </c>
      <c r="M117" s="192">
        <v>0.1</v>
      </c>
      <c r="N117" s="192">
        <v>0.4</v>
      </c>
      <c r="O117" s="191">
        <v>0.85</v>
      </c>
      <c r="P117" s="193">
        <f t="shared" si="20"/>
        <v>0</v>
      </c>
      <c r="Q117" s="193">
        <f t="shared" si="21"/>
        <v>0</v>
      </c>
      <c r="R117" s="190">
        <f t="shared" si="22"/>
        <v>0</v>
      </c>
      <c r="S117" s="190">
        <f t="shared" si="23"/>
        <v>0</v>
      </c>
      <c r="T117" s="229"/>
    </row>
    <row r="118" spans="2:20" ht="45.75">
      <c r="B118" s="276"/>
      <c r="C118" s="247" t="s">
        <v>393</v>
      </c>
      <c r="D118" s="289" t="s">
        <v>394</v>
      </c>
      <c r="E118" s="293">
        <v>1</v>
      </c>
      <c r="F118" s="277" t="s">
        <v>12</v>
      </c>
      <c r="G118" s="280">
        <v>0</v>
      </c>
      <c r="H118" s="195">
        <f t="shared" si="18"/>
        <v>0</v>
      </c>
      <c r="I118" s="278">
        <v>0</v>
      </c>
      <c r="J118" s="279">
        <v>0</v>
      </c>
      <c r="K118" s="193">
        <f t="shared" si="19"/>
        <v>0</v>
      </c>
      <c r="L118" s="192">
        <v>0.1</v>
      </c>
      <c r="M118" s="192">
        <v>0.1</v>
      </c>
      <c r="N118" s="192">
        <v>0.4</v>
      </c>
      <c r="O118" s="191">
        <v>0.85</v>
      </c>
      <c r="P118" s="193">
        <f t="shared" si="20"/>
        <v>0</v>
      </c>
      <c r="Q118" s="193">
        <f t="shared" si="21"/>
        <v>0</v>
      </c>
      <c r="R118" s="190">
        <f t="shared" si="22"/>
        <v>0</v>
      </c>
      <c r="S118" s="190">
        <f t="shared" si="23"/>
        <v>0</v>
      </c>
      <c r="T118" s="229"/>
    </row>
    <row r="119" spans="2:20" ht="15.75">
      <c r="B119" s="276"/>
      <c r="C119" s="246" t="s">
        <v>256</v>
      </c>
      <c r="D119" s="290" t="s">
        <v>257</v>
      </c>
      <c r="E119" s="292">
        <v>1</v>
      </c>
      <c r="F119" s="277" t="s">
        <v>12</v>
      </c>
      <c r="G119" s="280">
        <v>0</v>
      </c>
      <c r="H119" s="195">
        <f t="shared" si="18"/>
        <v>0</v>
      </c>
      <c r="I119" s="278">
        <v>0</v>
      </c>
      <c r="J119" s="279">
        <v>0</v>
      </c>
      <c r="K119" s="193">
        <f t="shared" si="19"/>
        <v>0</v>
      </c>
      <c r="L119" s="192">
        <v>0.1</v>
      </c>
      <c r="M119" s="192">
        <v>0.1</v>
      </c>
      <c r="N119" s="192">
        <v>0.4</v>
      </c>
      <c r="O119" s="191">
        <v>0.85</v>
      </c>
      <c r="P119" s="193">
        <f t="shared" si="20"/>
        <v>0</v>
      </c>
      <c r="Q119" s="193">
        <f t="shared" si="21"/>
        <v>0</v>
      </c>
      <c r="R119" s="190">
        <f t="shared" si="22"/>
        <v>0</v>
      </c>
      <c r="S119" s="190">
        <f t="shared" si="23"/>
        <v>0</v>
      </c>
      <c r="T119" s="229"/>
    </row>
    <row r="120" spans="2:20" ht="30.75">
      <c r="B120" s="276"/>
      <c r="C120" s="247" t="s">
        <v>395</v>
      </c>
      <c r="D120" s="289" t="s">
        <v>396</v>
      </c>
      <c r="E120" s="293">
        <v>1</v>
      </c>
      <c r="F120" s="277" t="s">
        <v>12</v>
      </c>
      <c r="G120" s="280">
        <v>0</v>
      </c>
      <c r="H120" s="195">
        <f t="shared" si="18"/>
        <v>0</v>
      </c>
      <c r="I120" s="278">
        <v>0</v>
      </c>
      <c r="J120" s="279">
        <v>0</v>
      </c>
      <c r="K120" s="193">
        <f t="shared" si="19"/>
        <v>0</v>
      </c>
      <c r="L120" s="192">
        <v>0.1</v>
      </c>
      <c r="M120" s="192">
        <v>0.1</v>
      </c>
      <c r="N120" s="192">
        <v>0.4</v>
      </c>
      <c r="O120" s="191">
        <v>0.85</v>
      </c>
      <c r="P120" s="193">
        <f t="shared" si="20"/>
        <v>0</v>
      </c>
      <c r="Q120" s="193">
        <f t="shared" si="21"/>
        <v>0</v>
      </c>
      <c r="R120" s="190">
        <f t="shared" si="22"/>
        <v>0</v>
      </c>
      <c r="S120" s="190">
        <f t="shared" si="23"/>
        <v>0</v>
      </c>
      <c r="T120" s="229"/>
    </row>
    <row r="121" spans="2:20" ht="30.75">
      <c r="B121" s="276"/>
      <c r="C121" s="246" t="s">
        <v>397</v>
      </c>
      <c r="D121" s="290" t="s">
        <v>398</v>
      </c>
      <c r="E121" s="292">
        <v>6</v>
      </c>
      <c r="F121" s="277" t="s">
        <v>12</v>
      </c>
      <c r="G121" s="280">
        <v>0</v>
      </c>
      <c r="H121" s="195">
        <f t="shared" si="18"/>
        <v>0</v>
      </c>
      <c r="I121" s="278">
        <v>0</v>
      </c>
      <c r="J121" s="279">
        <v>0</v>
      </c>
      <c r="K121" s="193">
        <f t="shared" si="19"/>
        <v>0</v>
      </c>
      <c r="L121" s="192">
        <v>0.1</v>
      </c>
      <c r="M121" s="192">
        <v>0.1</v>
      </c>
      <c r="N121" s="192">
        <v>0.4</v>
      </c>
      <c r="O121" s="191">
        <v>0.85</v>
      </c>
      <c r="P121" s="193">
        <f t="shared" si="20"/>
        <v>0</v>
      </c>
      <c r="Q121" s="193">
        <f t="shared" si="21"/>
        <v>0</v>
      </c>
      <c r="R121" s="190">
        <f t="shared" si="22"/>
        <v>0</v>
      </c>
      <c r="S121" s="190">
        <f t="shared" si="23"/>
        <v>0</v>
      </c>
      <c r="T121" s="229"/>
    </row>
    <row r="122" spans="2:20" ht="30.75">
      <c r="B122" s="276"/>
      <c r="C122" s="247" t="s">
        <v>282</v>
      </c>
      <c r="D122" s="289" t="s">
        <v>283</v>
      </c>
      <c r="E122" s="293">
        <v>9</v>
      </c>
      <c r="F122" s="277" t="s">
        <v>12</v>
      </c>
      <c r="G122" s="280">
        <v>0</v>
      </c>
      <c r="H122" s="195">
        <f t="shared" si="18"/>
        <v>0</v>
      </c>
      <c r="I122" s="278">
        <v>0</v>
      </c>
      <c r="J122" s="279">
        <v>0</v>
      </c>
      <c r="K122" s="193">
        <f t="shared" si="19"/>
        <v>0</v>
      </c>
      <c r="L122" s="192">
        <v>0.1</v>
      </c>
      <c r="M122" s="192">
        <v>0.1</v>
      </c>
      <c r="N122" s="192">
        <v>0.4</v>
      </c>
      <c r="O122" s="191">
        <v>0.85</v>
      </c>
      <c r="P122" s="193">
        <f t="shared" si="20"/>
        <v>0</v>
      </c>
      <c r="Q122" s="193">
        <f t="shared" si="21"/>
        <v>0</v>
      </c>
      <c r="R122" s="190">
        <f t="shared" si="22"/>
        <v>0</v>
      </c>
      <c r="S122" s="190">
        <f t="shared" si="23"/>
        <v>0</v>
      </c>
      <c r="T122" s="229"/>
    </row>
    <row r="123" spans="2:20" ht="30.75">
      <c r="B123" s="276"/>
      <c r="C123" s="246" t="s">
        <v>399</v>
      </c>
      <c r="D123" s="290" t="s">
        <v>400</v>
      </c>
      <c r="E123" s="292">
        <v>1</v>
      </c>
      <c r="F123" s="277" t="s">
        <v>12</v>
      </c>
      <c r="G123" s="280">
        <v>0</v>
      </c>
      <c r="H123" s="195">
        <f t="shared" si="18"/>
        <v>0</v>
      </c>
      <c r="I123" s="278">
        <v>0</v>
      </c>
      <c r="J123" s="279">
        <v>0</v>
      </c>
      <c r="K123" s="193">
        <f t="shared" si="19"/>
        <v>0</v>
      </c>
      <c r="L123" s="192">
        <v>0.1</v>
      </c>
      <c r="M123" s="192">
        <v>0.1</v>
      </c>
      <c r="N123" s="192">
        <v>0.4</v>
      </c>
      <c r="O123" s="191">
        <v>0.85</v>
      </c>
      <c r="P123" s="193">
        <f t="shared" si="20"/>
        <v>0</v>
      </c>
      <c r="Q123" s="193">
        <f t="shared" si="21"/>
        <v>0</v>
      </c>
      <c r="R123" s="190">
        <f t="shared" si="22"/>
        <v>0</v>
      </c>
      <c r="S123" s="190">
        <f t="shared" si="23"/>
        <v>0</v>
      </c>
      <c r="T123" s="229"/>
    </row>
    <row r="124" spans="2:20" ht="15.75">
      <c r="B124" s="276"/>
      <c r="C124" s="247" t="s">
        <v>401</v>
      </c>
      <c r="D124" s="289" t="s">
        <v>402</v>
      </c>
      <c r="E124" s="293">
        <v>2</v>
      </c>
      <c r="F124" s="277" t="s">
        <v>12</v>
      </c>
      <c r="G124" s="280">
        <v>0</v>
      </c>
      <c r="H124" s="195">
        <f t="shared" si="18"/>
        <v>0</v>
      </c>
      <c r="I124" s="278">
        <v>0</v>
      </c>
      <c r="J124" s="279">
        <v>0</v>
      </c>
      <c r="K124" s="193">
        <f t="shared" si="19"/>
        <v>0</v>
      </c>
      <c r="L124" s="192">
        <v>0.1</v>
      </c>
      <c r="M124" s="192">
        <v>0.1</v>
      </c>
      <c r="N124" s="192">
        <v>0.4</v>
      </c>
      <c r="O124" s="191">
        <v>0.85</v>
      </c>
      <c r="P124" s="193">
        <f t="shared" si="20"/>
        <v>0</v>
      </c>
      <c r="Q124" s="193">
        <f t="shared" si="21"/>
        <v>0</v>
      </c>
      <c r="R124" s="190">
        <f t="shared" si="22"/>
        <v>0</v>
      </c>
      <c r="S124" s="190">
        <f t="shared" si="23"/>
        <v>0</v>
      </c>
      <c r="T124" s="229"/>
    </row>
    <row r="125" spans="2:20" ht="45.75">
      <c r="B125" s="276"/>
      <c r="C125" s="246" t="s">
        <v>290</v>
      </c>
      <c r="D125" s="290" t="s">
        <v>291</v>
      </c>
      <c r="E125" s="292">
        <v>1</v>
      </c>
      <c r="F125" s="277" t="s">
        <v>12</v>
      </c>
      <c r="G125" s="280">
        <v>0</v>
      </c>
      <c r="H125" s="195">
        <f t="shared" si="18"/>
        <v>0</v>
      </c>
      <c r="I125" s="278">
        <v>0</v>
      </c>
      <c r="J125" s="279">
        <v>0</v>
      </c>
      <c r="K125" s="193">
        <f t="shared" si="19"/>
        <v>0</v>
      </c>
      <c r="L125" s="192">
        <v>0.1</v>
      </c>
      <c r="M125" s="192">
        <v>0.1</v>
      </c>
      <c r="N125" s="192">
        <v>0.4</v>
      </c>
      <c r="O125" s="191">
        <v>0.85</v>
      </c>
      <c r="P125" s="193">
        <f t="shared" si="20"/>
        <v>0</v>
      </c>
      <c r="Q125" s="193">
        <f t="shared" si="21"/>
        <v>0</v>
      </c>
      <c r="R125" s="190">
        <f t="shared" si="22"/>
        <v>0</v>
      </c>
      <c r="S125" s="190">
        <f t="shared" si="23"/>
        <v>0</v>
      </c>
      <c r="T125" s="229"/>
    </row>
    <row r="126" spans="2:20" ht="15.75">
      <c r="B126" s="276"/>
      <c r="C126" s="247" t="s">
        <v>300</v>
      </c>
      <c r="D126" s="289" t="s">
        <v>301</v>
      </c>
      <c r="E126" s="293">
        <v>2</v>
      </c>
      <c r="F126" s="277" t="s">
        <v>12</v>
      </c>
      <c r="G126" s="280">
        <v>0</v>
      </c>
      <c r="H126" s="195">
        <f t="shared" ref="H126:H189" si="24">E126*G126</f>
        <v>0</v>
      </c>
      <c r="I126" s="278">
        <v>0</v>
      </c>
      <c r="J126" s="279">
        <v>0</v>
      </c>
      <c r="K126" s="193">
        <f t="shared" si="19"/>
        <v>0</v>
      </c>
      <c r="L126" s="192">
        <v>0.1</v>
      </c>
      <c r="M126" s="192">
        <v>0.1</v>
      </c>
      <c r="N126" s="192">
        <v>0.4</v>
      </c>
      <c r="O126" s="191">
        <v>0.85</v>
      </c>
      <c r="P126" s="193">
        <f t="shared" si="20"/>
        <v>0</v>
      </c>
      <c r="Q126" s="193">
        <f t="shared" si="21"/>
        <v>0</v>
      </c>
      <c r="R126" s="190">
        <f t="shared" si="22"/>
        <v>0</v>
      </c>
      <c r="S126" s="190">
        <f t="shared" si="23"/>
        <v>0</v>
      </c>
      <c r="T126" s="229"/>
    </row>
    <row r="127" spans="2:20" ht="30.75">
      <c r="B127" s="276"/>
      <c r="C127" s="246" t="s">
        <v>403</v>
      </c>
      <c r="D127" s="290" t="s">
        <v>404</v>
      </c>
      <c r="E127" s="292">
        <v>1</v>
      </c>
      <c r="F127" s="277" t="s">
        <v>12</v>
      </c>
      <c r="G127" s="280">
        <v>0</v>
      </c>
      <c r="H127" s="195">
        <f t="shared" si="24"/>
        <v>0</v>
      </c>
      <c r="I127" s="278">
        <v>0</v>
      </c>
      <c r="J127" s="279">
        <v>0</v>
      </c>
      <c r="K127" s="193">
        <f t="shared" si="19"/>
        <v>0</v>
      </c>
      <c r="L127" s="192">
        <v>0.1</v>
      </c>
      <c r="M127" s="192">
        <v>0.1</v>
      </c>
      <c r="N127" s="192">
        <v>0.4</v>
      </c>
      <c r="O127" s="191">
        <v>0.85</v>
      </c>
      <c r="P127" s="193">
        <f t="shared" si="20"/>
        <v>0</v>
      </c>
      <c r="Q127" s="193">
        <f t="shared" si="21"/>
        <v>0</v>
      </c>
      <c r="R127" s="190">
        <f t="shared" si="22"/>
        <v>0</v>
      </c>
      <c r="S127" s="190">
        <f t="shared" si="23"/>
        <v>0</v>
      </c>
      <c r="T127" s="229"/>
    </row>
    <row r="128" spans="2:20" ht="30.75">
      <c r="B128" s="276"/>
      <c r="C128" s="247" t="s">
        <v>405</v>
      </c>
      <c r="D128" s="289" t="s">
        <v>406</v>
      </c>
      <c r="E128" s="293">
        <v>1</v>
      </c>
      <c r="F128" s="277" t="s">
        <v>12</v>
      </c>
      <c r="G128" s="280">
        <v>0</v>
      </c>
      <c r="H128" s="195">
        <f t="shared" si="24"/>
        <v>0</v>
      </c>
      <c r="I128" s="278">
        <v>0</v>
      </c>
      <c r="J128" s="279">
        <v>0</v>
      </c>
      <c r="K128" s="193">
        <f t="shared" si="19"/>
        <v>0</v>
      </c>
      <c r="L128" s="192">
        <v>0.1</v>
      </c>
      <c r="M128" s="192">
        <v>0.1</v>
      </c>
      <c r="N128" s="192">
        <v>0.4</v>
      </c>
      <c r="O128" s="191">
        <v>0.85</v>
      </c>
      <c r="P128" s="193">
        <f t="shared" si="20"/>
        <v>0</v>
      </c>
      <c r="Q128" s="193">
        <f t="shared" si="21"/>
        <v>0</v>
      </c>
      <c r="R128" s="190">
        <f t="shared" si="22"/>
        <v>0</v>
      </c>
      <c r="S128" s="190">
        <f t="shared" si="23"/>
        <v>0</v>
      </c>
      <c r="T128" s="229"/>
    </row>
    <row r="129" spans="2:20" ht="30.75">
      <c r="B129" s="276"/>
      <c r="C129" s="246" t="s">
        <v>262</v>
      </c>
      <c r="D129" s="290" t="s">
        <v>263</v>
      </c>
      <c r="E129" s="292">
        <v>1</v>
      </c>
      <c r="F129" s="277" t="s">
        <v>12</v>
      </c>
      <c r="G129" s="280">
        <v>0</v>
      </c>
      <c r="H129" s="195">
        <f t="shared" si="24"/>
        <v>0</v>
      </c>
      <c r="I129" s="278">
        <v>0</v>
      </c>
      <c r="J129" s="279">
        <v>0</v>
      </c>
      <c r="K129" s="193">
        <f t="shared" si="19"/>
        <v>0</v>
      </c>
      <c r="L129" s="192">
        <v>0.1</v>
      </c>
      <c r="M129" s="192">
        <v>0.1</v>
      </c>
      <c r="N129" s="192">
        <v>0.4</v>
      </c>
      <c r="O129" s="191">
        <v>0.85</v>
      </c>
      <c r="P129" s="193">
        <f t="shared" si="20"/>
        <v>0</v>
      </c>
      <c r="Q129" s="193">
        <f t="shared" si="21"/>
        <v>0</v>
      </c>
      <c r="R129" s="190">
        <f t="shared" si="22"/>
        <v>0</v>
      </c>
      <c r="S129" s="190">
        <f t="shared" si="23"/>
        <v>0</v>
      </c>
      <c r="T129" s="229"/>
    </row>
    <row r="130" spans="2:20" ht="30.75">
      <c r="B130" s="276"/>
      <c r="C130" s="247" t="s">
        <v>407</v>
      </c>
      <c r="D130" s="289" t="s">
        <v>408</v>
      </c>
      <c r="E130" s="293">
        <v>2</v>
      </c>
      <c r="F130" s="277" t="s">
        <v>12</v>
      </c>
      <c r="G130" s="280">
        <v>0</v>
      </c>
      <c r="H130" s="195">
        <f t="shared" si="24"/>
        <v>0</v>
      </c>
      <c r="I130" s="278">
        <v>0</v>
      </c>
      <c r="J130" s="279">
        <v>0</v>
      </c>
      <c r="K130" s="193">
        <f t="shared" ref="K130:K193" si="25">J130*E130</f>
        <v>0</v>
      </c>
      <c r="L130" s="192">
        <v>0.1</v>
      </c>
      <c r="M130" s="192">
        <v>0.1</v>
      </c>
      <c r="N130" s="192">
        <v>0.4</v>
      </c>
      <c r="O130" s="191">
        <v>0.85</v>
      </c>
      <c r="P130" s="193">
        <f t="shared" ref="P130:P193" si="26">((100%+SUM(L130:N130))+O130*(100%+SUM(L130:N130)))*J130</f>
        <v>0</v>
      </c>
      <c r="Q130" s="193">
        <f t="shared" ref="Q130:Q193" si="27">P130*E130</f>
        <v>0</v>
      </c>
      <c r="R130" s="190">
        <f t="shared" ref="R130:R193" si="28">P130*1.15*130</f>
        <v>0</v>
      </c>
      <c r="S130" s="190">
        <f t="shared" ref="S130:S193" si="29">R130*E130</f>
        <v>0</v>
      </c>
      <c r="T130" s="229"/>
    </row>
    <row r="131" spans="2:20" ht="30.75">
      <c r="B131" s="276"/>
      <c r="C131" s="246" t="s">
        <v>409</v>
      </c>
      <c r="D131" s="290" t="s">
        <v>410</v>
      </c>
      <c r="E131" s="292">
        <v>1</v>
      </c>
      <c r="F131" s="277" t="s">
        <v>12</v>
      </c>
      <c r="G131" s="280">
        <v>0</v>
      </c>
      <c r="H131" s="195">
        <f t="shared" si="24"/>
        <v>0</v>
      </c>
      <c r="I131" s="278">
        <v>0</v>
      </c>
      <c r="J131" s="279">
        <v>0</v>
      </c>
      <c r="K131" s="193">
        <f t="shared" si="25"/>
        <v>0</v>
      </c>
      <c r="L131" s="192">
        <v>0.1</v>
      </c>
      <c r="M131" s="192">
        <v>0.1</v>
      </c>
      <c r="N131" s="192">
        <v>0.4</v>
      </c>
      <c r="O131" s="191">
        <v>0.85</v>
      </c>
      <c r="P131" s="193">
        <f t="shared" si="26"/>
        <v>0</v>
      </c>
      <c r="Q131" s="193">
        <f t="shared" si="27"/>
        <v>0</v>
      </c>
      <c r="R131" s="190">
        <f t="shared" si="28"/>
        <v>0</v>
      </c>
      <c r="S131" s="190">
        <f t="shared" si="29"/>
        <v>0</v>
      </c>
      <c r="T131" s="229"/>
    </row>
    <row r="132" spans="2:20" ht="15.75">
      <c r="B132" s="276"/>
      <c r="C132" s="247" t="s">
        <v>411</v>
      </c>
      <c r="D132" s="289" t="s">
        <v>412</v>
      </c>
      <c r="E132" s="293">
        <v>1</v>
      </c>
      <c r="F132" s="277" t="s">
        <v>12</v>
      </c>
      <c r="G132" s="280">
        <v>0</v>
      </c>
      <c r="H132" s="195">
        <f t="shared" si="24"/>
        <v>0</v>
      </c>
      <c r="I132" s="278">
        <v>0</v>
      </c>
      <c r="J132" s="279">
        <v>0</v>
      </c>
      <c r="K132" s="193">
        <f t="shared" si="25"/>
        <v>0</v>
      </c>
      <c r="L132" s="192">
        <v>0.1</v>
      </c>
      <c r="M132" s="192">
        <v>0.1</v>
      </c>
      <c r="N132" s="192">
        <v>0.4</v>
      </c>
      <c r="O132" s="191">
        <v>0.85</v>
      </c>
      <c r="P132" s="193">
        <f t="shared" si="26"/>
        <v>0</v>
      </c>
      <c r="Q132" s="193">
        <f t="shared" si="27"/>
        <v>0</v>
      </c>
      <c r="R132" s="190">
        <f t="shared" si="28"/>
        <v>0</v>
      </c>
      <c r="S132" s="190">
        <f t="shared" si="29"/>
        <v>0</v>
      </c>
      <c r="T132" s="229"/>
    </row>
    <row r="133" spans="2:20" ht="15.75">
      <c r="B133" s="276"/>
      <c r="C133" s="246" t="s">
        <v>413</v>
      </c>
      <c r="D133" s="290" t="s">
        <v>414</v>
      </c>
      <c r="E133" s="292">
        <v>1</v>
      </c>
      <c r="F133" s="277" t="s">
        <v>12</v>
      </c>
      <c r="G133" s="280">
        <v>0</v>
      </c>
      <c r="H133" s="195">
        <f t="shared" si="24"/>
        <v>0</v>
      </c>
      <c r="I133" s="278">
        <v>0</v>
      </c>
      <c r="J133" s="279">
        <v>0</v>
      </c>
      <c r="K133" s="193">
        <f t="shared" si="25"/>
        <v>0</v>
      </c>
      <c r="L133" s="192">
        <v>0.1</v>
      </c>
      <c r="M133" s="192">
        <v>0.1</v>
      </c>
      <c r="N133" s="192">
        <v>0.4</v>
      </c>
      <c r="O133" s="191">
        <v>0.85</v>
      </c>
      <c r="P133" s="193">
        <f t="shared" si="26"/>
        <v>0</v>
      </c>
      <c r="Q133" s="193">
        <f t="shared" si="27"/>
        <v>0</v>
      </c>
      <c r="R133" s="190">
        <f t="shared" si="28"/>
        <v>0</v>
      </c>
      <c r="S133" s="190">
        <f t="shared" si="29"/>
        <v>0</v>
      </c>
      <c r="T133" s="229"/>
    </row>
    <row r="134" spans="2:20" ht="30.75">
      <c r="B134" s="276"/>
      <c r="C134" s="247" t="s">
        <v>415</v>
      </c>
      <c r="D134" s="289" t="s">
        <v>416</v>
      </c>
      <c r="E134" s="293">
        <v>1</v>
      </c>
      <c r="F134" s="277" t="s">
        <v>12</v>
      </c>
      <c r="G134" s="280">
        <v>0</v>
      </c>
      <c r="H134" s="195">
        <f t="shared" si="24"/>
        <v>0</v>
      </c>
      <c r="I134" s="278">
        <v>0</v>
      </c>
      <c r="J134" s="279">
        <v>0</v>
      </c>
      <c r="K134" s="193">
        <f t="shared" si="25"/>
        <v>0</v>
      </c>
      <c r="L134" s="192">
        <v>0.1</v>
      </c>
      <c r="M134" s="192">
        <v>0.1</v>
      </c>
      <c r="N134" s="192">
        <v>0.4</v>
      </c>
      <c r="O134" s="191">
        <v>0.85</v>
      </c>
      <c r="P134" s="193">
        <f t="shared" si="26"/>
        <v>0</v>
      </c>
      <c r="Q134" s="193">
        <f t="shared" si="27"/>
        <v>0</v>
      </c>
      <c r="R134" s="190">
        <f t="shared" si="28"/>
        <v>0</v>
      </c>
      <c r="S134" s="190">
        <f t="shared" si="29"/>
        <v>0</v>
      </c>
      <c r="T134" s="229"/>
    </row>
    <row r="135" spans="2:20" ht="30.75">
      <c r="B135" s="276"/>
      <c r="C135" s="246" t="s">
        <v>417</v>
      </c>
      <c r="D135" s="290" t="s">
        <v>418</v>
      </c>
      <c r="E135" s="292">
        <v>1</v>
      </c>
      <c r="F135" s="277" t="s">
        <v>12</v>
      </c>
      <c r="G135" s="280">
        <v>0</v>
      </c>
      <c r="H135" s="195">
        <f t="shared" si="24"/>
        <v>0</v>
      </c>
      <c r="I135" s="278">
        <v>0</v>
      </c>
      <c r="J135" s="279">
        <v>0</v>
      </c>
      <c r="K135" s="193">
        <f t="shared" si="25"/>
        <v>0</v>
      </c>
      <c r="L135" s="192">
        <v>0.1</v>
      </c>
      <c r="M135" s="192">
        <v>0.1</v>
      </c>
      <c r="N135" s="192">
        <v>0.4</v>
      </c>
      <c r="O135" s="191">
        <v>0.85</v>
      </c>
      <c r="P135" s="193">
        <f t="shared" si="26"/>
        <v>0</v>
      </c>
      <c r="Q135" s="193">
        <f t="shared" si="27"/>
        <v>0</v>
      </c>
      <c r="R135" s="190">
        <f t="shared" si="28"/>
        <v>0</v>
      </c>
      <c r="S135" s="190">
        <f t="shared" si="29"/>
        <v>0</v>
      </c>
      <c r="T135" s="229"/>
    </row>
    <row r="136" spans="2:20" ht="30.75">
      <c r="B136" s="276"/>
      <c r="C136" s="247" t="s">
        <v>318</v>
      </c>
      <c r="D136" s="289" t="s">
        <v>319</v>
      </c>
      <c r="E136" s="293">
        <v>1</v>
      </c>
      <c r="F136" s="277" t="s">
        <v>12</v>
      </c>
      <c r="G136" s="280">
        <v>0</v>
      </c>
      <c r="H136" s="195">
        <f t="shared" si="24"/>
        <v>0</v>
      </c>
      <c r="I136" s="278">
        <v>0</v>
      </c>
      <c r="J136" s="279">
        <v>0</v>
      </c>
      <c r="K136" s="193">
        <f t="shared" si="25"/>
        <v>0</v>
      </c>
      <c r="L136" s="192">
        <v>0.1</v>
      </c>
      <c r="M136" s="192">
        <v>0.1</v>
      </c>
      <c r="N136" s="192">
        <v>0.4</v>
      </c>
      <c r="O136" s="191">
        <v>0.85</v>
      </c>
      <c r="P136" s="193">
        <f t="shared" si="26"/>
        <v>0</v>
      </c>
      <c r="Q136" s="193">
        <f t="shared" si="27"/>
        <v>0</v>
      </c>
      <c r="R136" s="190">
        <f t="shared" si="28"/>
        <v>0</v>
      </c>
      <c r="S136" s="190">
        <f t="shared" si="29"/>
        <v>0</v>
      </c>
      <c r="T136" s="229"/>
    </row>
    <row r="137" spans="2:20" ht="15.75">
      <c r="B137" s="276"/>
      <c r="C137" s="246" t="s">
        <v>419</v>
      </c>
      <c r="D137" s="290" t="s">
        <v>420</v>
      </c>
      <c r="E137" s="292">
        <v>1</v>
      </c>
      <c r="F137" s="277" t="s">
        <v>12</v>
      </c>
      <c r="G137" s="280">
        <v>0</v>
      </c>
      <c r="H137" s="195">
        <f t="shared" si="24"/>
        <v>0</v>
      </c>
      <c r="I137" s="278">
        <v>0</v>
      </c>
      <c r="J137" s="279">
        <v>0</v>
      </c>
      <c r="K137" s="193">
        <f t="shared" si="25"/>
        <v>0</v>
      </c>
      <c r="L137" s="192">
        <v>0.1</v>
      </c>
      <c r="M137" s="192">
        <v>0.1</v>
      </c>
      <c r="N137" s="192">
        <v>0.4</v>
      </c>
      <c r="O137" s="191">
        <v>0.85</v>
      </c>
      <c r="P137" s="193">
        <f t="shared" si="26"/>
        <v>0</v>
      </c>
      <c r="Q137" s="193">
        <f t="shared" si="27"/>
        <v>0</v>
      </c>
      <c r="R137" s="190">
        <f t="shared" si="28"/>
        <v>0</v>
      </c>
      <c r="S137" s="190">
        <f t="shared" si="29"/>
        <v>0</v>
      </c>
      <c r="T137" s="229"/>
    </row>
    <row r="138" spans="2:20" ht="30.75">
      <c r="B138" s="276"/>
      <c r="C138" s="246" t="s">
        <v>328</v>
      </c>
      <c r="D138" s="290" t="s">
        <v>329</v>
      </c>
      <c r="E138" s="292">
        <v>1</v>
      </c>
      <c r="F138" s="277" t="s">
        <v>12</v>
      </c>
      <c r="G138" s="280">
        <v>78</v>
      </c>
      <c r="H138" s="195">
        <f t="shared" si="24"/>
        <v>78</v>
      </c>
      <c r="I138" s="278">
        <v>0</v>
      </c>
      <c r="J138" s="279">
        <v>78</v>
      </c>
      <c r="K138" s="193">
        <f t="shared" si="25"/>
        <v>78</v>
      </c>
      <c r="L138" s="192">
        <v>0.1</v>
      </c>
      <c r="M138" s="192">
        <v>0.1</v>
      </c>
      <c r="N138" s="192">
        <v>0.4</v>
      </c>
      <c r="O138" s="191">
        <v>0.85</v>
      </c>
      <c r="P138" s="193">
        <f t="shared" si="26"/>
        <v>230.88</v>
      </c>
      <c r="Q138" s="193">
        <f t="shared" si="27"/>
        <v>230.88</v>
      </c>
      <c r="R138" s="190">
        <f t="shared" si="28"/>
        <v>34516.559999999998</v>
      </c>
      <c r="S138" s="190">
        <f t="shared" si="29"/>
        <v>34516.559999999998</v>
      </c>
      <c r="T138" s="229"/>
    </row>
    <row r="139" spans="2:20" ht="45.75">
      <c r="B139" s="276"/>
      <c r="C139" s="247" t="s">
        <v>330</v>
      </c>
      <c r="D139" s="289" t="s">
        <v>331</v>
      </c>
      <c r="E139" s="293">
        <v>1</v>
      </c>
      <c r="F139" s="277" t="s">
        <v>12</v>
      </c>
      <c r="G139" s="280">
        <v>0</v>
      </c>
      <c r="H139" s="195">
        <f t="shared" si="24"/>
        <v>0</v>
      </c>
      <c r="I139" s="278">
        <v>0</v>
      </c>
      <c r="J139" s="279">
        <v>0</v>
      </c>
      <c r="K139" s="193">
        <f t="shared" si="25"/>
        <v>0</v>
      </c>
      <c r="L139" s="192">
        <v>0.1</v>
      </c>
      <c r="M139" s="192">
        <v>0.1</v>
      </c>
      <c r="N139" s="192">
        <v>0.4</v>
      </c>
      <c r="O139" s="191">
        <v>0.85</v>
      </c>
      <c r="P139" s="193">
        <f t="shared" si="26"/>
        <v>0</v>
      </c>
      <c r="Q139" s="193">
        <f t="shared" si="27"/>
        <v>0</v>
      </c>
      <c r="R139" s="190">
        <f t="shared" si="28"/>
        <v>0</v>
      </c>
      <c r="S139" s="190">
        <f t="shared" si="29"/>
        <v>0</v>
      </c>
      <c r="T139" s="229"/>
    </row>
    <row r="140" spans="2:20" ht="15.75">
      <c r="B140" s="276"/>
      <c r="C140" s="246" t="s">
        <v>332</v>
      </c>
      <c r="D140" s="290" t="s">
        <v>333</v>
      </c>
      <c r="E140" s="292">
        <v>1</v>
      </c>
      <c r="F140" s="277" t="s">
        <v>12</v>
      </c>
      <c r="G140" s="280">
        <v>0</v>
      </c>
      <c r="H140" s="195">
        <f t="shared" si="24"/>
        <v>0</v>
      </c>
      <c r="I140" s="278">
        <v>0</v>
      </c>
      <c r="J140" s="279">
        <v>0</v>
      </c>
      <c r="K140" s="193">
        <f t="shared" si="25"/>
        <v>0</v>
      </c>
      <c r="L140" s="192">
        <v>0.1</v>
      </c>
      <c r="M140" s="192">
        <v>0.1</v>
      </c>
      <c r="N140" s="192">
        <v>0.4</v>
      </c>
      <c r="O140" s="191">
        <v>0.85</v>
      </c>
      <c r="P140" s="193">
        <f t="shared" si="26"/>
        <v>0</v>
      </c>
      <c r="Q140" s="193">
        <f t="shared" si="27"/>
        <v>0</v>
      </c>
      <c r="R140" s="190">
        <f t="shared" si="28"/>
        <v>0</v>
      </c>
      <c r="S140" s="190">
        <f t="shared" si="29"/>
        <v>0</v>
      </c>
      <c r="T140" s="229"/>
    </row>
    <row r="141" spans="2:20" ht="15.75">
      <c r="B141" s="276"/>
      <c r="C141" s="249" t="s">
        <v>421</v>
      </c>
      <c r="D141" s="290" t="s">
        <v>422</v>
      </c>
      <c r="E141" s="292">
        <v>1</v>
      </c>
      <c r="F141" s="277" t="s">
        <v>12</v>
      </c>
      <c r="G141" s="280">
        <v>33421.300000000003</v>
      </c>
      <c r="H141" s="195">
        <f t="shared" si="24"/>
        <v>33421.300000000003</v>
      </c>
      <c r="I141" s="278">
        <v>0</v>
      </c>
      <c r="J141" s="279">
        <v>33421.300000000003</v>
      </c>
      <c r="K141" s="193">
        <f t="shared" si="25"/>
        <v>33421.300000000003</v>
      </c>
      <c r="L141" s="192">
        <v>0.1</v>
      </c>
      <c r="M141" s="192">
        <v>0.1</v>
      </c>
      <c r="N141" s="192">
        <v>0.4</v>
      </c>
      <c r="O141" s="191">
        <v>0.85</v>
      </c>
      <c r="P141" s="193">
        <f t="shared" si="26"/>
        <v>98927.04800000001</v>
      </c>
      <c r="Q141" s="193">
        <f t="shared" si="27"/>
        <v>98927.04800000001</v>
      </c>
      <c r="R141" s="190">
        <f t="shared" si="28"/>
        <v>14789593.676000001</v>
      </c>
      <c r="S141" s="190">
        <f t="shared" si="29"/>
        <v>14789593.676000001</v>
      </c>
      <c r="T141" s="229"/>
    </row>
    <row r="142" spans="2:20" ht="30.75" customHeight="1">
      <c r="B142" s="276"/>
      <c r="C142" s="248" t="s">
        <v>423</v>
      </c>
      <c r="D142" s="289" t="s">
        <v>424</v>
      </c>
      <c r="E142" s="293">
        <v>12</v>
      </c>
      <c r="F142" s="277" t="s">
        <v>12</v>
      </c>
      <c r="G142" s="280">
        <v>0</v>
      </c>
      <c r="H142" s="195">
        <f t="shared" si="24"/>
        <v>0</v>
      </c>
      <c r="I142" s="278">
        <v>0</v>
      </c>
      <c r="J142" s="279">
        <v>0</v>
      </c>
      <c r="K142" s="193">
        <f t="shared" si="25"/>
        <v>0</v>
      </c>
      <c r="L142" s="192">
        <v>0.1</v>
      </c>
      <c r="M142" s="192">
        <v>0.1</v>
      </c>
      <c r="N142" s="192">
        <v>0.4</v>
      </c>
      <c r="O142" s="191">
        <v>0.85</v>
      </c>
      <c r="P142" s="193">
        <f t="shared" si="26"/>
        <v>0</v>
      </c>
      <c r="Q142" s="193">
        <f t="shared" si="27"/>
        <v>0</v>
      </c>
      <c r="R142" s="190">
        <f t="shared" si="28"/>
        <v>0</v>
      </c>
      <c r="S142" s="190">
        <f t="shared" si="29"/>
        <v>0</v>
      </c>
      <c r="T142" s="229"/>
    </row>
    <row r="143" spans="2:20" ht="16.5">
      <c r="B143" s="273">
        <v>1.4</v>
      </c>
      <c r="C143" s="237" t="s">
        <v>425</v>
      </c>
      <c r="D143" s="261"/>
      <c r="E143" s="274"/>
      <c r="F143" s="274"/>
      <c r="G143" s="283"/>
      <c r="H143" s="283"/>
      <c r="I143" s="283"/>
      <c r="J143" s="283"/>
      <c r="K143" s="283"/>
      <c r="L143" s="283"/>
      <c r="M143" s="283"/>
      <c r="N143" s="283"/>
      <c r="O143" s="283"/>
      <c r="P143" s="283"/>
      <c r="Q143" s="283"/>
      <c r="R143" s="283"/>
      <c r="S143" s="283"/>
      <c r="T143" s="229"/>
    </row>
    <row r="144" spans="2:20" ht="45.75">
      <c r="B144" s="276"/>
      <c r="C144" s="247" t="s">
        <v>426</v>
      </c>
      <c r="D144" s="289" t="s">
        <v>427</v>
      </c>
      <c r="E144" s="293">
        <v>1</v>
      </c>
      <c r="F144" s="277" t="s">
        <v>12</v>
      </c>
      <c r="G144" s="280">
        <v>26046.9</v>
      </c>
      <c r="H144" s="195">
        <f t="shared" si="24"/>
        <v>26046.9</v>
      </c>
      <c r="I144" s="278">
        <v>0</v>
      </c>
      <c r="J144" s="279">
        <v>26046.9</v>
      </c>
      <c r="K144" s="193">
        <f t="shared" si="25"/>
        <v>26046.9</v>
      </c>
      <c r="L144" s="192">
        <v>0.1</v>
      </c>
      <c r="M144" s="192">
        <v>0.1</v>
      </c>
      <c r="N144" s="192">
        <v>0.4</v>
      </c>
      <c r="O144" s="191">
        <v>0.85</v>
      </c>
      <c r="P144" s="193">
        <f t="shared" si="26"/>
        <v>77098.824000000008</v>
      </c>
      <c r="Q144" s="193">
        <f t="shared" si="27"/>
        <v>77098.824000000008</v>
      </c>
      <c r="R144" s="190">
        <f t="shared" si="28"/>
        <v>11526274.187999999</v>
      </c>
      <c r="S144" s="190">
        <f t="shared" si="29"/>
        <v>11526274.187999999</v>
      </c>
      <c r="T144" s="229"/>
    </row>
    <row r="145" spans="2:20" ht="30.75">
      <c r="B145" s="276"/>
      <c r="C145" s="246" t="s">
        <v>428</v>
      </c>
      <c r="D145" s="290" t="s">
        <v>429</v>
      </c>
      <c r="E145" s="292">
        <v>1</v>
      </c>
      <c r="F145" s="277" t="s">
        <v>12</v>
      </c>
      <c r="G145" s="280">
        <v>0</v>
      </c>
      <c r="H145" s="195">
        <f t="shared" si="24"/>
        <v>0</v>
      </c>
      <c r="I145" s="278">
        <v>0</v>
      </c>
      <c r="J145" s="279">
        <v>0</v>
      </c>
      <c r="K145" s="193">
        <f t="shared" si="25"/>
        <v>0</v>
      </c>
      <c r="L145" s="192">
        <v>0.1</v>
      </c>
      <c r="M145" s="192">
        <v>0.1</v>
      </c>
      <c r="N145" s="192">
        <v>0.4</v>
      </c>
      <c r="O145" s="191">
        <v>0.85</v>
      </c>
      <c r="P145" s="193">
        <f t="shared" si="26"/>
        <v>0</v>
      </c>
      <c r="Q145" s="193">
        <f t="shared" si="27"/>
        <v>0</v>
      </c>
      <c r="R145" s="190">
        <f t="shared" si="28"/>
        <v>0</v>
      </c>
      <c r="S145" s="190">
        <f t="shared" si="29"/>
        <v>0</v>
      </c>
      <c r="T145" s="229"/>
    </row>
    <row r="146" spans="2:20" ht="15.75">
      <c r="B146" s="276"/>
      <c r="C146" s="247" t="s">
        <v>430</v>
      </c>
      <c r="D146" s="289" t="s">
        <v>431</v>
      </c>
      <c r="E146" s="293">
        <v>1</v>
      </c>
      <c r="F146" s="277" t="s">
        <v>12</v>
      </c>
      <c r="G146" s="280">
        <v>0</v>
      </c>
      <c r="H146" s="195">
        <f t="shared" si="24"/>
        <v>0</v>
      </c>
      <c r="I146" s="278">
        <v>0</v>
      </c>
      <c r="J146" s="279">
        <v>0</v>
      </c>
      <c r="K146" s="193">
        <f t="shared" si="25"/>
        <v>0</v>
      </c>
      <c r="L146" s="192">
        <v>0.1</v>
      </c>
      <c r="M146" s="192">
        <v>0.1</v>
      </c>
      <c r="N146" s="192">
        <v>0.4</v>
      </c>
      <c r="O146" s="191">
        <v>0.85</v>
      </c>
      <c r="P146" s="193">
        <f t="shared" si="26"/>
        <v>0</v>
      </c>
      <c r="Q146" s="193">
        <f t="shared" si="27"/>
        <v>0</v>
      </c>
      <c r="R146" s="190">
        <f t="shared" si="28"/>
        <v>0</v>
      </c>
      <c r="S146" s="190">
        <f t="shared" si="29"/>
        <v>0</v>
      </c>
      <c r="T146" s="229"/>
    </row>
    <row r="147" spans="2:20" ht="30.75">
      <c r="B147" s="276"/>
      <c r="C147" s="246" t="s">
        <v>432</v>
      </c>
      <c r="D147" s="290" t="s">
        <v>433</v>
      </c>
      <c r="E147" s="292">
        <v>2</v>
      </c>
      <c r="F147" s="277" t="s">
        <v>12</v>
      </c>
      <c r="G147" s="280">
        <v>0</v>
      </c>
      <c r="H147" s="195">
        <f t="shared" si="24"/>
        <v>0</v>
      </c>
      <c r="I147" s="278">
        <v>0</v>
      </c>
      <c r="J147" s="279">
        <v>0</v>
      </c>
      <c r="K147" s="193">
        <f t="shared" si="25"/>
        <v>0</v>
      </c>
      <c r="L147" s="192">
        <v>0.1</v>
      </c>
      <c r="M147" s="192">
        <v>0.1</v>
      </c>
      <c r="N147" s="192">
        <v>0.4</v>
      </c>
      <c r="O147" s="191">
        <v>0.85</v>
      </c>
      <c r="P147" s="193">
        <f t="shared" si="26"/>
        <v>0</v>
      </c>
      <c r="Q147" s="193">
        <f t="shared" si="27"/>
        <v>0</v>
      </c>
      <c r="R147" s="190">
        <f t="shared" si="28"/>
        <v>0</v>
      </c>
      <c r="S147" s="190">
        <f t="shared" si="29"/>
        <v>0</v>
      </c>
      <c r="T147" s="229"/>
    </row>
    <row r="148" spans="2:20" ht="45.75">
      <c r="B148" s="276"/>
      <c r="C148" s="247" t="s">
        <v>434</v>
      </c>
      <c r="D148" s="289" t="s">
        <v>435</v>
      </c>
      <c r="E148" s="293">
        <v>2</v>
      </c>
      <c r="F148" s="277" t="s">
        <v>12</v>
      </c>
      <c r="G148" s="280">
        <v>0</v>
      </c>
      <c r="H148" s="195">
        <f t="shared" si="24"/>
        <v>0</v>
      </c>
      <c r="I148" s="278">
        <v>0</v>
      </c>
      <c r="J148" s="279">
        <v>0</v>
      </c>
      <c r="K148" s="193">
        <f t="shared" si="25"/>
        <v>0</v>
      </c>
      <c r="L148" s="192">
        <v>0.1</v>
      </c>
      <c r="M148" s="192">
        <v>0.1</v>
      </c>
      <c r="N148" s="192">
        <v>0.4</v>
      </c>
      <c r="O148" s="191">
        <v>0.85</v>
      </c>
      <c r="P148" s="193">
        <f t="shared" si="26"/>
        <v>0</v>
      </c>
      <c r="Q148" s="193">
        <f t="shared" si="27"/>
        <v>0</v>
      </c>
      <c r="R148" s="190">
        <f t="shared" si="28"/>
        <v>0</v>
      </c>
      <c r="S148" s="190">
        <f t="shared" si="29"/>
        <v>0</v>
      </c>
      <c r="T148" s="229"/>
    </row>
    <row r="149" spans="2:20" ht="45.75">
      <c r="B149" s="276"/>
      <c r="C149" s="246" t="s">
        <v>436</v>
      </c>
      <c r="D149" s="290" t="s">
        <v>437</v>
      </c>
      <c r="E149" s="292">
        <v>2</v>
      </c>
      <c r="F149" s="277" t="s">
        <v>12</v>
      </c>
      <c r="G149" s="280">
        <v>0</v>
      </c>
      <c r="H149" s="195">
        <f t="shared" si="24"/>
        <v>0</v>
      </c>
      <c r="I149" s="278">
        <v>0</v>
      </c>
      <c r="J149" s="279">
        <v>0</v>
      </c>
      <c r="K149" s="193">
        <f t="shared" si="25"/>
        <v>0</v>
      </c>
      <c r="L149" s="192">
        <v>0.1</v>
      </c>
      <c r="M149" s="192">
        <v>0.1</v>
      </c>
      <c r="N149" s="192">
        <v>0.4</v>
      </c>
      <c r="O149" s="191">
        <v>0.85</v>
      </c>
      <c r="P149" s="193">
        <f t="shared" si="26"/>
        <v>0</v>
      </c>
      <c r="Q149" s="193">
        <f t="shared" si="27"/>
        <v>0</v>
      </c>
      <c r="R149" s="190">
        <f t="shared" si="28"/>
        <v>0</v>
      </c>
      <c r="S149" s="190">
        <f t="shared" si="29"/>
        <v>0</v>
      </c>
      <c r="T149" s="229"/>
    </row>
    <row r="150" spans="2:20" ht="45.75">
      <c r="B150" s="276"/>
      <c r="C150" s="247" t="s">
        <v>438</v>
      </c>
      <c r="D150" s="289" t="s">
        <v>439</v>
      </c>
      <c r="E150" s="293">
        <v>2</v>
      </c>
      <c r="F150" s="277" t="s">
        <v>12</v>
      </c>
      <c r="G150" s="280">
        <v>0</v>
      </c>
      <c r="H150" s="195">
        <f t="shared" si="24"/>
        <v>0</v>
      </c>
      <c r="I150" s="278">
        <v>0</v>
      </c>
      <c r="J150" s="279">
        <v>0</v>
      </c>
      <c r="K150" s="193">
        <f t="shared" si="25"/>
        <v>0</v>
      </c>
      <c r="L150" s="192">
        <v>0.1</v>
      </c>
      <c r="M150" s="192">
        <v>0.1</v>
      </c>
      <c r="N150" s="192">
        <v>0.4</v>
      </c>
      <c r="O150" s="191">
        <v>0.85</v>
      </c>
      <c r="P150" s="193">
        <f t="shared" si="26"/>
        <v>0</v>
      </c>
      <c r="Q150" s="193">
        <f t="shared" si="27"/>
        <v>0</v>
      </c>
      <c r="R150" s="190">
        <f t="shared" si="28"/>
        <v>0</v>
      </c>
      <c r="S150" s="190">
        <f t="shared" si="29"/>
        <v>0</v>
      </c>
      <c r="T150" s="229"/>
    </row>
    <row r="151" spans="2:20" ht="30.75">
      <c r="B151" s="276"/>
      <c r="C151" s="246" t="s">
        <v>440</v>
      </c>
      <c r="D151" s="290" t="s">
        <v>441</v>
      </c>
      <c r="E151" s="292">
        <v>8</v>
      </c>
      <c r="F151" s="277" t="s">
        <v>12</v>
      </c>
      <c r="G151" s="280">
        <v>0</v>
      </c>
      <c r="H151" s="195">
        <f t="shared" si="24"/>
        <v>0</v>
      </c>
      <c r="I151" s="278">
        <v>0</v>
      </c>
      <c r="J151" s="279">
        <v>0</v>
      </c>
      <c r="K151" s="193">
        <f t="shared" si="25"/>
        <v>0</v>
      </c>
      <c r="L151" s="192">
        <v>0.1</v>
      </c>
      <c r="M151" s="192">
        <v>0.1</v>
      </c>
      <c r="N151" s="192">
        <v>0.4</v>
      </c>
      <c r="O151" s="191">
        <v>0.85</v>
      </c>
      <c r="P151" s="193">
        <f t="shared" si="26"/>
        <v>0</v>
      </c>
      <c r="Q151" s="193">
        <f t="shared" si="27"/>
        <v>0</v>
      </c>
      <c r="R151" s="190">
        <f t="shared" si="28"/>
        <v>0</v>
      </c>
      <c r="S151" s="190">
        <f t="shared" si="29"/>
        <v>0</v>
      </c>
      <c r="T151" s="229"/>
    </row>
    <row r="152" spans="2:20" ht="30.75">
      <c r="B152" s="276"/>
      <c r="C152" s="247" t="s">
        <v>442</v>
      </c>
      <c r="D152" s="289" t="s">
        <v>443</v>
      </c>
      <c r="E152" s="293">
        <v>8</v>
      </c>
      <c r="F152" s="277" t="s">
        <v>12</v>
      </c>
      <c r="G152" s="280">
        <v>0</v>
      </c>
      <c r="H152" s="195">
        <f t="shared" si="24"/>
        <v>0</v>
      </c>
      <c r="I152" s="278">
        <v>0</v>
      </c>
      <c r="J152" s="279">
        <v>0</v>
      </c>
      <c r="K152" s="193">
        <f t="shared" si="25"/>
        <v>0</v>
      </c>
      <c r="L152" s="192">
        <v>0.1</v>
      </c>
      <c r="M152" s="192">
        <v>0.1</v>
      </c>
      <c r="N152" s="192">
        <v>0.4</v>
      </c>
      <c r="O152" s="191">
        <v>0.85</v>
      </c>
      <c r="P152" s="193">
        <f t="shared" si="26"/>
        <v>0</v>
      </c>
      <c r="Q152" s="193">
        <f t="shared" si="27"/>
        <v>0</v>
      </c>
      <c r="R152" s="190">
        <f t="shared" si="28"/>
        <v>0</v>
      </c>
      <c r="S152" s="190">
        <f t="shared" si="29"/>
        <v>0</v>
      </c>
      <c r="T152" s="229"/>
    </row>
    <row r="153" spans="2:20" ht="30.75">
      <c r="B153" s="276"/>
      <c r="C153" s="246" t="s">
        <v>444</v>
      </c>
      <c r="D153" s="290" t="s">
        <v>445</v>
      </c>
      <c r="E153" s="292">
        <v>16</v>
      </c>
      <c r="F153" s="277" t="s">
        <v>12</v>
      </c>
      <c r="G153" s="280">
        <v>0</v>
      </c>
      <c r="H153" s="195">
        <f t="shared" si="24"/>
        <v>0</v>
      </c>
      <c r="I153" s="278">
        <v>0</v>
      </c>
      <c r="J153" s="279">
        <v>0</v>
      </c>
      <c r="K153" s="193">
        <f t="shared" si="25"/>
        <v>0</v>
      </c>
      <c r="L153" s="192">
        <v>0.1</v>
      </c>
      <c r="M153" s="192">
        <v>0.1</v>
      </c>
      <c r="N153" s="192">
        <v>0.4</v>
      </c>
      <c r="O153" s="191">
        <v>0.85</v>
      </c>
      <c r="P153" s="193">
        <f t="shared" si="26"/>
        <v>0</v>
      </c>
      <c r="Q153" s="193">
        <f t="shared" si="27"/>
        <v>0</v>
      </c>
      <c r="R153" s="190">
        <f t="shared" si="28"/>
        <v>0</v>
      </c>
      <c r="S153" s="190">
        <f t="shared" si="29"/>
        <v>0</v>
      </c>
      <c r="T153" s="229"/>
    </row>
    <row r="154" spans="2:20" ht="30.75">
      <c r="B154" s="276"/>
      <c r="C154" s="247" t="s">
        <v>446</v>
      </c>
      <c r="D154" s="289" t="s">
        <v>447</v>
      </c>
      <c r="E154" s="293">
        <v>2</v>
      </c>
      <c r="F154" s="277" t="s">
        <v>12</v>
      </c>
      <c r="G154" s="280">
        <v>0</v>
      </c>
      <c r="H154" s="195">
        <f t="shared" si="24"/>
        <v>0</v>
      </c>
      <c r="I154" s="278">
        <v>0</v>
      </c>
      <c r="J154" s="279">
        <v>0</v>
      </c>
      <c r="K154" s="193">
        <f t="shared" si="25"/>
        <v>0</v>
      </c>
      <c r="L154" s="192">
        <v>0.1</v>
      </c>
      <c r="M154" s="192">
        <v>0.1</v>
      </c>
      <c r="N154" s="192">
        <v>0.4</v>
      </c>
      <c r="O154" s="191">
        <v>0.85</v>
      </c>
      <c r="P154" s="193">
        <f t="shared" si="26"/>
        <v>0</v>
      </c>
      <c r="Q154" s="193">
        <f t="shared" si="27"/>
        <v>0</v>
      </c>
      <c r="R154" s="190">
        <f t="shared" si="28"/>
        <v>0</v>
      </c>
      <c r="S154" s="190">
        <f t="shared" si="29"/>
        <v>0</v>
      </c>
      <c r="T154" s="229"/>
    </row>
    <row r="155" spans="2:20" ht="30.75">
      <c r="B155" s="276"/>
      <c r="C155" s="246" t="s">
        <v>448</v>
      </c>
      <c r="D155" s="290" t="s">
        <v>449</v>
      </c>
      <c r="E155" s="292">
        <v>2</v>
      </c>
      <c r="F155" s="277" t="s">
        <v>12</v>
      </c>
      <c r="G155" s="280">
        <v>0</v>
      </c>
      <c r="H155" s="195">
        <f t="shared" si="24"/>
        <v>0</v>
      </c>
      <c r="I155" s="278">
        <v>0</v>
      </c>
      <c r="J155" s="279">
        <v>0</v>
      </c>
      <c r="K155" s="193">
        <f t="shared" si="25"/>
        <v>0</v>
      </c>
      <c r="L155" s="192">
        <v>0.1</v>
      </c>
      <c r="M155" s="192">
        <v>0.1</v>
      </c>
      <c r="N155" s="192">
        <v>0.4</v>
      </c>
      <c r="O155" s="191">
        <v>0.85</v>
      </c>
      <c r="P155" s="193">
        <f t="shared" si="26"/>
        <v>0</v>
      </c>
      <c r="Q155" s="193">
        <f t="shared" si="27"/>
        <v>0</v>
      </c>
      <c r="R155" s="190">
        <f t="shared" si="28"/>
        <v>0</v>
      </c>
      <c r="S155" s="190">
        <f t="shared" si="29"/>
        <v>0</v>
      </c>
      <c r="T155" s="229"/>
    </row>
    <row r="156" spans="2:20" ht="30.75">
      <c r="B156" s="276"/>
      <c r="C156" s="247" t="s">
        <v>450</v>
      </c>
      <c r="D156" s="289" t="s">
        <v>451</v>
      </c>
      <c r="E156" s="293">
        <v>1</v>
      </c>
      <c r="F156" s="277" t="s">
        <v>12</v>
      </c>
      <c r="G156" s="280">
        <v>0</v>
      </c>
      <c r="H156" s="195">
        <f t="shared" si="24"/>
        <v>0</v>
      </c>
      <c r="I156" s="278">
        <v>0</v>
      </c>
      <c r="J156" s="279">
        <v>0</v>
      </c>
      <c r="K156" s="193">
        <f t="shared" si="25"/>
        <v>0</v>
      </c>
      <c r="L156" s="192">
        <v>0.1</v>
      </c>
      <c r="M156" s="192">
        <v>0.1</v>
      </c>
      <c r="N156" s="192">
        <v>0.4</v>
      </c>
      <c r="O156" s="191">
        <v>0.85</v>
      </c>
      <c r="P156" s="193">
        <f t="shared" si="26"/>
        <v>0</v>
      </c>
      <c r="Q156" s="193">
        <f t="shared" si="27"/>
        <v>0</v>
      </c>
      <c r="R156" s="190">
        <f t="shared" si="28"/>
        <v>0</v>
      </c>
      <c r="S156" s="190">
        <f t="shared" si="29"/>
        <v>0</v>
      </c>
      <c r="T156" s="229"/>
    </row>
    <row r="157" spans="2:20" ht="30.75">
      <c r="B157" s="276"/>
      <c r="C157" s="246" t="s">
        <v>224</v>
      </c>
      <c r="D157" s="290" t="s">
        <v>225</v>
      </c>
      <c r="E157" s="292">
        <v>4</v>
      </c>
      <c r="F157" s="277" t="s">
        <v>12</v>
      </c>
      <c r="G157" s="280">
        <v>0</v>
      </c>
      <c r="H157" s="195">
        <f t="shared" si="24"/>
        <v>0</v>
      </c>
      <c r="I157" s="278">
        <v>0</v>
      </c>
      <c r="J157" s="279">
        <v>0</v>
      </c>
      <c r="K157" s="193">
        <f t="shared" si="25"/>
        <v>0</v>
      </c>
      <c r="L157" s="192">
        <v>0.1</v>
      </c>
      <c r="M157" s="192">
        <v>0.1</v>
      </c>
      <c r="N157" s="192">
        <v>0.4</v>
      </c>
      <c r="O157" s="191">
        <v>0.85</v>
      </c>
      <c r="P157" s="193">
        <f t="shared" si="26"/>
        <v>0</v>
      </c>
      <c r="Q157" s="193">
        <f t="shared" si="27"/>
        <v>0</v>
      </c>
      <c r="R157" s="190">
        <f t="shared" si="28"/>
        <v>0</v>
      </c>
      <c r="S157" s="190">
        <f t="shared" si="29"/>
        <v>0</v>
      </c>
      <c r="T157" s="229"/>
    </row>
    <row r="158" spans="2:20" ht="45.75">
      <c r="B158" s="276"/>
      <c r="C158" s="247" t="s">
        <v>452</v>
      </c>
      <c r="D158" s="289" t="s">
        <v>453</v>
      </c>
      <c r="E158" s="293">
        <v>1</v>
      </c>
      <c r="F158" s="277" t="s">
        <v>12</v>
      </c>
      <c r="G158" s="280">
        <v>0</v>
      </c>
      <c r="H158" s="195">
        <f t="shared" si="24"/>
        <v>0</v>
      </c>
      <c r="I158" s="278">
        <v>0</v>
      </c>
      <c r="J158" s="279">
        <v>0</v>
      </c>
      <c r="K158" s="193">
        <f t="shared" si="25"/>
        <v>0</v>
      </c>
      <c r="L158" s="192">
        <v>0.1</v>
      </c>
      <c r="M158" s="192">
        <v>0.1</v>
      </c>
      <c r="N158" s="192">
        <v>0.4</v>
      </c>
      <c r="O158" s="191">
        <v>0.85</v>
      </c>
      <c r="P158" s="193">
        <f t="shared" si="26"/>
        <v>0</v>
      </c>
      <c r="Q158" s="193">
        <f t="shared" si="27"/>
        <v>0</v>
      </c>
      <c r="R158" s="190">
        <f t="shared" si="28"/>
        <v>0</v>
      </c>
      <c r="S158" s="190">
        <f t="shared" si="29"/>
        <v>0</v>
      </c>
      <c r="T158" s="229"/>
    </row>
    <row r="159" spans="2:20" ht="15.75">
      <c r="B159" s="276"/>
      <c r="C159" s="246" t="s">
        <v>208</v>
      </c>
      <c r="D159" s="290" t="s">
        <v>209</v>
      </c>
      <c r="E159" s="292">
        <v>1</v>
      </c>
      <c r="F159" s="277" t="s">
        <v>12</v>
      </c>
      <c r="G159" s="280">
        <v>0</v>
      </c>
      <c r="H159" s="195">
        <f t="shared" si="24"/>
        <v>0</v>
      </c>
      <c r="I159" s="278">
        <v>0</v>
      </c>
      <c r="J159" s="279">
        <v>0</v>
      </c>
      <c r="K159" s="193">
        <f t="shared" si="25"/>
        <v>0</v>
      </c>
      <c r="L159" s="192">
        <v>0.1</v>
      </c>
      <c r="M159" s="192">
        <v>0.1</v>
      </c>
      <c r="N159" s="192">
        <v>0.4</v>
      </c>
      <c r="O159" s="191">
        <v>0.85</v>
      </c>
      <c r="P159" s="193">
        <f t="shared" si="26"/>
        <v>0</v>
      </c>
      <c r="Q159" s="193">
        <f t="shared" si="27"/>
        <v>0</v>
      </c>
      <c r="R159" s="190">
        <f t="shared" si="28"/>
        <v>0</v>
      </c>
      <c r="S159" s="190">
        <f t="shared" si="29"/>
        <v>0</v>
      </c>
      <c r="T159" s="229"/>
    </row>
    <row r="160" spans="2:20" ht="15.75">
      <c r="B160" s="276"/>
      <c r="C160" s="247" t="s">
        <v>454</v>
      </c>
      <c r="D160" s="289" t="s">
        <v>455</v>
      </c>
      <c r="E160" s="293">
        <v>1</v>
      </c>
      <c r="F160" s="277" t="s">
        <v>12</v>
      </c>
      <c r="G160" s="280">
        <v>78</v>
      </c>
      <c r="H160" s="195">
        <f t="shared" si="24"/>
        <v>78</v>
      </c>
      <c r="I160" s="278">
        <v>0</v>
      </c>
      <c r="J160" s="279">
        <v>78</v>
      </c>
      <c r="K160" s="193">
        <f t="shared" si="25"/>
        <v>78</v>
      </c>
      <c r="L160" s="192">
        <v>0.1</v>
      </c>
      <c r="M160" s="192">
        <v>0.1</v>
      </c>
      <c r="N160" s="192">
        <v>0.4</v>
      </c>
      <c r="O160" s="191">
        <v>0.85</v>
      </c>
      <c r="P160" s="193">
        <f t="shared" si="26"/>
        <v>230.88</v>
      </c>
      <c r="Q160" s="193">
        <f t="shared" si="27"/>
        <v>230.88</v>
      </c>
      <c r="R160" s="190">
        <f t="shared" si="28"/>
        <v>34516.559999999998</v>
      </c>
      <c r="S160" s="190">
        <f t="shared" si="29"/>
        <v>34516.559999999998</v>
      </c>
      <c r="T160" s="229"/>
    </row>
    <row r="161" spans="2:20" ht="30.75">
      <c r="B161" s="276"/>
      <c r="C161" s="246" t="s">
        <v>456</v>
      </c>
      <c r="D161" s="290" t="s">
        <v>457</v>
      </c>
      <c r="E161" s="292">
        <v>1</v>
      </c>
      <c r="F161" s="277" t="s">
        <v>12</v>
      </c>
      <c r="G161" s="280">
        <v>0</v>
      </c>
      <c r="H161" s="195">
        <f t="shared" si="24"/>
        <v>0</v>
      </c>
      <c r="I161" s="278">
        <v>0</v>
      </c>
      <c r="J161" s="279">
        <v>0</v>
      </c>
      <c r="K161" s="193">
        <f t="shared" si="25"/>
        <v>0</v>
      </c>
      <c r="L161" s="192">
        <v>0.1</v>
      </c>
      <c r="M161" s="192">
        <v>0.1</v>
      </c>
      <c r="N161" s="192">
        <v>0.4</v>
      </c>
      <c r="O161" s="191">
        <v>0.85</v>
      </c>
      <c r="P161" s="193">
        <f t="shared" si="26"/>
        <v>0</v>
      </c>
      <c r="Q161" s="193">
        <f t="shared" si="27"/>
        <v>0</v>
      </c>
      <c r="R161" s="190">
        <f t="shared" si="28"/>
        <v>0</v>
      </c>
      <c r="S161" s="190">
        <f t="shared" si="29"/>
        <v>0</v>
      </c>
      <c r="T161" s="229"/>
    </row>
    <row r="162" spans="2:20" ht="15.75">
      <c r="B162" s="276"/>
      <c r="C162" s="247" t="s">
        <v>458</v>
      </c>
      <c r="D162" s="289" t="s">
        <v>459</v>
      </c>
      <c r="E162" s="293">
        <v>2</v>
      </c>
      <c r="F162" s="277" t="s">
        <v>12</v>
      </c>
      <c r="G162" s="280">
        <v>0</v>
      </c>
      <c r="H162" s="195">
        <f t="shared" si="24"/>
        <v>0</v>
      </c>
      <c r="I162" s="278">
        <v>0</v>
      </c>
      <c r="J162" s="279">
        <v>0</v>
      </c>
      <c r="K162" s="193">
        <f t="shared" si="25"/>
        <v>0</v>
      </c>
      <c r="L162" s="192">
        <v>0.1</v>
      </c>
      <c r="M162" s="192">
        <v>0.1</v>
      </c>
      <c r="N162" s="192">
        <v>0.4</v>
      </c>
      <c r="O162" s="191">
        <v>0.85</v>
      </c>
      <c r="P162" s="193">
        <f t="shared" si="26"/>
        <v>0</v>
      </c>
      <c r="Q162" s="193">
        <f t="shared" si="27"/>
        <v>0</v>
      </c>
      <c r="R162" s="190">
        <f t="shared" si="28"/>
        <v>0</v>
      </c>
      <c r="S162" s="190">
        <f t="shared" si="29"/>
        <v>0</v>
      </c>
      <c r="T162" s="229"/>
    </row>
    <row r="163" spans="2:20" ht="30.75">
      <c r="B163" s="276"/>
      <c r="C163" s="246" t="s">
        <v>460</v>
      </c>
      <c r="D163" s="290" t="s">
        <v>461</v>
      </c>
      <c r="E163" s="292">
        <v>2</v>
      </c>
      <c r="F163" s="277" t="s">
        <v>12</v>
      </c>
      <c r="G163" s="280">
        <v>0</v>
      </c>
      <c r="H163" s="195">
        <f t="shared" si="24"/>
        <v>0</v>
      </c>
      <c r="I163" s="278">
        <v>0</v>
      </c>
      <c r="J163" s="279">
        <v>0</v>
      </c>
      <c r="K163" s="193">
        <f t="shared" si="25"/>
        <v>0</v>
      </c>
      <c r="L163" s="192">
        <v>0.1</v>
      </c>
      <c r="M163" s="192">
        <v>0.1</v>
      </c>
      <c r="N163" s="192">
        <v>0.4</v>
      </c>
      <c r="O163" s="191">
        <v>0.85</v>
      </c>
      <c r="P163" s="193">
        <f t="shared" si="26"/>
        <v>0</v>
      </c>
      <c r="Q163" s="193">
        <f t="shared" si="27"/>
        <v>0</v>
      </c>
      <c r="R163" s="190">
        <f t="shared" si="28"/>
        <v>0</v>
      </c>
      <c r="S163" s="190">
        <f t="shared" si="29"/>
        <v>0</v>
      </c>
      <c r="T163" s="229"/>
    </row>
    <row r="164" spans="2:20" ht="30.75">
      <c r="B164" s="276"/>
      <c r="C164" s="247" t="s">
        <v>462</v>
      </c>
      <c r="D164" s="289" t="s">
        <v>463</v>
      </c>
      <c r="E164" s="293">
        <v>2</v>
      </c>
      <c r="F164" s="277" t="s">
        <v>12</v>
      </c>
      <c r="G164" s="280">
        <v>0</v>
      </c>
      <c r="H164" s="195">
        <f t="shared" si="24"/>
        <v>0</v>
      </c>
      <c r="I164" s="278">
        <v>0</v>
      </c>
      <c r="J164" s="279">
        <v>0</v>
      </c>
      <c r="K164" s="193">
        <f t="shared" si="25"/>
        <v>0</v>
      </c>
      <c r="L164" s="192">
        <v>0.1</v>
      </c>
      <c r="M164" s="192">
        <v>0.1</v>
      </c>
      <c r="N164" s="192">
        <v>0.4</v>
      </c>
      <c r="O164" s="191">
        <v>0.85</v>
      </c>
      <c r="P164" s="193">
        <f t="shared" si="26"/>
        <v>0</v>
      </c>
      <c r="Q164" s="193">
        <f t="shared" si="27"/>
        <v>0</v>
      </c>
      <c r="R164" s="190">
        <f t="shared" si="28"/>
        <v>0</v>
      </c>
      <c r="S164" s="190">
        <f t="shared" si="29"/>
        <v>0</v>
      </c>
      <c r="T164" s="229"/>
    </row>
    <row r="165" spans="2:20" ht="30.75">
      <c r="B165" s="276"/>
      <c r="C165" s="246" t="s">
        <v>464</v>
      </c>
      <c r="D165" s="290" t="s">
        <v>465</v>
      </c>
      <c r="E165" s="292">
        <v>2</v>
      </c>
      <c r="F165" s="277" t="s">
        <v>12</v>
      </c>
      <c r="G165" s="280">
        <v>0</v>
      </c>
      <c r="H165" s="195">
        <f t="shared" si="24"/>
        <v>0</v>
      </c>
      <c r="I165" s="278">
        <v>0</v>
      </c>
      <c r="J165" s="279">
        <v>0</v>
      </c>
      <c r="K165" s="193">
        <f t="shared" si="25"/>
        <v>0</v>
      </c>
      <c r="L165" s="192">
        <v>0.1</v>
      </c>
      <c r="M165" s="192">
        <v>0.1</v>
      </c>
      <c r="N165" s="192">
        <v>0.4</v>
      </c>
      <c r="O165" s="191">
        <v>0.85</v>
      </c>
      <c r="P165" s="193">
        <f t="shared" si="26"/>
        <v>0</v>
      </c>
      <c r="Q165" s="193">
        <f t="shared" si="27"/>
        <v>0</v>
      </c>
      <c r="R165" s="190">
        <f t="shared" si="28"/>
        <v>0</v>
      </c>
      <c r="S165" s="190">
        <f t="shared" si="29"/>
        <v>0</v>
      </c>
      <c r="T165" s="229"/>
    </row>
    <row r="166" spans="2:20" ht="30.75">
      <c r="B166" s="276"/>
      <c r="C166" s="247" t="s">
        <v>466</v>
      </c>
      <c r="D166" s="289" t="s">
        <v>467</v>
      </c>
      <c r="E166" s="293">
        <v>2</v>
      </c>
      <c r="F166" s="277" t="s">
        <v>12</v>
      </c>
      <c r="G166" s="280">
        <v>0</v>
      </c>
      <c r="H166" s="195">
        <f t="shared" si="24"/>
        <v>0</v>
      </c>
      <c r="I166" s="278">
        <v>0</v>
      </c>
      <c r="J166" s="279">
        <v>0</v>
      </c>
      <c r="K166" s="193">
        <f t="shared" si="25"/>
        <v>0</v>
      </c>
      <c r="L166" s="192">
        <v>0.1</v>
      </c>
      <c r="M166" s="192">
        <v>0.1</v>
      </c>
      <c r="N166" s="192">
        <v>0.4</v>
      </c>
      <c r="O166" s="191">
        <v>0.85</v>
      </c>
      <c r="P166" s="193">
        <f t="shared" si="26"/>
        <v>0</v>
      </c>
      <c r="Q166" s="193">
        <f t="shared" si="27"/>
        <v>0</v>
      </c>
      <c r="R166" s="190">
        <f t="shared" si="28"/>
        <v>0</v>
      </c>
      <c r="S166" s="190">
        <f t="shared" si="29"/>
        <v>0</v>
      </c>
      <c r="T166" s="229"/>
    </row>
    <row r="167" spans="2:20" ht="15.75">
      <c r="B167" s="276"/>
      <c r="C167" s="246" t="s">
        <v>468</v>
      </c>
      <c r="D167" s="290" t="s">
        <v>469</v>
      </c>
      <c r="E167" s="292">
        <v>2</v>
      </c>
      <c r="F167" s="277" t="s">
        <v>12</v>
      </c>
      <c r="G167" s="294">
        <v>4632.1000000000004</v>
      </c>
      <c r="H167" s="195">
        <f t="shared" si="24"/>
        <v>9264.2000000000007</v>
      </c>
      <c r="I167" s="278">
        <v>0</v>
      </c>
      <c r="J167" s="279">
        <v>4632.1000000000004</v>
      </c>
      <c r="K167" s="193">
        <f t="shared" si="25"/>
        <v>9264.2000000000007</v>
      </c>
      <c r="L167" s="192">
        <v>0.1</v>
      </c>
      <c r="M167" s="192">
        <v>0.1</v>
      </c>
      <c r="N167" s="192">
        <v>0.4</v>
      </c>
      <c r="O167" s="191">
        <v>0.85</v>
      </c>
      <c r="P167" s="193">
        <f t="shared" si="26"/>
        <v>13711.016000000001</v>
      </c>
      <c r="Q167" s="193">
        <f t="shared" si="27"/>
        <v>27422.032000000003</v>
      </c>
      <c r="R167" s="190">
        <f t="shared" si="28"/>
        <v>2049796.892</v>
      </c>
      <c r="S167" s="190">
        <f t="shared" si="29"/>
        <v>4099593.784</v>
      </c>
      <c r="T167" s="229"/>
    </row>
    <row r="168" spans="2:20" ht="30.75">
      <c r="B168" s="276"/>
      <c r="C168" s="247" t="s">
        <v>470</v>
      </c>
      <c r="D168" s="289" t="s">
        <v>471</v>
      </c>
      <c r="E168" s="293">
        <v>2</v>
      </c>
      <c r="F168" s="277" t="s">
        <v>12</v>
      </c>
      <c r="G168" s="280">
        <v>0</v>
      </c>
      <c r="H168" s="195">
        <f t="shared" si="24"/>
        <v>0</v>
      </c>
      <c r="I168" s="278">
        <v>0</v>
      </c>
      <c r="J168" s="279">
        <v>0</v>
      </c>
      <c r="K168" s="193">
        <f t="shared" si="25"/>
        <v>0</v>
      </c>
      <c r="L168" s="192">
        <v>0.1</v>
      </c>
      <c r="M168" s="192">
        <v>0.1</v>
      </c>
      <c r="N168" s="192">
        <v>0.4</v>
      </c>
      <c r="O168" s="191">
        <v>0.85</v>
      </c>
      <c r="P168" s="193">
        <f t="shared" si="26"/>
        <v>0</v>
      </c>
      <c r="Q168" s="193">
        <f t="shared" si="27"/>
        <v>0</v>
      </c>
      <c r="R168" s="190">
        <f t="shared" si="28"/>
        <v>0</v>
      </c>
      <c r="S168" s="190">
        <f t="shared" si="29"/>
        <v>0</v>
      </c>
      <c r="T168" s="229"/>
    </row>
    <row r="169" spans="2:20" ht="15.75">
      <c r="B169" s="276"/>
      <c r="C169" s="246" t="s">
        <v>472</v>
      </c>
      <c r="D169" s="290" t="s">
        <v>473</v>
      </c>
      <c r="E169" s="292">
        <v>2</v>
      </c>
      <c r="F169" s="277" t="s">
        <v>12</v>
      </c>
      <c r="G169" s="280">
        <v>0</v>
      </c>
      <c r="H169" s="195">
        <f t="shared" si="24"/>
        <v>0</v>
      </c>
      <c r="I169" s="278">
        <v>0</v>
      </c>
      <c r="J169" s="279">
        <v>0</v>
      </c>
      <c r="K169" s="193">
        <f t="shared" si="25"/>
        <v>0</v>
      </c>
      <c r="L169" s="192">
        <v>0.1</v>
      </c>
      <c r="M169" s="192">
        <v>0.1</v>
      </c>
      <c r="N169" s="192">
        <v>0.4</v>
      </c>
      <c r="O169" s="191">
        <v>0.85</v>
      </c>
      <c r="P169" s="193">
        <f t="shared" si="26"/>
        <v>0</v>
      </c>
      <c r="Q169" s="193">
        <f t="shared" si="27"/>
        <v>0</v>
      </c>
      <c r="R169" s="190">
        <f t="shared" si="28"/>
        <v>0</v>
      </c>
      <c r="S169" s="190">
        <f t="shared" si="29"/>
        <v>0</v>
      </c>
      <c r="T169" s="229"/>
    </row>
    <row r="170" spans="2:20" ht="30.75">
      <c r="B170" s="276"/>
      <c r="C170" s="247" t="s">
        <v>474</v>
      </c>
      <c r="D170" s="289" t="s">
        <v>475</v>
      </c>
      <c r="E170" s="293">
        <v>2</v>
      </c>
      <c r="F170" s="277" t="s">
        <v>12</v>
      </c>
      <c r="G170" s="280">
        <v>0</v>
      </c>
      <c r="H170" s="195">
        <f t="shared" si="24"/>
        <v>0</v>
      </c>
      <c r="I170" s="278">
        <v>0</v>
      </c>
      <c r="J170" s="279">
        <v>0</v>
      </c>
      <c r="K170" s="193">
        <f t="shared" si="25"/>
        <v>0</v>
      </c>
      <c r="L170" s="192">
        <v>0.1</v>
      </c>
      <c r="M170" s="192">
        <v>0.1</v>
      </c>
      <c r="N170" s="192">
        <v>0.4</v>
      </c>
      <c r="O170" s="191">
        <v>0.85</v>
      </c>
      <c r="P170" s="193">
        <f t="shared" si="26"/>
        <v>0</v>
      </c>
      <c r="Q170" s="193">
        <f t="shared" si="27"/>
        <v>0</v>
      </c>
      <c r="R170" s="190">
        <f t="shared" si="28"/>
        <v>0</v>
      </c>
      <c r="S170" s="190">
        <f t="shared" si="29"/>
        <v>0</v>
      </c>
      <c r="T170" s="229"/>
    </row>
    <row r="171" spans="2:20" ht="15.75">
      <c r="B171" s="276"/>
      <c r="C171" s="246" t="s">
        <v>476</v>
      </c>
      <c r="D171" s="290" t="s">
        <v>477</v>
      </c>
      <c r="E171" s="292">
        <v>2</v>
      </c>
      <c r="F171" s="277" t="s">
        <v>12</v>
      </c>
      <c r="G171" s="280">
        <v>7022.4</v>
      </c>
      <c r="H171" s="195">
        <f t="shared" si="24"/>
        <v>14044.8</v>
      </c>
      <c r="I171" s="278">
        <v>0</v>
      </c>
      <c r="J171" s="279">
        <v>7022.4</v>
      </c>
      <c r="K171" s="193">
        <f t="shared" si="25"/>
        <v>14044.8</v>
      </c>
      <c r="L171" s="192">
        <v>0.1</v>
      </c>
      <c r="M171" s="192">
        <v>0.1</v>
      </c>
      <c r="N171" s="192">
        <v>0.4</v>
      </c>
      <c r="O171" s="191">
        <v>0.85</v>
      </c>
      <c r="P171" s="193">
        <f t="shared" si="26"/>
        <v>20786.304</v>
      </c>
      <c r="Q171" s="193">
        <f t="shared" si="27"/>
        <v>41572.608</v>
      </c>
      <c r="R171" s="190">
        <f t="shared" si="28"/>
        <v>3107552.4479999999</v>
      </c>
      <c r="S171" s="190">
        <f t="shared" si="29"/>
        <v>6215104.8959999997</v>
      </c>
      <c r="T171" s="229"/>
    </row>
    <row r="172" spans="2:20" ht="15.75">
      <c r="B172" s="276"/>
      <c r="C172" s="247" t="s">
        <v>478</v>
      </c>
      <c r="D172" s="289" t="s">
        <v>479</v>
      </c>
      <c r="E172" s="293">
        <v>2</v>
      </c>
      <c r="F172" s="277" t="s">
        <v>12</v>
      </c>
      <c r="G172" s="280">
        <v>0</v>
      </c>
      <c r="H172" s="195">
        <f t="shared" si="24"/>
        <v>0</v>
      </c>
      <c r="I172" s="278">
        <v>0</v>
      </c>
      <c r="J172" s="279">
        <v>0</v>
      </c>
      <c r="K172" s="193">
        <f t="shared" si="25"/>
        <v>0</v>
      </c>
      <c r="L172" s="192">
        <v>0.1</v>
      </c>
      <c r="M172" s="192">
        <v>0.1</v>
      </c>
      <c r="N172" s="192">
        <v>0.4</v>
      </c>
      <c r="O172" s="191">
        <v>0.85</v>
      </c>
      <c r="P172" s="193">
        <f t="shared" si="26"/>
        <v>0</v>
      </c>
      <c r="Q172" s="193">
        <f t="shared" si="27"/>
        <v>0</v>
      </c>
      <c r="R172" s="190">
        <f t="shared" si="28"/>
        <v>0</v>
      </c>
      <c r="S172" s="190">
        <f t="shared" si="29"/>
        <v>0</v>
      </c>
      <c r="T172" s="229"/>
    </row>
    <row r="173" spans="2:20" ht="30.75">
      <c r="B173" s="276"/>
      <c r="C173" s="246" t="s">
        <v>480</v>
      </c>
      <c r="D173" s="290" t="s">
        <v>481</v>
      </c>
      <c r="E173" s="292">
        <v>1</v>
      </c>
      <c r="F173" s="277" t="s">
        <v>12</v>
      </c>
      <c r="G173" s="280">
        <v>0</v>
      </c>
      <c r="H173" s="195">
        <f t="shared" si="24"/>
        <v>0</v>
      </c>
      <c r="I173" s="278">
        <v>0</v>
      </c>
      <c r="J173" s="279">
        <v>0</v>
      </c>
      <c r="K173" s="193">
        <f t="shared" si="25"/>
        <v>0</v>
      </c>
      <c r="L173" s="192">
        <v>0.1</v>
      </c>
      <c r="M173" s="192">
        <v>0.1</v>
      </c>
      <c r="N173" s="192">
        <v>0.4</v>
      </c>
      <c r="O173" s="191">
        <v>0.85</v>
      </c>
      <c r="P173" s="193">
        <f t="shared" si="26"/>
        <v>0</v>
      </c>
      <c r="Q173" s="193">
        <f t="shared" si="27"/>
        <v>0</v>
      </c>
      <c r="R173" s="190">
        <f t="shared" si="28"/>
        <v>0</v>
      </c>
      <c r="S173" s="190">
        <f t="shared" si="29"/>
        <v>0</v>
      </c>
      <c r="T173" s="229"/>
    </row>
    <row r="174" spans="2:20" ht="30.75">
      <c r="B174" s="276"/>
      <c r="C174" s="247" t="s">
        <v>482</v>
      </c>
      <c r="D174" s="289" t="s">
        <v>483</v>
      </c>
      <c r="E174" s="293">
        <v>1</v>
      </c>
      <c r="F174" s="277" t="s">
        <v>12</v>
      </c>
      <c r="G174" s="280">
        <v>0</v>
      </c>
      <c r="H174" s="195">
        <f t="shared" si="24"/>
        <v>0</v>
      </c>
      <c r="I174" s="278">
        <v>0</v>
      </c>
      <c r="J174" s="279">
        <v>0</v>
      </c>
      <c r="K174" s="193">
        <f t="shared" si="25"/>
        <v>0</v>
      </c>
      <c r="L174" s="192">
        <v>0.1</v>
      </c>
      <c r="M174" s="192">
        <v>0.1</v>
      </c>
      <c r="N174" s="192">
        <v>0.4</v>
      </c>
      <c r="O174" s="191">
        <v>0.85</v>
      </c>
      <c r="P174" s="193">
        <f t="shared" si="26"/>
        <v>0</v>
      </c>
      <c r="Q174" s="193">
        <f t="shared" si="27"/>
        <v>0</v>
      </c>
      <c r="R174" s="190">
        <f t="shared" si="28"/>
        <v>0</v>
      </c>
      <c r="S174" s="190">
        <f t="shared" si="29"/>
        <v>0</v>
      </c>
      <c r="T174" s="229"/>
    </row>
    <row r="175" spans="2:20" ht="30.75">
      <c r="B175" s="276"/>
      <c r="C175" s="246" t="s">
        <v>484</v>
      </c>
      <c r="D175" s="290" t="s">
        <v>485</v>
      </c>
      <c r="E175" s="292">
        <v>4</v>
      </c>
      <c r="F175" s="277" t="s">
        <v>12</v>
      </c>
      <c r="G175" s="280">
        <v>0</v>
      </c>
      <c r="H175" s="195">
        <f t="shared" si="24"/>
        <v>0</v>
      </c>
      <c r="I175" s="278">
        <v>0</v>
      </c>
      <c r="J175" s="279">
        <v>0</v>
      </c>
      <c r="K175" s="193">
        <f t="shared" si="25"/>
        <v>0</v>
      </c>
      <c r="L175" s="192">
        <v>0.1</v>
      </c>
      <c r="M175" s="192">
        <v>0.1</v>
      </c>
      <c r="N175" s="192">
        <v>0.4</v>
      </c>
      <c r="O175" s="191">
        <v>0.85</v>
      </c>
      <c r="P175" s="193">
        <f t="shared" si="26"/>
        <v>0</v>
      </c>
      <c r="Q175" s="193">
        <f t="shared" si="27"/>
        <v>0</v>
      </c>
      <c r="R175" s="190">
        <f t="shared" si="28"/>
        <v>0</v>
      </c>
      <c r="S175" s="190">
        <f t="shared" si="29"/>
        <v>0</v>
      </c>
      <c r="T175" s="229"/>
    </row>
    <row r="176" spans="2:20" ht="45.75">
      <c r="B176" s="276"/>
      <c r="C176" s="247" t="s">
        <v>486</v>
      </c>
      <c r="D176" s="289" t="s">
        <v>487</v>
      </c>
      <c r="E176" s="293">
        <v>1</v>
      </c>
      <c r="F176" s="277" t="s">
        <v>12</v>
      </c>
      <c r="G176" s="280">
        <v>0</v>
      </c>
      <c r="H176" s="195">
        <f t="shared" si="24"/>
        <v>0</v>
      </c>
      <c r="I176" s="278">
        <v>0</v>
      </c>
      <c r="J176" s="279">
        <v>0</v>
      </c>
      <c r="K176" s="193">
        <f t="shared" si="25"/>
        <v>0</v>
      </c>
      <c r="L176" s="192">
        <v>0.1</v>
      </c>
      <c r="M176" s="192">
        <v>0.1</v>
      </c>
      <c r="N176" s="192">
        <v>0.4</v>
      </c>
      <c r="O176" s="191">
        <v>0.85</v>
      </c>
      <c r="P176" s="193">
        <f t="shared" si="26"/>
        <v>0</v>
      </c>
      <c r="Q176" s="193">
        <f t="shared" si="27"/>
        <v>0</v>
      </c>
      <c r="R176" s="190">
        <f t="shared" si="28"/>
        <v>0</v>
      </c>
      <c r="S176" s="190">
        <f t="shared" si="29"/>
        <v>0</v>
      </c>
      <c r="T176" s="229"/>
    </row>
    <row r="177" spans="2:20" ht="30.75">
      <c r="B177" s="276"/>
      <c r="C177" s="246" t="s">
        <v>488</v>
      </c>
      <c r="D177" s="290" t="s">
        <v>489</v>
      </c>
      <c r="E177" s="292">
        <v>1</v>
      </c>
      <c r="F177" s="277" t="s">
        <v>12</v>
      </c>
      <c r="G177" s="280">
        <v>0</v>
      </c>
      <c r="H177" s="195">
        <f t="shared" si="24"/>
        <v>0</v>
      </c>
      <c r="I177" s="278">
        <v>0</v>
      </c>
      <c r="J177" s="279">
        <v>0</v>
      </c>
      <c r="K177" s="193">
        <f t="shared" si="25"/>
        <v>0</v>
      </c>
      <c r="L177" s="192">
        <v>0.1</v>
      </c>
      <c r="M177" s="192">
        <v>0.1</v>
      </c>
      <c r="N177" s="192">
        <v>0.4</v>
      </c>
      <c r="O177" s="191">
        <v>0.85</v>
      </c>
      <c r="P177" s="193">
        <f t="shared" si="26"/>
        <v>0</v>
      </c>
      <c r="Q177" s="193">
        <f t="shared" si="27"/>
        <v>0</v>
      </c>
      <c r="R177" s="190">
        <f t="shared" si="28"/>
        <v>0</v>
      </c>
      <c r="S177" s="190">
        <f t="shared" si="29"/>
        <v>0</v>
      </c>
      <c r="T177" s="229"/>
    </row>
    <row r="178" spans="2:20" ht="15.75">
      <c r="B178" s="276"/>
      <c r="C178" s="247" t="s">
        <v>490</v>
      </c>
      <c r="D178" s="289" t="s">
        <v>491</v>
      </c>
      <c r="E178" s="293">
        <v>2</v>
      </c>
      <c r="F178" s="277" t="s">
        <v>12</v>
      </c>
      <c r="G178" s="280">
        <v>0</v>
      </c>
      <c r="H178" s="195">
        <f t="shared" si="24"/>
        <v>0</v>
      </c>
      <c r="I178" s="278">
        <v>0</v>
      </c>
      <c r="J178" s="279">
        <v>0</v>
      </c>
      <c r="K178" s="193">
        <f t="shared" si="25"/>
        <v>0</v>
      </c>
      <c r="L178" s="192">
        <v>0.1</v>
      </c>
      <c r="M178" s="192">
        <v>0.1</v>
      </c>
      <c r="N178" s="192">
        <v>0.4</v>
      </c>
      <c r="O178" s="191">
        <v>0.85</v>
      </c>
      <c r="P178" s="193">
        <f t="shared" si="26"/>
        <v>0</v>
      </c>
      <c r="Q178" s="193">
        <f t="shared" si="27"/>
        <v>0</v>
      </c>
      <c r="R178" s="190">
        <f t="shared" si="28"/>
        <v>0</v>
      </c>
      <c r="S178" s="190">
        <f t="shared" si="29"/>
        <v>0</v>
      </c>
      <c r="T178" s="229"/>
    </row>
    <row r="179" spans="2:20" ht="30.75">
      <c r="B179" s="276"/>
      <c r="C179" s="246" t="s">
        <v>492</v>
      </c>
      <c r="D179" s="290" t="s">
        <v>493</v>
      </c>
      <c r="E179" s="292">
        <v>1</v>
      </c>
      <c r="F179" s="277" t="s">
        <v>12</v>
      </c>
      <c r="G179" s="280">
        <v>0</v>
      </c>
      <c r="H179" s="195">
        <f t="shared" si="24"/>
        <v>0</v>
      </c>
      <c r="I179" s="278">
        <v>0</v>
      </c>
      <c r="J179" s="279">
        <v>0</v>
      </c>
      <c r="K179" s="193">
        <f t="shared" si="25"/>
        <v>0</v>
      </c>
      <c r="L179" s="192">
        <v>0.1</v>
      </c>
      <c r="M179" s="192">
        <v>0.1</v>
      </c>
      <c r="N179" s="192">
        <v>0.4</v>
      </c>
      <c r="O179" s="191">
        <v>0.85</v>
      </c>
      <c r="P179" s="193">
        <f t="shared" si="26"/>
        <v>0</v>
      </c>
      <c r="Q179" s="193">
        <f t="shared" si="27"/>
        <v>0</v>
      </c>
      <c r="R179" s="190">
        <f t="shared" si="28"/>
        <v>0</v>
      </c>
      <c r="S179" s="190">
        <f t="shared" si="29"/>
        <v>0</v>
      </c>
      <c r="T179" s="229"/>
    </row>
    <row r="180" spans="2:20" ht="30.75">
      <c r="B180" s="276"/>
      <c r="C180" s="247" t="s">
        <v>494</v>
      </c>
      <c r="D180" s="289" t="s">
        <v>495</v>
      </c>
      <c r="E180" s="293">
        <v>1</v>
      </c>
      <c r="F180" s="277" t="s">
        <v>12</v>
      </c>
      <c r="G180" s="280">
        <v>0</v>
      </c>
      <c r="H180" s="195">
        <f t="shared" si="24"/>
        <v>0</v>
      </c>
      <c r="I180" s="278">
        <v>0</v>
      </c>
      <c r="J180" s="279">
        <v>0</v>
      </c>
      <c r="K180" s="193">
        <f t="shared" si="25"/>
        <v>0</v>
      </c>
      <c r="L180" s="192">
        <v>0.1</v>
      </c>
      <c r="M180" s="192">
        <v>0.1</v>
      </c>
      <c r="N180" s="192">
        <v>0.4</v>
      </c>
      <c r="O180" s="191">
        <v>0.85</v>
      </c>
      <c r="P180" s="193">
        <f t="shared" si="26"/>
        <v>0</v>
      </c>
      <c r="Q180" s="193">
        <f t="shared" si="27"/>
        <v>0</v>
      </c>
      <c r="R180" s="190">
        <f t="shared" si="28"/>
        <v>0</v>
      </c>
      <c r="S180" s="190">
        <f t="shared" si="29"/>
        <v>0</v>
      </c>
      <c r="T180" s="229"/>
    </row>
    <row r="181" spans="2:20" ht="45.75">
      <c r="B181" s="276"/>
      <c r="C181" s="246" t="s">
        <v>496</v>
      </c>
      <c r="D181" s="290" t="s">
        <v>497</v>
      </c>
      <c r="E181" s="292">
        <v>1</v>
      </c>
      <c r="F181" s="277" t="s">
        <v>12</v>
      </c>
      <c r="G181" s="280">
        <v>0</v>
      </c>
      <c r="H181" s="195">
        <f t="shared" si="24"/>
        <v>0</v>
      </c>
      <c r="I181" s="278">
        <v>0</v>
      </c>
      <c r="J181" s="279">
        <v>0</v>
      </c>
      <c r="K181" s="193">
        <f t="shared" si="25"/>
        <v>0</v>
      </c>
      <c r="L181" s="192">
        <v>0.1</v>
      </c>
      <c r="M181" s="192">
        <v>0.1</v>
      </c>
      <c r="N181" s="192">
        <v>0.4</v>
      </c>
      <c r="O181" s="191">
        <v>0.85</v>
      </c>
      <c r="P181" s="193">
        <f t="shared" si="26"/>
        <v>0</v>
      </c>
      <c r="Q181" s="193">
        <f t="shared" si="27"/>
        <v>0</v>
      </c>
      <c r="R181" s="190">
        <f t="shared" si="28"/>
        <v>0</v>
      </c>
      <c r="S181" s="190">
        <f t="shared" si="29"/>
        <v>0</v>
      </c>
      <c r="T181" s="229"/>
    </row>
    <row r="182" spans="2:20" ht="30.75">
      <c r="B182" s="276"/>
      <c r="C182" s="246" t="s">
        <v>498</v>
      </c>
      <c r="D182" s="290" t="s">
        <v>499</v>
      </c>
      <c r="E182" s="292">
        <v>1</v>
      </c>
      <c r="F182" s="277" t="s">
        <v>12</v>
      </c>
      <c r="G182" s="280">
        <v>580.79999999999995</v>
      </c>
      <c r="H182" s="195">
        <f t="shared" si="24"/>
        <v>580.79999999999995</v>
      </c>
      <c r="I182" s="278">
        <v>0</v>
      </c>
      <c r="J182" s="279">
        <v>580.79999999999995</v>
      </c>
      <c r="K182" s="193">
        <f t="shared" si="25"/>
        <v>580.79999999999995</v>
      </c>
      <c r="L182" s="192">
        <v>0.1</v>
      </c>
      <c r="M182" s="192">
        <v>0.1</v>
      </c>
      <c r="N182" s="192">
        <v>0.4</v>
      </c>
      <c r="O182" s="191">
        <v>0.85</v>
      </c>
      <c r="P182" s="193">
        <f t="shared" si="26"/>
        <v>1719.1679999999999</v>
      </c>
      <c r="Q182" s="193">
        <f t="shared" si="27"/>
        <v>1719.1679999999999</v>
      </c>
      <c r="R182" s="190">
        <f t="shared" si="28"/>
        <v>257015.61599999995</v>
      </c>
      <c r="S182" s="190">
        <f t="shared" si="29"/>
        <v>257015.61599999995</v>
      </c>
      <c r="T182" s="229"/>
    </row>
    <row r="183" spans="2:20" ht="16.5">
      <c r="B183" s="273">
        <v>1.5</v>
      </c>
      <c r="C183" s="237" t="s">
        <v>500</v>
      </c>
      <c r="D183" s="261"/>
      <c r="E183" s="274"/>
      <c r="F183" s="274"/>
      <c r="G183" s="283"/>
      <c r="H183" s="283"/>
      <c r="I183" s="283"/>
      <c r="J183" s="283"/>
      <c r="K183" s="283"/>
      <c r="L183" s="283"/>
      <c r="M183" s="283"/>
      <c r="N183" s="283"/>
      <c r="O183" s="283"/>
      <c r="P183" s="283"/>
      <c r="Q183" s="283"/>
      <c r="R183" s="283"/>
      <c r="S183" s="283"/>
      <c r="T183" s="229"/>
    </row>
    <row r="184" spans="2:20" ht="30.75" customHeight="1">
      <c r="B184" s="276"/>
      <c r="C184" s="248" t="s">
        <v>501</v>
      </c>
      <c r="D184" s="289" t="s">
        <v>502</v>
      </c>
      <c r="E184" s="297">
        <v>1</v>
      </c>
      <c r="F184" s="277" t="s">
        <v>12</v>
      </c>
      <c r="G184" s="280">
        <v>156654.29999999999</v>
      </c>
      <c r="H184" s="195">
        <f t="shared" si="24"/>
        <v>156654.29999999999</v>
      </c>
      <c r="I184" s="278">
        <v>0</v>
      </c>
      <c r="J184" s="279">
        <v>156654.29999999999</v>
      </c>
      <c r="K184" s="193">
        <f t="shared" si="25"/>
        <v>156654.29999999999</v>
      </c>
      <c r="L184" s="192">
        <v>0.1</v>
      </c>
      <c r="M184" s="192">
        <v>0.1</v>
      </c>
      <c r="N184" s="192">
        <v>0.4</v>
      </c>
      <c r="O184" s="191">
        <v>0.85</v>
      </c>
      <c r="P184" s="193">
        <f t="shared" si="26"/>
        <v>463696.72799999994</v>
      </c>
      <c r="Q184" s="193">
        <f t="shared" si="27"/>
        <v>463696.72799999994</v>
      </c>
      <c r="R184" s="190">
        <f t="shared" si="28"/>
        <v>69322660.835999981</v>
      </c>
      <c r="S184" s="190">
        <f t="shared" si="29"/>
        <v>69322660.835999981</v>
      </c>
      <c r="T184" s="229"/>
    </row>
    <row r="185" spans="2:20" ht="15.75" customHeight="1">
      <c r="B185" s="276"/>
      <c r="C185" s="249" t="s">
        <v>503</v>
      </c>
      <c r="D185" s="290" t="s">
        <v>504</v>
      </c>
      <c r="E185" s="298">
        <v>1</v>
      </c>
      <c r="F185" s="277" t="s">
        <v>12</v>
      </c>
      <c r="G185" s="280">
        <v>0</v>
      </c>
      <c r="H185" s="195">
        <f t="shared" si="24"/>
        <v>0</v>
      </c>
      <c r="I185" s="278">
        <v>0</v>
      </c>
      <c r="J185" s="279">
        <v>0</v>
      </c>
      <c r="K185" s="193">
        <f t="shared" si="25"/>
        <v>0</v>
      </c>
      <c r="L185" s="192">
        <v>0.1</v>
      </c>
      <c r="M185" s="192">
        <v>0.1</v>
      </c>
      <c r="N185" s="192">
        <v>0.4</v>
      </c>
      <c r="O185" s="191">
        <v>0.85</v>
      </c>
      <c r="P185" s="193">
        <f t="shared" si="26"/>
        <v>0</v>
      </c>
      <c r="Q185" s="193">
        <f t="shared" si="27"/>
        <v>0</v>
      </c>
      <c r="R185" s="190">
        <f t="shared" si="28"/>
        <v>0</v>
      </c>
      <c r="S185" s="190">
        <f t="shared" si="29"/>
        <v>0</v>
      </c>
      <c r="T185" s="229"/>
    </row>
    <row r="186" spans="2:20" ht="15.75" customHeight="1">
      <c r="B186" s="276"/>
      <c r="C186" s="248" t="s">
        <v>505</v>
      </c>
      <c r="D186" s="289" t="s">
        <v>506</v>
      </c>
      <c r="E186" s="297">
        <v>2</v>
      </c>
      <c r="F186" s="277" t="s">
        <v>12</v>
      </c>
      <c r="G186" s="280">
        <v>0</v>
      </c>
      <c r="H186" s="195">
        <f t="shared" si="24"/>
        <v>0</v>
      </c>
      <c r="I186" s="278">
        <v>0</v>
      </c>
      <c r="J186" s="279">
        <v>0</v>
      </c>
      <c r="K186" s="193">
        <f t="shared" si="25"/>
        <v>0</v>
      </c>
      <c r="L186" s="192">
        <v>0.1</v>
      </c>
      <c r="M186" s="192">
        <v>0.1</v>
      </c>
      <c r="N186" s="192">
        <v>0.4</v>
      </c>
      <c r="O186" s="191">
        <v>0.85</v>
      </c>
      <c r="P186" s="193">
        <f t="shared" si="26"/>
        <v>0</v>
      </c>
      <c r="Q186" s="193">
        <f t="shared" si="27"/>
        <v>0</v>
      </c>
      <c r="R186" s="190">
        <f t="shared" si="28"/>
        <v>0</v>
      </c>
      <c r="S186" s="190">
        <f t="shared" si="29"/>
        <v>0</v>
      </c>
      <c r="T186" s="229"/>
    </row>
    <row r="187" spans="2:20" ht="15.75" customHeight="1">
      <c r="B187" s="276"/>
      <c r="C187" s="249" t="s">
        <v>507</v>
      </c>
      <c r="D187" s="290" t="s">
        <v>508</v>
      </c>
      <c r="E187" s="298">
        <v>2</v>
      </c>
      <c r="F187" s="277" t="s">
        <v>12</v>
      </c>
      <c r="G187" s="280">
        <v>0</v>
      </c>
      <c r="H187" s="195">
        <f t="shared" si="24"/>
        <v>0</v>
      </c>
      <c r="I187" s="278">
        <v>0</v>
      </c>
      <c r="J187" s="279">
        <v>0</v>
      </c>
      <c r="K187" s="193">
        <f t="shared" si="25"/>
        <v>0</v>
      </c>
      <c r="L187" s="192">
        <v>0.1</v>
      </c>
      <c r="M187" s="192">
        <v>0.1</v>
      </c>
      <c r="N187" s="192">
        <v>0.4</v>
      </c>
      <c r="O187" s="191">
        <v>0.85</v>
      </c>
      <c r="P187" s="193">
        <f t="shared" si="26"/>
        <v>0</v>
      </c>
      <c r="Q187" s="193">
        <f t="shared" si="27"/>
        <v>0</v>
      </c>
      <c r="R187" s="190">
        <f t="shared" si="28"/>
        <v>0</v>
      </c>
      <c r="S187" s="190">
        <f t="shared" si="29"/>
        <v>0</v>
      </c>
      <c r="T187" s="229"/>
    </row>
    <row r="188" spans="2:20" ht="15.75" customHeight="1">
      <c r="B188" s="276"/>
      <c r="C188" s="248" t="s">
        <v>509</v>
      </c>
      <c r="D188" s="289" t="s">
        <v>510</v>
      </c>
      <c r="E188" s="297">
        <v>4</v>
      </c>
      <c r="F188" s="277" t="s">
        <v>12</v>
      </c>
      <c r="G188" s="280">
        <v>0</v>
      </c>
      <c r="H188" s="195">
        <f t="shared" si="24"/>
        <v>0</v>
      </c>
      <c r="I188" s="278">
        <v>0</v>
      </c>
      <c r="J188" s="279">
        <v>0</v>
      </c>
      <c r="K188" s="193">
        <f t="shared" si="25"/>
        <v>0</v>
      </c>
      <c r="L188" s="192">
        <v>0.1</v>
      </c>
      <c r="M188" s="192">
        <v>0.1</v>
      </c>
      <c r="N188" s="192">
        <v>0.4</v>
      </c>
      <c r="O188" s="191">
        <v>0.85</v>
      </c>
      <c r="P188" s="193">
        <f t="shared" si="26"/>
        <v>0</v>
      </c>
      <c r="Q188" s="193">
        <f t="shared" si="27"/>
        <v>0</v>
      </c>
      <c r="R188" s="190">
        <f t="shared" si="28"/>
        <v>0</v>
      </c>
      <c r="S188" s="190">
        <f t="shared" si="29"/>
        <v>0</v>
      </c>
      <c r="T188" s="229"/>
    </row>
    <row r="189" spans="2:20" ht="15.75" customHeight="1">
      <c r="B189" s="276"/>
      <c r="C189" s="249" t="s">
        <v>511</v>
      </c>
      <c r="D189" s="290" t="s">
        <v>512</v>
      </c>
      <c r="E189" s="298">
        <v>2</v>
      </c>
      <c r="F189" s="277" t="s">
        <v>12</v>
      </c>
      <c r="G189" s="280">
        <v>0</v>
      </c>
      <c r="H189" s="195">
        <f t="shared" si="24"/>
        <v>0</v>
      </c>
      <c r="I189" s="278">
        <v>0</v>
      </c>
      <c r="J189" s="279">
        <v>0</v>
      </c>
      <c r="K189" s="193">
        <f t="shared" si="25"/>
        <v>0</v>
      </c>
      <c r="L189" s="192">
        <v>0.1</v>
      </c>
      <c r="M189" s="192">
        <v>0.1</v>
      </c>
      <c r="N189" s="192">
        <v>0.4</v>
      </c>
      <c r="O189" s="191">
        <v>0.85</v>
      </c>
      <c r="P189" s="193">
        <f t="shared" si="26"/>
        <v>0</v>
      </c>
      <c r="Q189" s="193">
        <f t="shared" si="27"/>
        <v>0</v>
      </c>
      <c r="R189" s="190">
        <f t="shared" si="28"/>
        <v>0</v>
      </c>
      <c r="S189" s="190">
        <f t="shared" si="29"/>
        <v>0</v>
      </c>
      <c r="T189" s="229"/>
    </row>
    <row r="190" spans="2:20" ht="15.75" customHeight="1">
      <c r="B190" s="276"/>
      <c r="C190" s="248" t="s">
        <v>456</v>
      </c>
      <c r="D190" s="289" t="s">
        <v>457</v>
      </c>
      <c r="E190" s="297">
        <v>1</v>
      </c>
      <c r="F190" s="277" t="s">
        <v>12</v>
      </c>
      <c r="G190" s="280">
        <v>0</v>
      </c>
      <c r="H190" s="195">
        <f t="shared" ref="H190:H230" si="30">E190*G190</f>
        <v>0</v>
      </c>
      <c r="I190" s="278">
        <v>0</v>
      </c>
      <c r="J190" s="279">
        <v>0</v>
      </c>
      <c r="K190" s="193">
        <f t="shared" si="25"/>
        <v>0</v>
      </c>
      <c r="L190" s="192">
        <v>0.1</v>
      </c>
      <c r="M190" s="192">
        <v>0.1</v>
      </c>
      <c r="N190" s="192">
        <v>0.4</v>
      </c>
      <c r="O190" s="191">
        <v>0.85</v>
      </c>
      <c r="P190" s="193">
        <f t="shared" si="26"/>
        <v>0</v>
      </c>
      <c r="Q190" s="193">
        <f t="shared" si="27"/>
        <v>0</v>
      </c>
      <c r="R190" s="190">
        <f t="shared" si="28"/>
        <v>0</v>
      </c>
      <c r="S190" s="190">
        <f t="shared" si="29"/>
        <v>0</v>
      </c>
      <c r="T190" s="229"/>
    </row>
    <row r="191" spans="2:20" ht="15.75" customHeight="1">
      <c r="B191" s="276"/>
      <c r="C191" s="249" t="s">
        <v>513</v>
      </c>
      <c r="D191" s="290" t="s">
        <v>514</v>
      </c>
      <c r="E191" s="298">
        <v>1</v>
      </c>
      <c r="F191" s="277" t="s">
        <v>12</v>
      </c>
      <c r="G191" s="280">
        <v>0</v>
      </c>
      <c r="H191" s="195">
        <f t="shared" si="30"/>
        <v>0</v>
      </c>
      <c r="I191" s="278">
        <v>0</v>
      </c>
      <c r="J191" s="279">
        <v>0</v>
      </c>
      <c r="K191" s="193">
        <f t="shared" si="25"/>
        <v>0</v>
      </c>
      <c r="L191" s="192">
        <v>0.1</v>
      </c>
      <c r="M191" s="192">
        <v>0.1</v>
      </c>
      <c r="N191" s="192">
        <v>0.4</v>
      </c>
      <c r="O191" s="191">
        <v>0.85</v>
      </c>
      <c r="P191" s="193">
        <f t="shared" si="26"/>
        <v>0</v>
      </c>
      <c r="Q191" s="193">
        <f t="shared" si="27"/>
        <v>0</v>
      </c>
      <c r="R191" s="190">
        <f t="shared" si="28"/>
        <v>0</v>
      </c>
      <c r="S191" s="190">
        <f t="shared" si="29"/>
        <v>0</v>
      </c>
      <c r="T191" s="229"/>
    </row>
    <row r="192" spans="2:20" ht="15.75" customHeight="1">
      <c r="B192" s="276"/>
      <c r="C192" s="248" t="s">
        <v>515</v>
      </c>
      <c r="D192" s="289" t="s">
        <v>516</v>
      </c>
      <c r="E192" s="297">
        <v>1</v>
      </c>
      <c r="F192" s="277" t="s">
        <v>12</v>
      </c>
      <c r="G192" s="280">
        <v>78</v>
      </c>
      <c r="H192" s="195">
        <f t="shared" si="30"/>
        <v>78</v>
      </c>
      <c r="I192" s="278">
        <v>0</v>
      </c>
      <c r="J192" s="279">
        <v>78</v>
      </c>
      <c r="K192" s="193">
        <f t="shared" si="25"/>
        <v>78</v>
      </c>
      <c r="L192" s="192">
        <v>0.1</v>
      </c>
      <c r="M192" s="192">
        <v>0.1</v>
      </c>
      <c r="N192" s="192">
        <v>0.4</v>
      </c>
      <c r="O192" s="191">
        <v>0.85</v>
      </c>
      <c r="P192" s="193">
        <f t="shared" si="26"/>
        <v>230.88</v>
      </c>
      <c r="Q192" s="193">
        <f t="shared" si="27"/>
        <v>230.88</v>
      </c>
      <c r="R192" s="190">
        <f t="shared" si="28"/>
        <v>34516.559999999998</v>
      </c>
      <c r="S192" s="190">
        <f t="shared" si="29"/>
        <v>34516.559999999998</v>
      </c>
      <c r="T192" s="229"/>
    </row>
    <row r="193" spans="2:20" ht="15.75" customHeight="1">
      <c r="B193" s="276"/>
      <c r="C193" s="249" t="s">
        <v>517</v>
      </c>
      <c r="D193" s="290" t="s">
        <v>518</v>
      </c>
      <c r="E193" s="298">
        <v>1</v>
      </c>
      <c r="F193" s="277" t="s">
        <v>12</v>
      </c>
      <c r="G193" s="280">
        <v>0</v>
      </c>
      <c r="H193" s="195">
        <f t="shared" si="30"/>
        <v>0</v>
      </c>
      <c r="I193" s="278">
        <v>0</v>
      </c>
      <c r="J193" s="279">
        <v>0</v>
      </c>
      <c r="K193" s="193">
        <f t="shared" si="25"/>
        <v>0</v>
      </c>
      <c r="L193" s="192">
        <v>0.1</v>
      </c>
      <c r="M193" s="192">
        <v>0.1</v>
      </c>
      <c r="N193" s="192">
        <v>0.4</v>
      </c>
      <c r="O193" s="191">
        <v>0.85</v>
      </c>
      <c r="P193" s="193">
        <f t="shared" si="26"/>
        <v>0</v>
      </c>
      <c r="Q193" s="193">
        <f t="shared" si="27"/>
        <v>0</v>
      </c>
      <c r="R193" s="190">
        <f t="shared" si="28"/>
        <v>0</v>
      </c>
      <c r="S193" s="190">
        <f t="shared" si="29"/>
        <v>0</v>
      </c>
      <c r="T193" s="229"/>
    </row>
    <row r="194" spans="2:20" ht="15.75" customHeight="1">
      <c r="B194" s="276"/>
      <c r="C194" s="248" t="s">
        <v>519</v>
      </c>
      <c r="D194" s="289" t="s">
        <v>520</v>
      </c>
      <c r="E194" s="297">
        <v>1</v>
      </c>
      <c r="F194" s="277" t="s">
        <v>12</v>
      </c>
      <c r="G194" s="280">
        <v>0</v>
      </c>
      <c r="H194" s="195">
        <f t="shared" si="30"/>
        <v>0</v>
      </c>
      <c r="I194" s="278">
        <v>0</v>
      </c>
      <c r="J194" s="279">
        <v>0</v>
      </c>
      <c r="K194" s="193">
        <f t="shared" ref="K194:K230" si="31">J194*E194</f>
        <v>0</v>
      </c>
      <c r="L194" s="192">
        <v>0.1</v>
      </c>
      <c r="M194" s="192">
        <v>0.1</v>
      </c>
      <c r="N194" s="192">
        <v>0.4</v>
      </c>
      <c r="O194" s="191">
        <v>0.85</v>
      </c>
      <c r="P194" s="193">
        <f t="shared" ref="P194:P230" si="32">((100%+SUM(L194:N194))+O194*(100%+SUM(L194:N194)))*J194</f>
        <v>0</v>
      </c>
      <c r="Q194" s="193">
        <f t="shared" ref="Q194:Q230" si="33">P194*E194</f>
        <v>0</v>
      </c>
      <c r="R194" s="190">
        <f t="shared" ref="R194:R230" si="34">P194*1.15*130</f>
        <v>0</v>
      </c>
      <c r="S194" s="190">
        <f t="shared" ref="S194:S230" si="35">R194*E194</f>
        <v>0</v>
      </c>
      <c r="T194" s="229"/>
    </row>
    <row r="195" spans="2:20" ht="15.75" customHeight="1">
      <c r="B195" s="276"/>
      <c r="C195" s="249" t="s">
        <v>521</v>
      </c>
      <c r="D195" s="290" t="s">
        <v>522</v>
      </c>
      <c r="E195" s="298">
        <v>1</v>
      </c>
      <c r="F195" s="277" t="s">
        <v>12</v>
      </c>
      <c r="G195" s="280">
        <v>0</v>
      </c>
      <c r="H195" s="195">
        <f t="shared" si="30"/>
        <v>0</v>
      </c>
      <c r="I195" s="278">
        <v>0</v>
      </c>
      <c r="J195" s="279">
        <v>0</v>
      </c>
      <c r="K195" s="193">
        <f t="shared" si="31"/>
        <v>0</v>
      </c>
      <c r="L195" s="192">
        <v>0.1</v>
      </c>
      <c r="M195" s="192">
        <v>0.1</v>
      </c>
      <c r="N195" s="192">
        <v>0.4</v>
      </c>
      <c r="O195" s="191">
        <v>0.85</v>
      </c>
      <c r="P195" s="193">
        <f t="shared" si="32"/>
        <v>0</v>
      </c>
      <c r="Q195" s="193">
        <f t="shared" si="33"/>
        <v>0</v>
      </c>
      <c r="R195" s="190">
        <f t="shared" si="34"/>
        <v>0</v>
      </c>
      <c r="S195" s="190">
        <f t="shared" si="35"/>
        <v>0</v>
      </c>
      <c r="T195" s="229"/>
    </row>
    <row r="196" spans="2:20" ht="15.75" customHeight="1">
      <c r="B196" s="276"/>
      <c r="C196" s="248" t="s">
        <v>523</v>
      </c>
      <c r="D196" s="289" t="s">
        <v>524</v>
      </c>
      <c r="E196" s="297">
        <v>1</v>
      </c>
      <c r="F196" s="277" t="s">
        <v>12</v>
      </c>
      <c r="G196" s="280">
        <v>0</v>
      </c>
      <c r="H196" s="195">
        <f t="shared" si="30"/>
        <v>0</v>
      </c>
      <c r="I196" s="278">
        <v>0</v>
      </c>
      <c r="J196" s="279">
        <v>0</v>
      </c>
      <c r="K196" s="193">
        <f t="shared" si="31"/>
        <v>0</v>
      </c>
      <c r="L196" s="192">
        <v>0.1</v>
      </c>
      <c r="M196" s="192">
        <v>0.1</v>
      </c>
      <c r="N196" s="192">
        <v>0.4</v>
      </c>
      <c r="O196" s="191">
        <v>0.85</v>
      </c>
      <c r="P196" s="193">
        <f t="shared" si="32"/>
        <v>0</v>
      </c>
      <c r="Q196" s="193">
        <f t="shared" si="33"/>
        <v>0</v>
      </c>
      <c r="R196" s="190">
        <f t="shared" si="34"/>
        <v>0</v>
      </c>
      <c r="S196" s="190">
        <f t="shared" si="35"/>
        <v>0</v>
      </c>
      <c r="T196" s="229"/>
    </row>
    <row r="197" spans="2:20" ht="15.75">
      <c r="B197" s="276"/>
      <c r="C197" s="249" t="s">
        <v>478</v>
      </c>
      <c r="D197" s="290" t="s">
        <v>479</v>
      </c>
      <c r="E197" s="298">
        <v>1</v>
      </c>
      <c r="F197" s="277" t="s">
        <v>12</v>
      </c>
      <c r="G197" s="280">
        <v>0</v>
      </c>
      <c r="H197" s="195">
        <f t="shared" si="30"/>
        <v>0</v>
      </c>
      <c r="I197" s="278">
        <v>0</v>
      </c>
      <c r="J197" s="279">
        <v>0</v>
      </c>
      <c r="K197" s="193">
        <f t="shared" si="31"/>
        <v>0</v>
      </c>
      <c r="L197" s="192">
        <v>0.1</v>
      </c>
      <c r="M197" s="192">
        <v>0.1</v>
      </c>
      <c r="N197" s="192">
        <v>0.4</v>
      </c>
      <c r="O197" s="191">
        <v>0.85</v>
      </c>
      <c r="P197" s="193">
        <f t="shared" si="32"/>
        <v>0</v>
      </c>
      <c r="Q197" s="193">
        <f t="shared" si="33"/>
        <v>0</v>
      </c>
      <c r="R197" s="190">
        <f t="shared" si="34"/>
        <v>0</v>
      </c>
      <c r="S197" s="190">
        <f t="shared" si="35"/>
        <v>0</v>
      </c>
      <c r="T197" s="229"/>
    </row>
    <row r="198" spans="2:20" ht="15.75" customHeight="1">
      <c r="B198" s="276"/>
      <c r="C198" s="248" t="s">
        <v>525</v>
      </c>
      <c r="D198" s="289" t="s">
        <v>526</v>
      </c>
      <c r="E198" s="297">
        <v>1</v>
      </c>
      <c r="F198" s="277" t="s">
        <v>12</v>
      </c>
      <c r="G198" s="280">
        <v>0</v>
      </c>
      <c r="H198" s="195">
        <f t="shared" si="30"/>
        <v>0</v>
      </c>
      <c r="I198" s="278">
        <v>0</v>
      </c>
      <c r="J198" s="279">
        <v>0</v>
      </c>
      <c r="K198" s="193">
        <f t="shared" si="31"/>
        <v>0</v>
      </c>
      <c r="L198" s="192">
        <v>0.1</v>
      </c>
      <c r="M198" s="192">
        <v>0.1</v>
      </c>
      <c r="N198" s="192">
        <v>0.4</v>
      </c>
      <c r="O198" s="191">
        <v>0.85</v>
      </c>
      <c r="P198" s="193">
        <f t="shared" si="32"/>
        <v>0</v>
      </c>
      <c r="Q198" s="193">
        <f t="shared" si="33"/>
        <v>0</v>
      </c>
      <c r="R198" s="190">
        <f t="shared" si="34"/>
        <v>0</v>
      </c>
      <c r="S198" s="190">
        <f t="shared" si="35"/>
        <v>0</v>
      </c>
      <c r="T198" s="229"/>
    </row>
    <row r="199" spans="2:20" ht="15.75" customHeight="1">
      <c r="B199" s="276"/>
      <c r="C199" s="244" t="s">
        <v>527</v>
      </c>
      <c r="D199" s="291" t="s">
        <v>528</v>
      </c>
      <c r="E199" s="299">
        <v>1</v>
      </c>
      <c r="F199" s="277" t="s">
        <v>12</v>
      </c>
      <c r="G199" s="294">
        <v>4992.8999999999996</v>
      </c>
      <c r="H199" s="195">
        <f t="shared" si="30"/>
        <v>4992.8999999999996</v>
      </c>
      <c r="I199" s="278">
        <v>0</v>
      </c>
      <c r="J199" s="279">
        <v>4992.8999999999996</v>
      </c>
      <c r="K199" s="193">
        <f t="shared" si="31"/>
        <v>4992.8999999999996</v>
      </c>
      <c r="L199" s="192">
        <v>0.1</v>
      </c>
      <c r="M199" s="192">
        <v>0.1</v>
      </c>
      <c r="N199" s="192">
        <v>0.4</v>
      </c>
      <c r="O199" s="191">
        <v>0.85</v>
      </c>
      <c r="P199" s="193">
        <f t="shared" si="32"/>
        <v>14778.983999999999</v>
      </c>
      <c r="Q199" s="193">
        <f t="shared" si="33"/>
        <v>14778.983999999999</v>
      </c>
      <c r="R199" s="190">
        <f t="shared" si="34"/>
        <v>2209458.1079999995</v>
      </c>
      <c r="S199" s="190">
        <f t="shared" si="35"/>
        <v>2209458.1079999995</v>
      </c>
      <c r="T199" s="229"/>
    </row>
    <row r="200" spans="2:20" ht="15.75">
      <c r="B200" s="276"/>
      <c r="C200" s="246" t="s">
        <v>454</v>
      </c>
      <c r="D200" s="290" t="s">
        <v>455</v>
      </c>
      <c r="E200" s="292">
        <v>1</v>
      </c>
      <c r="F200" s="277" t="s">
        <v>12</v>
      </c>
      <c r="G200" s="280"/>
      <c r="H200" s="195">
        <f t="shared" si="30"/>
        <v>0</v>
      </c>
      <c r="I200" s="278">
        <v>0</v>
      </c>
      <c r="J200" s="279">
        <v>0</v>
      </c>
      <c r="K200" s="193">
        <f t="shared" si="31"/>
        <v>0</v>
      </c>
      <c r="L200" s="192">
        <v>0.1</v>
      </c>
      <c r="M200" s="192">
        <v>0.1</v>
      </c>
      <c r="N200" s="192">
        <v>0.4</v>
      </c>
      <c r="O200" s="191">
        <v>0.85</v>
      </c>
      <c r="P200" s="193">
        <f t="shared" si="32"/>
        <v>0</v>
      </c>
      <c r="Q200" s="193">
        <f t="shared" si="33"/>
        <v>0</v>
      </c>
      <c r="R200" s="190">
        <f t="shared" si="34"/>
        <v>0</v>
      </c>
      <c r="S200" s="190">
        <f t="shared" si="35"/>
        <v>0</v>
      </c>
      <c r="T200" s="229"/>
    </row>
    <row r="201" spans="2:20" ht="30.75">
      <c r="B201" s="276"/>
      <c r="C201" s="247" t="s">
        <v>529</v>
      </c>
      <c r="D201" s="289" t="s">
        <v>530</v>
      </c>
      <c r="E201" s="293">
        <v>1</v>
      </c>
      <c r="F201" s="277" t="s">
        <v>12</v>
      </c>
      <c r="G201" s="280"/>
      <c r="H201" s="195">
        <f t="shared" si="30"/>
        <v>0</v>
      </c>
      <c r="I201" s="278">
        <v>0</v>
      </c>
      <c r="J201" s="279">
        <v>0</v>
      </c>
      <c r="K201" s="193">
        <f t="shared" si="31"/>
        <v>0</v>
      </c>
      <c r="L201" s="192">
        <v>0.1</v>
      </c>
      <c r="M201" s="192">
        <v>0.1</v>
      </c>
      <c r="N201" s="192">
        <v>0.4</v>
      </c>
      <c r="O201" s="191">
        <v>0.85</v>
      </c>
      <c r="P201" s="193">
        <f t="shared" si="32"/>
        <v>0</v>
      </c>
      <c r="Q201" s="193">
        <f t="shared" si="33"/>
        <v>0</v>
      </c>
      <c r="R201" s="190">
        <f t="shared" si="34"/>
        <v>0</v>
      </c>
      <c r="S201" s="190">
        <f t="shared" si="35"/>
        <v>0</v>
      </c>
      <c r="T201" s="229"/>
    </row>
    <row r="202" spans="2:20" ht="15.75">
      <c r="B202" s="276"/>
      <c r="C202" s="246" t="s">
        <v>531</v>
      </c>
      <c r="D202" s="290" t="s">
        <v>532</v>
      </c>
      <c r="E202" s="292">
        <v>1</v>
      </c>
      <c r="F202" s="277" t="s">
        <v>12</v>
      </c>
      <c r="G202" s="280"/>
      <c r="H202" s="195">
        <f t="shared" si="30"/>
        <v>0</v>
      </c>
      <c r="I202" s="278">
        <v>0</v>
      </c>
      <c r="J202" s="279">
        <v>0</v>
      </c>
      <c r="K202" s="193">
        <f t="shared" si="31"/>
        <v>0</v>
      </c>
      <c r="L202" s="192">
        <v>0.1</v>
      </c>
      <c r="M202" s="192">
        <v>0.1</v>
      </c>
      <c r="N202" s="192">
        <v>0.4</v>
      </c>
      <c r="O202" s="191">
        <v>0.85</v>
      </c>
      <c r="P202" s="193">
        <f t="shared" si="32"/>
        <v>0</v>
      </c>
      <c r="Q202" s="193">
        <f t="shared" si="33"/>
        <v>0</v>
      </c>
      <c r="R202" s="190">
        <f t="shared" si="34"/>
        <v>0</v>
      </c>
      <c r="S202" s="190">
        <f t="shared" si="35"/>
        <v>0</v>
      </c>
      <c r="T202" s="229"/>
    </row>
    <row r="203" spans="2:20" ht="15.75">
      <c r="B203" s="276"/>
      <c r="C203" s="247" t="s">
        <v>208</v>
      </c>
      <c r="D203" s="289" t="s">
        <v>209</v>
      </c>
      <c r="E203" s="293">
        <v>1</v>
      </c>
      <c r="F203" s="277" t="s">
        <v>12</v>
      </c>
      <c r="G203" s="280"/>
      <c r="H203" s="195">
        <f t="shared" si="30"/>
        <v>0</v>
      </c>
      <c r="I203" s="278">
        <v>0</v>
      </c>
      <c r="J203" s="279">
        <v>0</v>
      </c>
      <c r="K203" s="193">
        <f t="shared" si="31"/>
        <v>0</v>
      </c>
      <c r="L203" s="192">
        <v>0.1</v>
      </c>
      <c r="M203" s="192">
        <v>0.1</v>
      </c>
      <c r="N203" s="192">
        <v>0.4</v>
      </c>
      <c r="O203" s="191">
        <v>0.85</v>
      </c>
      <c r="P203" s="193">
        <f t="shared" si="32"/>
        <v>0</v>
      </c>
      <c r="Q203" s="193">
        <f t="shared" si="33"/>
        <v>0</v>
      </c>
      <c r="R203" s="190">
        <f t="shared" si="34"/>
        <v>0</v>
      </c>
      <c r="S203" s="190">
        <f t="shared" si="35"/>
        <v>0</v>
      </c>
      <c r="T203" s="229"/>
    </row>
    <row r="204" spans="2:20" ht="30.75">
      <c r="B204" s="276"/>
      <c r="C204" s="246" t="s">
        <v>533</v>
      </c>
      <c r="D204" s="290" t="s">
        <v>534</v>
      </c>
      <c r="E204" s="292">
        <v>1</v>
      </c>
      <c r="F204" s="277" t="s">
        <v>12</v>
      </c>
      <c r="G204" s="280"/>
      <c r="H204" s="195">
        <f t="shared" si="30"/>
        <v>0</v>
      </c>
      <c r="I204" s="278">
        <v>0</v>
      </c>
      <c r="J204" s="279">
        <v>0</v>
      </c>
      <c r="K204" s="193">
        <f t="shared" si="31"/>
        <v>0</v>
      </c>
      <c r="L204" s="192">
        <v>0.1</v>
      </c>
      <c r="M204" s="192">
        <v>0.1</v>
      </c>
      <c r="N204" s="192">
        <v>0.4</v>
      </c>
      <c r="O204" s="191">
        <v>0.85</v>
      </c>
      <c r="P204" s="193">
        <f t="shared" si="32"/>
        <v>0</v>
      </c>
      <c r="Q204" s="193">
        <f t="shared" si="33"/>
        <v>0</v>
      </c>
      <c r="R204" s="190">
        <f t="shared" si="34"/>
        <v>0</v>
      </c>
      <c r="S204" s="190">
        <f t="shared" si="35"/>
        <v>0</v>
      </c>
      <c r="T204" s="229"/>
    </row>
    <row r="205" spans="2:20" ht="30.75">
      <c r="B205" s="276"/>
      <c r="C205" s="247" t="s">
        <v>480</v>
      </c>
      <c r="D205" s="289" t="s">
        <v>481</v>
      </c>
      <c r="E205" s="293">
        <v>1</v>
      </c>
      <c r="F205" s="277" t="s">
        <v>12</v>
      </c>
      <c r="G205" s="280"/>
      <c r="H205" s="195">
        <f t="shared" si="30"/>
        <v>0</v>
      </c>
      <c r="I205" s="278">
        <v>0</v>
      </c>
      <c r="J205" s="279">
        <v>0</v>
      </c>
      <c r="K205" s="193">
        <f t="shared" si="31"/>
        <v>0</v>
      </c>
      <c r="L205" s="192">
        <v>0.1</v>
      </c>
      <c r="M205" s="192">
        <v>0.1</v>
      </c>
      <c r="N205" s="192">
        <v>0.4</v>
      </c>
      <c r="O205" s="191">
        <v>0.85</v>
      </c>
      <c r="P205" s="193">
        <f t="shared" si="32"/>
        <v>0</v>
      </c>
      <c r="Q205" s="193">
        <f t="shared" si="33"/>
        <v>0</v>
      </c>
      <c r="R205" s="190">
        <f t="shared" si="34"/>
        <v>0</v>
      </c>
      <c r="S205" s="190">
        <f t="shared" si="35"/>
        <v>0</v>
      </c>
      <c r="T205" s="229"/>
    </row>
    <row r="206" spans="2:20" ht="15.75">
      <c r="B206" s="276"/>
      <c r="C206" s="246" t="s">
        <v>430</v>
      </c>
      <c r="D206" s="290" t="s">
        <v>431</v>
      </c>
      <c r="E206" s="292">
        <v>1</v>
      </c>
      <c r="F206" s="277" t="s">
        <v>12</v>
      </c>
      <c r="G206" s="280"/>
      <c r="H206" s="195">
        <f t="shared" si="30"/>
        <v>0</v>
      </c>
      <c r="I206" s="278">
        <v>0</v>
      </c>
      <c r="J206" s="279">
        <v>0</v>
      </c>
      <c r="K206" s="193">
        <f t="shared" si="31"/>
        <v>0</v>
      </c>
      <c r="L206" s="192">
        <v>0.1</v>
      </c>
      <c r="M206" s="192">
        <v>0.1</v>
      </c>
      <c r="N206" s="192">
        <v>0.4</v>
      </c>
      <c r="O206" s="191">
        <v>0.85</v>
      </c>
      <c r="P206" s="193">
        <f t="shared" si="32"/>
        <v>0</v>
      </c>
      <c r="Q206" s="193">
        <f t="shared" si="33"/>
        <v>0</v>
      </c>
      <c r="R206" s="190">
        <f t="shared" si="34"/>
        <v>0</v>
      </c>
      <c r="S206" s="190">
        <f t="shared" si="35"/>
        <v>0</v>
      </c>
      <c r="T206" s="229"/>
    </row>
    <row r="207" spans="2:20" ht="15.75">
      <c r="B207" s="276"/>
      <c r="C207" s="246"/>
      <c r="D207" s="290"/>
      <c r="E207" s="297"/>
      <c r="F207" s="277" t="s">
        <v>12</v>
      </c>
      <c r="G207" s="280"/>
      <c r="H207" s="195">
        <f t="shared" si="30"/>
        <v>0</v>
      </c>
      <c r="I207" s="278">
        <v>0</v>
      </c>
      <c r="J207" s="279">
        <v>0</v>
      </c>
      <c r="K207" s="193">
        <f t="shared" si="31"/>
        <v>0</v>
      </c>
      <c r="L207" s="192">
        <v>0.1</v>
      </c>
      <c r="M207" s="192">
        <v>0.1</v>
      </c>
      <c r="N207" s="192">
        <v>0.4</v>
      </c>
      <c r="O207" s="191">
        <v>0.85</v>
      </c>
      <c r="P207" s="193">
        <f t="shared" si="32"/>
        <v>0</v>
      </c>
      <c r="Q207" s="193">
        <f t="shared" si="33"/>
        <v>0</v>
      </c>
      <c r="R207" s="190">
        <f t="shared" si="34"/>
        <v>0</v>
      </c>
      <c r="S207" s="190">
        <f t="shared" si="35"/>
        <v>0</v>
      </c>
      <c r="T207" s="229"/>
    </row>
    <row r="208" spans="2:20" ht="16.5">
      <c r="B208" s="273">
        <v>2</v>
      </c>
      <c r="C208" s="238" t="s">
        <v>535</v>
      </c>
      <c r="D208" s="262"/>
      <c r="E208" s="274"/>
      <c r="F208" s="274"/>
      <c r="G208" s="283"/>
      <c r="H208" s="283"/>
      <c r="I208" s="283"/>
      <c r="J208" s="283"/>
      <c r="K208" s="283"/>
      <c r="L208" s="283"/>
      <c r="M208" s="283"/>
      <c r="N208" s="283"/>
      <c r="O208" s="283"/>
      <c r="P208" s="283"/>
      <c r="Q208" s="283"/>
      <c r="R208" s="283"/>
      <c r="S208" s="283"/>
      <c r="T208" s="229"/>
    </row>
    <row r="209" spans="2:20" s="259" customFormat="1" ht="45.75">
      <c r="B209" s="276"/>
      <c r="C209" s="246" t="s">
        <v>536</v>
      </c>
      <c r="D209" s="298" t="s">
        <v>537</v>
      </c>
      <c r="E209" s="292">
        <v>1</v>
      </c>
      <c r="F209" s="277" t="s">
        <v>12</v>
      </c>
      <c r="G209" s="253">
        <v>31962.7</v>
      </c>
      <c r="H209" s="195">
        <f t="shared" si="30"/>
        <v>31962.7</v>
      </c>
      <c r="I209" s="278">
        <v>0</v>
      </c>
      <c r="J209" s="252">
        <v>31962.7</v>
      </c>
      <c r="K209" s="193">
        <f t="shared" si="31"/>
        <v>31962.7</v>
      </c>
      <c r="L209" s="192">
        <v>0.1</v>
      </c>
      <c r="M209" s="192">
        <v>0.1</v>
      </c>
      <c r="N209" s="192">
        <v>0.4</v>
      </c>
      <c r="O209" s="191">
        <v>0.85</v>
      </c>
      <c r="P209" s="193">
        <f t="shared" si="32"/>
        <v>94609.592000000004</v>
      </c>
      <c r="Q209" s="193">
        <f t="shared" si="33"/>
        <v>94609.592000000004</v>
      </c>
      <c r="R209" s="190">
        <f t="shared" si="34"/>
        <v>14144134.003999999</v>
      </c>
      <c r="S209" s="190">
        <f t="shared" si="35"/>
        <v>14144134.003999999</v>
      </c>
    </row>
    <row r="210" spans="2:20" ht="30.75">
      <c r="B210" s="276"/>
      <c r="C210" s="247" t="s">
        <v>538</v>
      </c>
      <c r="D210" s="289" t="s">
        <v>539</v>
      </c>
      <c r="E210" s="293">
        <v>1</v>
      </c>
      <c r="F210" s="277" t="s">
        <v>12</v>
      </c>
      <c r="G210" s="284">
        <v>0</v>
      </c>
      <c r="H210" s="195">
        <f t="shared" si="30"/>
        <v>0</v>
      </c>
      <c r="I210" s="278">
        <v>0</v>
      </c>
      <c r="J210" s="279">
        <v>0</v>
      </c>
      <c r="K210" s="193">
        <f t="shared" si="31"/>
        <v>0</v>
      </c>
      <c r="L210" s="192">
        <v>0.1</v>
      </c>
      <c r="M210" s="192">
        <v>0.1</v>
      </c>
      <c r="N210" s="192">
        <v>0.4</v>
      </c>
      <c r="O210" s="191">
        <v>0.85</v>
      </c>
      <c r="P210" s="193">
        <f t="shared" si="32"/>
        <v>0</v>
      </c>
      <c r="Q210" s="193">
        <f t="shared" si="33"/>
        <v>0</v>
      </c>
      <c r="R210" s="190">
        <f t="shared" si="34"/>
        <v>0</v>
      </c>
      <c r="S210" s="190">
        <f t="shared" si="35"/>
        <v>0</v>
      </c>
      <c r="T210" s="229"/>
    </row>
    <row r="211" spans="2:20" ht="45.75">
      <c r="B211" s="276"/>
      <c r="C211" s="246" t="s">
        <v>505</v>
      </c>
      <c r="D211" s="290" t="s">
        <v>506</v>
      </c>
      <c r="E211" s="292">
        <v>2</v>
      </c>
      <c r="F211" s="277" t="s">
        <v>12</v>
      </c>
      <c r="G211" s="284">
        <v>0</v>
      </c>
      <c r="H211" s="195">
        <f t="shared" si="30"/>
        <v>0</v>
      </c>
      <c r="I211" s="278">
        <v>0</v>
      </c>
      <c r="J211" s="279">
        <v>0</v>
      </c>
      <c r="K211" s="193">
        <f t="shared" si="31"/>
        <v>0</v>
      </c>
      <c r="L211" s="192">
        <v>0.1</v>
      </c>
      <c r="M211" s="192">
        <v>0.1</v>
      </c>
      <c r="N211" s="192">
        <v>0.4</v>
      </c>
      <c r="O211" s="191">
        <v>0.85</v>
      </c>
      <c r="P211" s="193">
        <f t="shared" si="32"/>
        <v>0</v>
      </c>
      <c r="Q211" s="193">
        <f t="shared" si="33"/>
        <v>0</v>
      </c>
      <c r="R211" s="190">
        <f t="shared" si="34"/>
        <v>0</v>
      </c>
      <c r="S211" s="190">
        <f t="shared" si="35"/>
        <v>0</v>
      </c>
      <c r="T211" s="229"/>
    </row>
    <row r="212" spans="2:20" ht="45.75">
      <c r="B212" s="276"/>
      <c r="C212" s="247" t="s">
        <v>540</v>
      </c>
      <c r="D212" s="289" t="s">
        <v>541</v>
      </c>
      <c r="E212" s="293">
        <v>2</v>
      </c>
      <c r="F212" s="277" t="s">
        <v>12</v>
      </c>
      <c r="G212" s="284">
        <v>0</v>
      </c>
      <c r="H212" s="195">
        <f t="shared" si="30"/>
        <v>0</v>
      </c>
      <c r="I212" s="278">
        <v>0</v>
      </c>
      <c r="J212" s="279">
        <v>0</v>
      </c>
      <c r="K212" s="193">
        <f t="shared" si="31"/>
        <v>0</v>
      </c>
      <c r="L212" s="192">
        <v>0.1</v>
      </c>
      <c r="M212" s="192">
        <v>0.1</v>
      </c>
      <c r="N212" s="192">
        <v>0.4</v>
      </c>
      <c r="O212" s="191">
        <v>0.85</v>
      </c>
      <c r="P212" s="193">
        <f t="shared" si="32"/>
        <v>0</v>
      </c>
      <c r="Q212" s="193">
        <f t="shared" si="33"/>
        <v>0</v>
      </c>
      <c r="R212" s="190">
        <f t="shared" si="34"/>
        <v>0</v>
      </c>
      <c r="S212" s="190">
        <f t="shared" si="35"/>
        <v>0</v>
      </c>
      <c r="T212" s="229"/>
    </row>
    <row r="213" spans="2:20" ht="30.75">
      <c r="B213" s="276"/>
      <c r="C213" s="246" t="s">
        <v>542</v>
      </c>
      <c r="D213" s="290" t="s">
        <v>543</v>
      </c>
      <c r="E213" s="292">
        <v>4</v>
      </c>
      <c r="F213" s="277" t="s">
        <v>12</v>
      </c>
      <c r="G213" s="284">
        <v>0</v>
      </c>
      <c r="H213" s="195">
        <f t="shared" si="30"/>
        <v>0</v>
      </c>
      <c r="I213" s="278">
        <v>0</v>
      </c>
      <c r="J213" s="279">
        <v>0</v>
      </c>
      <c r="K213" s="193">
        <f t="shared" si="31"/>
        <v>0</v>
      </c>
      <c r="L213" s="192">
        <v>0.1</v>
      </c>
      <c r="M213" s="192">
        <v>0.1</v>
      </c>
      <c r="N213" s="192">
        <v>0.4</v>
      </c>
      <c r="O213" s="191">
        <v>0.85</v>
      </c>
      <c r="P213" s="193">
        <f t="shared" si="32"/>
        <v>0</v>
      </c>
      <c r="Q213" s="193">
        <f t="shared" si="33"/>
        <v>0</v>
      </c>
      <c r="R213" s="190">
        <f t="shared" si="34"/>
        <v>0</v>
      </c>
      <c r="S213" s="190">
        <f t="shared" si="35"/>
        <v>0</v>
      </c>
      <c r="T213" s="229"/>
    </row>
    <row r="214" spans="2:20" ht="30.75">
      <c r="B214" s="276"/>
      <c r="C214" s="247" t="s">
        <v>224</v>
      </c>
      <c r="D214" s="289" t="s">
        <v>225</v>
      </c>
      <c r="E214" s="293">
        <v>2</v>
      </c>
      <c r="F214" s="277" t="s">
        <v>12</v>
      </c>
      <c r="G214" s="284">
        <v>0</v>
      </c>
      <c r="H214" s="195">
        <f t="shared" si="30"/>
        <v>0</v>
      </c>
      <c r="I214" s="278">
        <v>0</v>
      </c>
      <c r="J214" s="279">
        <v>0</v>
      </c>
      <c r="K214" s="193">
        <f t="shared" si="31"/>
        <v>0</v>
      </c>
      <c r="L214" s="192">
        <v>0.1</v>
      </c>
      <c r="M214" s="192">
        <v>0.1</v>
      </c>
      <c r="N214" s="192">
        <v>0.4</v>
      </c>
      <c r="O214" s="191">
        <v>0.85</v>
      </c>
      <c r="P214" s="193">
        <f t="shared" si="32"/>
        <v>0</v>
      </c>
      <c r="Q214" s="193">
        <f t="shared" si="33"/>
        <v>0</v>
      </c>
      <c r="R214" s="190">
        <f t="shared" si="34"/>
        <v>0</v>
      </c>
      <c r="S214" s="190">
        <f t="shared" si="35"/>
        <v>0</v>
      </c>
      <c r="T214" s="229"/>
    </row>
    <row r="215" spans="2:20" ht="30.75">
      <c r="B215" s="276"/>
      <c r="C215" s="246" t="s">
        <v>544</v>
      </c>
      <c r="D215" s="290" t="s">
        <v>545</v>
      </c>
      <c r="E215" s="292">
        <v>1</v>
      </c>
      <c r="F215" s="277" t="s">
        <v>12</v>
      </c>
      <c r="G215" s="284">
        <v>0</v>
      </c>
      <c r="H215" s="195">
        <f t="shared" si="30"/>
        <v>0</v>
      </c>
      <c r="I215" s="278">
        <v>0</v>
      </c>
      <c r="J215" s="279">
        <v>0</v>
      </c>
      <c r="K215" s="193">
        <f t="shared" si="31"/>
        <v>0</v>
      </c>
      <c r="L215" s="192">
        <v>0.1</v>
      </c>
      <c r="M215" s="192">
        <v>0.1</v>
      </c>
      <c r="N215" s="192">
        <v>0.4</v>
      </c>
      <c r="O215" s="191">
        <v>0.85</v>
      </c>
      <c r="P215" s="193">
        <f t="shared" si="32"/>
        <v>0</v>
      </c>
      <c r="Q215" s="193">
        <f t="shared" si="33"/>
        <v>0</v>
      </c>
      <c r="R215" s="190">
        <f t="shared" si="34"/>
        <v>0</v>
      </c>
      <c r="S215" s="190">
        <f t="shared" si="35"/>
        <v>0</v>
      </c>
      <c r="T215" s="229"/>
    </row>
    <row r="216" spans="2:20" ht="30.75">
      <c r="B216" s="276"/>
      <c r="C216" s="247" t="s">
        <v>546</v>
      </c>
      <c r="D216" s="289" t="s">
        <v>547</v>
      </c>
      <c r="E216" s="293">
        <v>1</v>
      </c>
      <c r="F216" s="277" t="s">
        <v>12</v>
      </c>
      <c r="G216" s="284">
        <v>0</v>
      </c>
      <c r="H216" s="195">
        <f t="shared" si="30"/>
        <v>0</v>
      </c>
      <c r="I216" s="278">
        <v>0</v>
      </c>
      <c r="J216" s="279">
        <v>0</v>
      </c>
      <c r="K216" s="193">
        <f t="shared" si="31"/>
        <v>0</v>
      </c>
      <c r="L216" s="192">
        <v>0.1</v>
      </c>
      <c r="M216" s="192">
        <v>0.1</v>
      </c>
      <c r="N216" s="192">
        <v>0.4</v>
      </c>
      <c r="O216" s="191">
        <v>0.85</v>
      </c>
      <c r="P216" s="193">
        <f t="shared" si="32"/>
        <v>0</v>
      </c>
      <c r="Q216" s="193">
        <f t="shared" si="33"/>
        <v>0</v>
      </c>
      <c r="R216" s="190">
        <f t="shared" si="34"/>
        <v>0</v>
      </c>
      <c r="S216" s="190">
        <f t="shared" si="35"/>
        <v>0</v>
      </c>
      <c r="T216" s="229"/>
    </row>
    <row r="217" spans="2:20" ht="30.75">
      <c r="B217" s="276"/>
      <c r="C217" s="246" t="s">
        <v>548</v>
      </c>
      <c r="D217" s="290" t="s">
        <v>549</v>
      </c>
      <c r="E217" s="292">
        <v>1</v>
      </c>
      <c r="F217" s="277" t="s">
        <v>12</v>
      </c>
      <c r="G217" s="284">
        <v>0</v>
      </c>
      <c r="H217" s="195">
        <f t="shared" si="30"/>
        <v>0</v>
      </c>
      <c r="I217" s="278">
        <v>0</v>
      </c>
      <c r="J217" s="279">
        <v>0</v>
      </c>
      <c r="K217" s="193">
        <f t="shared" si="31"/>
        <v>0</v>
      </c>
      <c r="L217" s="192">
        <v>0.1</v>
      </c>
      <c r="M217" s="192">
        <v>0.1</v>
      </c>
      <c r="N217" s="192">
        <v>0.4</v>
      </c>
      <c r="O217" s="191">
        <v>0.85</v>
      </c>
      <c r="P217" s="193">
        <f t="shared" si="32"/>
        <v>0</v>
      </c>
      <c r="Q217" s="193">
        <f t="shared" si="33"/>
        <v>0</v>
      </c>
      <c r="R217" s="190">
        <f t="shared" si="34"/>
        <v>0</v>
      </c>
      <c r="S217" s="190">
        <f t="shared" si="35"/>
        <v>0</v>
      </c>
      <c r="T217" s="229"/>
    </row>
    <row r="218" spans="2:20" ht="30.75">
      <c r="B218" s="276"/>
      <c r="C218" s="247" t="s">
        <v>550</v>
      </c>
      <c r="D218" s="289" t="s">
        <v>551</v>
      </c>
      <c r="E218" s="293">
        <v>1</v>
      </c>
      <c r="F218" s="277" t="s">
        <v>12</v>
      </c>
      <c r="G218" s="284">
        <v>0</v>
      </c>
      <c r="H218" s="195">
        <f t="shared" si="30"/>
        <v>0</v>
      </c>
      <c r="I218" s="278">
        <v>0</v>
      </c>
      <c r="J218" s="279">
        <v>0</v>
      </c>
      <c r="K218" s="193">
        <f t="shared" si="31"/>
        <v>0</v>
      </c>
      <c r="L218" s="192">
        <v>0.1</v>
      </c>
      <c r="M218" s="192">
        <v>0.1</v>
      </c>
      <c r="N218" s="192">
        <v>0.4</v>
      </c>
      <c r="O218" s="191">
        <v>0.85</v>
      </c>
      <c r="P218" s="193">
        <f t="shared" si="32"/>
        <v>0</v>
      </c>
      <c r="Q218" s="193">
        <f t="shared" si="33"/>
        <v>0</v>
      </c>
      <c r="R218" s="190">
        <f t="shared" si="34"/>
        <v>0</v>
      </c>
      <c r="S218" s="190">
        <f t="shared" si="35"/>
        <v>0</v>
      </c>
      <c r="T218" s="229"/>
    </row>
    <row r="219" spans="2:20" ht="30.75">
      <c r="B219" s="276"/>
      <c r="C219" s="246" t="s">
        <v>552</v>
      </c>
      <c r="D219" s="290" t="s">
        <v>553</v>
      </c>
      <c r="E219" s="292">
        <v>1</v>
      </c>
      <c r="F219" s="277" t="s">
        <v>12</v>
      </c>
      <c r="G219" s="284">
        <v>0</v>
      </c>
      <c r="H219" s="195">
        <f t="shared" si="30"/>
        <v>0</v>
      </c>
      <c r="I219" s="278">
        <v>0</v>
      </c>
      <c r="J219" s="279">
        <v>0</v>
      </c>
      <c r="K219" s="193">
        <f t="shared" si="31"/>
        <v>0</v>
      </c>
      <c r="L219" s="192">
        <v>0.1</v>
      </c>
      <c r="M219" s="192">
        <v>0.1</v>
      </c>
      <c r="N219" s="192">
        <v>0.4</v>
      </c>
      <c r="O219" s="191">
        <v>0.85</v>
      </c>
      <c r="P219" s="193">
        <f t="shared" si="32"/>
        <v>0</v>
      </c>
      <c r="Q219" s="193">
        <f t="shared" si="33"/>
        <v>0</v>
      </c>
      <c r="R219" s="190">
        <f t="shared" si="34"/>
        <v>0</v>
      </c>
      <c r="S219" s="190">
        <f t="shared" si="35"/>
        <v>0</v>
      </c>
      <c r="T219" s="229"/>
    </row>
    <row r="220" spans="2:20" ht="45.75">
      <c r="B220" s="276"/>
      <c r="C220" s="247" t="s">
        <v>523</v>
      </c>
      <c r="D220" s="289" t="s">
        <v>524</v>
      </c>
      <c r="E220" s="293">
        <v>1</v>
      </c>
      <c r="F220" s="277" t="s">
        <v>12</v>
      </c>
      <c r="G220" s="284">
        <v>0</v>
      </c>
      <c r="H220" s="195">
        <f t="shared" si="30"/>
        <v>0</v>
      </c>
      <c r="I220" s="278">
        <v>0</v>
      </c>
      <c r="J220" s="279">
        <v>0</v>
      </c>
      <c r="K220" s="193">
        <f t="shared" si="31"/>
        <v>0</v>
      </c>
      <c r="L220" s="192">
        <v>0.1</v>
      </c>
      <c r="M220" s="192">
        <v>0.1</v>
      </c>
      <c r="N220" s="192">
        <v>0.4</v>
      </c>
      <c r="O220" s="191">
        <v>0.85</v>
      </c>
      <c r="P220" s="193">
        <f t="shared" si="32"/>
        <v>0</v>
      </c>
      <c r="Q220" s="193">
        <f t="shared" si="33"/>
        <v>0</v>
      </c>
      <c r="R220" s="190">
        <f t="shared" si="34"/>
        <v>0</v>
      </c>
      <c r="S220" s="190">
        <f t="shared" si="35"/>
        <v>0</v>
      </c>
      <c r="T220" s="229"/>
    </row>
    <row r="221" spans="2:20" ht="15.75">
      <c r="B221" s="276"/>
      <c r="C221" s="246" t="s">
        <v>478</v>
      </c>
      <c r="D221" s="290" t="s">
        <v>479</v>
      </c>
      <c r="E221" s="292">
        <v>1</v>
      </c>
      <c r="F221" s="277" t="s">
        <v>12</v>
      </c>
      <c r="G221" s="284">
        <v>0</v>
      </c>
      <c r="H221" s="195">
        <f t="shared" si="30"/>
        <v>0</v>
      </c>
      <c r="I221" s="278">
        <v>0</v>
      </c>
      <c r="J221" s="279">
        <v>0</v>
      </c>
      <c r="K221" s="193">
        <f t="shared" si="31"/>
        <v>0</v>
      </c>
      <c r="L221" s="192">
        <v>0.1</v>
      </c>
      <c r="M221" s="192">
        <v>0.1</v>
      </c>
      <c r="N221" s="192">
        <v>0.4</v>
      </c>
      <c r="O221" s="191">
        <v>0.85</v>
      </c>
      <c r="P221" s="193">
        <f t="shared" si="32"/>
        <v>0</v>
      </c>
      <c r="Q221" s="193">
        <f t="shared" si="33"/>
        <v>0</v>
      </c>
      <c r="R221" s="190">
        <f t="shared" si="34"/>
        <v>0</v>
      </c>
      <c r="S221" s="190">
        <f t="shared" si="35"/>
        <v>0</v>
      </c>
      <c r="T221" s="229"/>
    </row>
    <row r="222" spans="2:20" ht="30.75">
      <c r="B222" s="276"/>
      <c r="C222" s="247" t="s">
        <v>525</v>
      </c>
      <c r="D222" s="289" t="s">
        <v>526</v>
      </c>
      <c r="E222" s="293">
        <v>1</v>
      </c>
      <c r="F222" s="277" t="s">
        <v>12</v>
      </c>
      <c r="G222" s="284">
        <v>0</v>
      </c>
      <c r="H222" s="195">
        <f t="shared" si="30"/>
        <v>0</v>
      </c>
      <c r="I222" s="278">
        <v>0</v>
      </c>
      <c r="J222" s="279">
        <v>0</v>
      </c>
      <c r="K222" s="193">
        <f t="shared" si="31"/>
        <v>0</v>
      </c>
      <c r="L222" s="192">
        <v>0.1</v>
      </c>
      <c r="M222" s="192">
        <v>0.1</v>
      </c>
      <c r="N222" s="192">
        <v>0.4</v>
      </c>
      <c r="O222" s="191">
        <v>0.85</v>
      </c>
      <c r="P222" s="193">
        <f t="shared" si="32"/>
        <v>0</v>
      </c>
      <c r="Q222" s="193">
        <f t="shared" si="33"/>
        <v>0</v>
      </c>
      <c r="R222" s="190">
        <f t="shared" si="34"/>
        <v>0</v>
      </c>
      <c r="S222" s="190">
        <f t="shared" si="35"/>
        <v>0</v>
      </c>
      <c r="T222" s="229"/>
    </row>
    <row r="223" spans="2:20" ht="15.75" customHeight="1">
      <c r="B223" s="276"/>
      <c r="C223" s="244" t="s">
        <v>554</v>
      </c>
      <c r="D223" s="291" t="s">
        <v>555</v>
      </c>
      <c r="E223" s="300">
        <v>1</v>
      </c>
      <c r="F223" s="277" t="s">
        <v>12</v>
      </c>
      <c r="G223" s="284">
        <v>900</v>
      </c>
      <c r="H223" s="195">
        <f t="shared" si="30"/>
        <v>900</v>
      </c>
      <c r="I223" s="278">
        <v>0</v>
      </c>
      <c r="J223" s="279">
        <v>900</v>
      </c>
      <c r="K223" s="193">
        <f t="shared" si="31"/>
        <v>900</v>
      </c>
      <c r="L223" s="192">
        <v>0.1</v>
      </c>
      <c r="M223" s="192">
        <v>0.1</v>
      </c>
      <c r="N223" s="192">
        <v>0.4</v>
      </c>
      <c r="O223" s="191">
        <v>0.85</v>
      </c>
      <c r="P223" s="193">
        <f t="shared" si="32"/>
        <v>2664</v>
      </c>
      <c r="Q223" s="193">
        <f t="shared" si="33"/>
        <v>2664</v>
      </c>
      <c r="R223" s="190">
        <f t="shared" si="34"/>
        <v>398268</v>
      </c>
      <c r="S223" s="190">
        <f t="shared" si="35"/>
        <v>398268</v>
      </c>
      <c r="T223" s="229"/>
    </row>
    <row r="224" spans="2:20" ht="15.75">
      <c r="B224" s="276"/>
      <c r="C224" s="246" t="s">
        <v>454</v>
      </c>
      <c r="D224" s="290" t="s">
        <v>455</v>
      </c>
      <c r="E224" s="292">
        <v>1</v>
      </c>
      <c r="F224" s="277" t="s">
        <v>12</v>
      </c>
      <c r="G224" s="285">
        <v>0</v>
      </c>
      <c r="H224" s="195">
        <f t="shared" si="30"/>
        <v>0</v>
      </c>
      <c r="I224" s="278">
        <v>0</v>
      </c>
      <c r="J224" s="279">
        <v>0</v>
      </c>
      <c r="K224" s="193">
        <f t="shared" si="31"/>
        <v>0</v>
      </c>
      <c r="L224" s="192">
        <v>0.1</v>
      </c>
      <c r="M224" s="192">
        <v>0.1</v>
      </c>
      <c r="N224" s="192">
        <v>0.4</v>
      </c>
      <c r="O224" s="191">
        <v>0.85</v>
      </c>
      <c r="P224" s="193">
        <f t="shared" si="32"/>
        <v>0</v>
      </c>
      <c r="Q224" s="193">
        <f t="shared" si="33"/>
        <v>0</v>
      </c>
      <c r="R224" s="190">
        <f t="shared" si="34"/>
        <v>0</v>
      </c>
      <c r="S224" s="190">
        <f t="shared" si="35"/>
        <v>0</v>
      </c>
      <c r="T224" s="229"/>
    </row>
    <row r="225" spans="2:20" ht="30.75">
      <c r="B225" s="276"/>
      <c r="C225" s="247" t="s">
        <v>529</v>
      </c>
      <c r="D225" s="289" t="s">
        <v>530</v>
      </c>
      <c r="E225" s="293">
        <v>1</v>
      </c>
      <c r="F225" s="277" t="s">
        <v>12</v>
      </c>
      <c r="G225" s="285">
        <v>0</v>
      </c>
      <c r="H225" s="195">
        <f t="shared" si="30"/>
        <v>0</v>
      </c>
      <c r="I225" s="278">
        <v>0</v>
      </c>
      <c r="J225" s="279">
        <v>0</v>
      </c>
      <c r="K225" s="193">
        <f t="shared" si="31"/>
        <v>0</v>
      </c>
      <c r="L225" s="192">
        <v>0.1</v>
      </c>
      <c r="M225" s="192">
        <v>0.1</v>
      </c>
      <c r="N225" s="192">
        <v>0.4</v>
      </c>
      <c r="O225" s="191">
        <v>0.85</v>
      </c>
      <c r="P225" s="193">
        <f t="shared" si="32"/>
        <v>0</v>
      </c>
      <c r="Q225" s="193">
        <f t="shared" si="33"/>
        <v>0</v>
      </c>
      <c r="R225" s="190">
        <f t="shared" si="34"/>
        <v>0</v>
      </c>
      <c r="S225" s="190">
        <f t="shared" si="35"/>
        <v>0</v>
      </c>
      <c r="T225" s="229"/>
    </row>
    <row r="226" spans="2:20" ht="15.75">
      <c r="B226" s="276"/>
      <c r="C226" s="246" t="s">
        <v>531</v>
      </c>
      <c r="D226" s="290" t="s">
        <v>532</v>
      </c>
      <c r="E226" s="292">
        <v>1</v>
      </c>
      <c r="F226" s="277" t="s">
        <v>12</v>
      </c>
      <c r="G226" s="285">
        <v>0</v>
      </c>
      <c r="H226" s="195">
        <f t="shared" si="30"/>
        <v>0</v>
      </c>
      <c r="I226" s="278">
        <v>0</v>
      </c>
      <c r="J226" s="279">
        <v>0</v>
      </c>
      <c r="K226" s="193">
        <f t="shared" si="31"/>
        <v>0</v>
      </c>
      <c r="L226" s="192">
        <v>0.1</v>
      </c>
      <c r="M226" s="192">
        <v>0.1</v>
      </c>
      <c r="N226" s="192">
        <v>0.4</v>
      </c>
      <c r="O226" s="191">
        <v>0.85</v>
      </c>
      <c r="P226" s="193">
        <f t="shared" si="32"/>
        <v>0</v>
      </c>
      <c r="Q226" s="193">
        <f t="shared" si="33"/>
        <v>0</v>
      </c>
      <c r="R226" s="190">
        <f t="shared" si="34"/>
        <v>0</v>
      </c>
      <c r="S226" s="190">
        <f t="shared" si="35"/>
        <v>0</v>
      </c>
      <c r="T226" s="229"/>
    </row>
    <row r="227" spans="2:20" ht="15.75">
      <c r="B227" s="276"/>
      <c r="C227" s="247" t="s">
        <v>208</v>
      </c>
      <c r="D227" s="289" t="s">
        <v>209</v>
      </c>
      <c r="E227" s="293">
        <v>1</v>
      </c>
      <c r="F227" s="277" t="s">
        <v>12</v>
      </c>
      <c r="G227" s="285">
        <v>0</v>
      </c>
      <c r="H227" s="195">
        <f t="shared" si="30"/>
        <v>0</v>
      </c>
      <c r="I227" s="278">
        <v>0</v>
      </c>
      <c r="J227" s="279">
        <v>0</v>
      </c>
      <c r="K227" s="193">
        <f t="shared" si="31"/>
        <v>0</v>
      </c>
      <c r="L227" s="192">
        <v>0.1</v>
      </c>
      <c r="M227" s="192">
        <v>0.1</v>
      </c>
      <c r="N227" s="192">
        <v>0.4</v>
      </c>
      <c r="O227" s="191">
        <v>0.85</v>
      </c>
      <c r="P227" s="193">
        <f t="shared" si="32"/>
        <v>0</v>
      </c>
      <c r="Q227" s="193">
        <f t="shared" si="33"/>
        <v>0</v>
      </c>
      <c r="R227" s="190">
        <f t="shared" si="34"/>
        <v>0</v>
      </c>
      <c r="S227" s="190">
        <f t="shared" si="35"/>
        <v>0</v>
      </c>
      <c r="T227" s="229"/>
    </row>
    <row r="228" spans="2:20" ht="30.75">
      <c r="B228" s="276"/>
      <c r="C228" s="246" t="s">
        <v>533</v>
      </c>
      <c r="D228" s="290" t="s">
        <v>534</v>
      </c>
      <c r="E228" s="292">
        <v>1</v>
      </c>
      <c r="F228" s="277" t="s">
        <v>12</v>
      </c>
      <c r="G228" s="285">
        <v>0</v>
      </c>
      <c r="H228" s="195">
        <f t="shared" si="30"/>
        <v>0</v>
      </c>
      <c r="I228" s="278">
        <v>0</v>
      </c>
      <c r="J228" s="279">
        <v>0</v>
      </c>
      <c r="K228" s="193">
        <f t="shared" si="31"/>
        <v>0</v>
      </c>
      <c r="L228" s="192">
        <v>0.1</v>
      </c>
      <c r="M228" s="192">
        <v>0.1</v>
      </c>
      <c r="N228" s="192">
        <v>0.4</v>
      </c>
      <c r="O228" s="191">
        <v>0.85</v>
      </c>
      <c r="P228" s="193">
        <f t="shared" si="32"/>
        <v>0</v>
      </c>
      <c r="Q228" s="193">
        <f t="shared" si="33"/>
        <v>0</v>
      </c>
      <c r="R228" s="190">
        <f t="shared" si="34"/>
        <v>0</v>
      </c>
      <c r="S228" s="190">
        <f t="shared" si="35"/>
        <v>0</v>
      </c>
      <c r="T228" s="229"/>
    </row>
    <row r="229" spans="2:20" ht="30.75">
      <c r="B229" s="276"/>
      <c r="C229" s="247" t="s">
        <v>480</v>
      </c>
      <c r="D229" s="289" t="s">
        <v>481</v>
      </c>
      <c r="E229" s="293">
        <v>1</v>
      </c>
      <c r="F229" s="277" t="s">
        <v>12</v>
      </c>
      <c r="G229" s="285">
        <v>0</v>
      </c>
      <c r="H229" s="195">
        <f t="shared" si="30"/>
        <v>0</v>
      </c>
      <c r="I229" s="278">
        <v>0</v>
      </c>
      <c r="J229" s="279">
        <v>0</v>
      </c>
      <c r="K229" s="193">
        <f t="shared" si="31"/>
        <v>0</v>
      </c>
      <c r="L229" s="192">
        <v>0.1</v>
      </c>
      <c r="M229" s="192">
        <v>0.1</v>
      </c>
      <c r="N229" s="192">
        <v>0.4</v>
      </c>
      <c r="O229" s="191">
        <v>0.85</v>
      </c>
      <c r="P229" s="193">
        <f t="shared" si="32"/>
        <v>0</v>
      </c>
      <c r="Q229" s="193">
        <f t="shared" si="33"/>
        <v>0</v>
      </c>
      <c r="R229" s="190">
        <f t="shared" si="34"/>
        <v>0</v>
      </c>
      <c r="S229" s="190">
        <f t="shared" si="35"/>
        <v>0</v>
      </c>
      <c r="T229" s="229"/>
    </row>
    <row r="230" spans="2:20" ht="15.75">
      <c r="B230" s="276"/>
      <c r="C230" s="242" t="s">
        <v>430</v>
      </c>
      <c r="D230" s="256" t="s">
        <v>431</v>
      </c>
      <c r="E230" s="293">
        <v>1</v>
      </c>
      <c r="F230" s="277" t="s">
        <v>12</v>
      </c>
      <c r="G230" s="285">
        <v>0</v>
      </c>
      <c r="H230" s="195">
        <f t="shared" si="30"/>
        <v>0</v>
      </c>
      <c r="I230" s="278">
        <v>0</v>
      </c>
      <c r="J230" s="279">
        <v>0</v>
      </c>
      <c r="K230" s="193">
        <f t="shared" si="31"/>
        <v>0</v>
      </c>
      <c r="L230" s="192">
        <v>0.1</v>
      </c>
      <c r="M230" s="192">
        <v>0.1</v>
      </c>
      <c r="N230" s="192">
        <v>0.4</v>
      </c>
      <c r="O230" s="191">
        <v>0.85</v>
      </c>
      <c r="P230" s="193">
        <f t="shared" si="32"/>
        <v>0</v>
      </c>
      <c r="Q230" s="193">
        <f t="shared" si="33"/>
        <v>0</v>
      </c>
      <c r="R230" s="190">
        <f t="shared" si="34"/>
        <v>0</v>
      </c>
      <c r="S230" s="190">
        <f t="shared" si="35"/>
        <v>0</v>
      </c>
      <c r="T230" s="229"/>
    </row>
    <row r="231" spans="2:20" ht="20.25">
      <c r="B231" s="273"/>
      <c r="C231" s="241" t="s">
        <v>13</v>
      </c>
      <c r="D231" s="255"/>
      <c r="E231" s="301"/>
      <c r="F231" s="274"/>
      <c r="G231" s="302"/>
      <c r="H231" s="275"/>
      <c r="I231" s="275"/>
      <c r="J231" s="275"/>
      <c r="K231" s="275"/>
      <c r="L231" s="275"/>
      <c r="M231" s="275"/>
      <c r="N231" s="275"/>
      <c r="O231" s="275"/>
      <c r="P231" s="275"/>
      <c r="Q231" s="295"/>
      <c r="R231" s="275"/>
      <c r="S231" s="295">
        <f>SUM(S5:S230)</f>
        <v>279700753.29559994</v>
      </c>
      <c r="T231" s="229"/>
    </row>
    <row r="238" spans="2:20">
      <c r="B238" s="263"/>
      <c r="C238" s="236"/>
      <c r="D238" s="254"/>
      <c r="E238" s="263"/>
      <c r="F238" s="263"/>
      <c r="G238" s="263"/>
      <c r="H238" s="263"/>
      <c r="I238" s="263"/>
      <c r="J238" s="263"/>
      <c r="K238" s="263"/>
      <c r="L238" s="263"/>
      <c r="M238" s="263"/>
      <c r="N238" s="263"/>
      <c r="O238" s="263"/>
      <c r="P238" s="263"/>
      <c r="Q238" s="265"/>
      <c r="R238" s="263"/>
      <c r="S238" s="265"/>
    </row>
    <row r="241" spans="2:19">
      <c r="B241" s="264"/>
      <c r="C241" s="236"/>
      <c r="D241" s="254"/>
      <c r="E241" s="263"/>
      <c r="F241" s="263"/>
      <c r="G241" s="263"/>
      <c r="H241" s="263"/>
      <c r="I241" s="263"/>
      <c r="J241" s="263"/>
      <c r="K241" s="263"/>
      <c r="L241" s="263"/>
      <c r="M241" s="263"/>
      <c r="N241" s="263"/>
      <c r="O241" s="263"/>
      <c r="P241" s="263"/>
      <c r="Q241" s="263"/>
      <c r="R241" s="263"/>
      <c r="S241" s="263"/>
    </row>
  </sheetData>
  <conditionalFormatting sqref="J6:J8 J10">
    <cfRule type="expression" dxfId="7" priority="4">
      <formula>#REF!="EUR"</formula>
    </cfRule>
  </conditionalFormatting>
  <conditionalFormatting sqref="H6:H8 H10:H91 H93:H142 H144:H182 H184:H207 H209:H230">
    <cfRule type="expression" dxfId="6" priority="3">
      <formula>#REF!="EUR"</formula>
    </cfRule>
  </conditionalFormatting>
  <conditionalFormatting sqref="J5">
    <cfRule type="expression" dxfId="5" priority="2">
      <formula>#REF!="EUR"</formula>
    </cfRule>
  </conditionalFormatting>
  <conditionalFormatting sqref="H5">
    <cfRule type="expression" dxfId="4" priority="1">
      <formula>#REF!="EUR"</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B8F8-062D-4CE5-A721-8AF01C8C8C4B}">
  <dimension ref="A1:R41"/>
  <sheetViews>
    <sheetView workbookViewId="0">
      <selection activeCell="G4" sqref="G4:R4"/>
    </sheetView>
  </sheetViews>
  <sheetFormatPr defaultColWidth="9.28515625" defaultRowHeight="15"/>
  <cols>
    <col min="1" max="1" width="9.28515625" style="228"/>
    <col min="2" max="2" width="18.140625" style="184" customWidth="1"/>
    <col min="3" max="3" width="60.42578125" style="184" bestFit="1" customWidth="1"/>
    <col min="4" max="6" width="9.28515625" style="228"/>
    <col min="7" max="7" width="9.85546875" style="228" bestFit="1" customWidth="1"/>
    <col min="8" max="8" width="9.28515625" style="228"/>
    <col min="9" max="10" width="11.42578125" style="228" bestFit="1" customWidth="1"/>
    <col min="11" max="12" width="9.28515625" style="228"/>
    <col min="13" max="13" width="6.140625" style="228" bestFit="1" customWidth="1"/>
    <col min="14" max="14" width="9.28515625" style="228"/>
    <col min="15" max="15" width="11.42578125" style="228" bestFit="1" customWidth="1"/>
    <col min="16" max="16" width="12.28515625" style="228" bestFit="1" customWidth="1"/>
    <col min="17" max="17" width="12.85546875" style="228" bestFit="1" customWidth="1"/>
    <col min="18" max="18" width="14" style="228" bestFit="1" customWidth="1"/>
    <col min="19" max="16384" width="9.28515625" style="228"/>
  </cols>
  <sheetData>
    <row r="1" spans="1:18">
      <c r="A1" s="217" t="s">
        <v>145</v>
      </c>
      <c r="B1" s="217"/>
      <c r="C1" s="217"/>
      <c r="D1" s="217"/>
      <c r="E1" s="217"/>
      <c r="F1" s="217"/>
      <c r="G1" s="217"/>
      <c r="H1" s="217"/>
      <c r="I1" s="217"/>
      <c r="J1" s="217"/>
      <c r="K1" s="217"/>
      <c r="L1" s="217"/>
      <c r="M1" s="217"/>
      <c r="N1" s="217"/>
      <c r="O1" s="217"/>
      <c r="P1" s="217"/>
      <c r="Q1" s="217"/>
      <c r="R1" s="217"/>
    </row>
    <row r="2" spans="1:18" ht="38.25">
      <c r="A2" s="216" t="s">
        <v>0</v>
      </c>
      <c r="B2" s="187" t="s">
        <v>1</v>
      </c>
      <c r="C2" s="187" t="s">
        <v>2</v>
      </c>
      <c r="D2" s="215" t="s">
        <v>3</v>
      </c>
      <c r="E2" s="215" t="s">
        <v>9</v>
      </c>
      <c r="F2" s="214" t="s">
        <v>79</v>
      </c>
      <c r="G2" s="214" t="s">
        <v>80</v>
      </c>
      <c r="H2" s="214" t="s">
        <v>4</v>
      </c>
      <c r="I2" s="214" t="s">
        <v>81</v>
      </c>
      <c r="J2" s="214" t="s">
        <v>82</v>
      </c>
      <c r="K2" s="214" t="s">
        <v>5</v>
      </c>
      <c r="L2" s="214" t="s">
        <v>6</v>
      </c>
      <c r="M2" s="214" t="s">
        <v>7</v>
      </c>
      <c r="N2" s="214" t="s">
        <v>8</v>
      </c>
      <c r="O2" s="214" t="s">
        <v>83</v>
      </c>
      <c r="P2" s="214" t="s">
        <v>84</v>
      </c>
      <c r="Q2" s="214" t="s">
        <v>10</v>
      </c>
      <c r="R2" s="214" t="s">
        <v>11</v>
      </c>
    </row>
    <row r="3" spans="1:18">
      <c r="A3" s="213">
        <v>1</v>
      </c>
      <c r="B3" s="198" t="s">
        <v>85</v>
      </c>
      <c r="C3" s="198"/>
      <c r="D3" s="212"/>
      <c r="E3" s="212"/>
      <c r="F3" s="200"/>
      <c r="G3" s="211"/>
      <c r="H3" s="211"/>
      <c r="I3" s="197"/>
      <c r="J3" s="200"/>
      <c r="K3" s="210"/>
      <c r="L3" s="210"/>
      <c r="M3" s="210"/>
      <c r="N3" s="210"/>
      <c r="O3" s="200"/>
      <c r="P3" s="200"/>
      <c r="Q3" s="196"/>
      <c r="R3" s="196"/>
    </row>
    <row r="4" spans="1:18" ht="102">
      <c r="A4" s="209"/>
      <c r="B4" s="208" t="s">
        <v>86</v>
      </c>
      <c r="C4" s="207" t="s">
        <v>87</v>
      </c>
      <c r="D4" s="206">
        <v>10</v>
      </c>
      <c r="E4" s="206" t="s">
        <v>88</v>
      </c>
      <c r="F4" s="201">
        <v>1899</v>
      </c>
      <c r="G4" s="195">
        <f t="shared" ref="G4:G40" si="0">D4*F4</f>
        <v>18990</v>
      </c>
      <c r="H4" s="194">
        <v>0</v>
      </c>
      <c r="I4" s="195">
        <f t="shared" ref="I4" si="1">(100%-H4)*F4</f>
        <v>1899</v>
      </c>
      <c r="J4" s="193">
        <f t="shared" ref="J4" si="2">I4*D4</f>
        <v>18990</v>
      </c>
      <c r="K4" s="192">
        <v>0.1</v>
      </c>
      <c r="L4" s="192">
        <v>0.1</v>
      </c>
      <c r="M4" s="192">
        <v>0.4</v>
      </c>
      <c r="N4" s="191">
        <v>0.85</v>
      </c>
      <c r="O4" s="193">
        <f t="shared" ref="O4" si="3">((100%+SUM(K4:M4))+N4*(100%+SUM(K4:M4)))*I4</f>
        <v>5621.04</v>
      </c>
      <c r="P4" s="193">
        <f t="shared" ref="P4" si="4">O4*D4</f>
        <v>56210.400000000001</v>
      </c>
      <c r="Q4" s="190">
        <f>O4*1.15*130</f>
        <v>840345.48</v>
      </c>
      <c r="R4" s="190">
        <f t="shared" ref="R4" si="5">Q4*D4</f>
        <v>8403454.8000000007</v>
      </c>
    </row>
    <row r="5" spans="1:18" ht="63.75">
      <c r="A5" s="205">
        <v>9</v>
      </c>
      <c r="B5" s="132" t="s">
        <v>89</v>
      </c>
      <c r="C5" s="186" t="s">
        <v>90</v>
      </c>
      <c r="D5" s="206">
        <v>1</v>
      </c>
      <c r="E5" s="206" t="s">
        <v>88</v>
      </c>
      <c r="F5" s="224">
        <v>75</v>
      </c>
      <c r="G5" s="195">
        <f t="shared" si="0"/>
        <v>75</v>
      </c>
      <c r="H5" s="194">
        <v>0</v>
      </c>
      <c r="I5" s="195">
        <f t="shared" ref="I5:I11" si="6">(100%-H5)*F5</f>
        <v>75</v>
      </c>
      <c r="J5" s="193">
        <f t="shared" ref="J5:J11" si="7">I5*D5</f>
        <v>75</v>
      </c>
      <c r="K5" s="192">
        <v>0.1</v>
      </c>
      <c r="L5" s="192">
        <v>0.1</v>
      </c>
      <c r="M5" s="192">
        <v>0.4</v>
      </c>
      <c r="N5" s="191">
        <v>0.85</v>
      </c>
      <c r="O5" s="193">
        <f t="shared" ref="O5:O11" si="8">((100%+SUM(K5:M5))+N5*(100%+SUM(K5:M5)))*I5</f>
        <v>222</v>
      </c>
      <c r="P5" s="193">
        <f t="shared" ref="P5:P11" si="9">O5*D5</f>
        <v>222</v>
      </c>
      <c r="Q5" s="190">
        <f t="shared" ref="Q5:Q40" si="10">O5*1.15*130</f>
        <v>33189</v>
      </c>
      <c r="R5" s="190">
        <f t="shared" ref="R5:R11" si="11">Q5*D5</f>
        <v>33189</v>
      </c>
    </row>
    <row r="6" spans="1:18" ht="25.5">
      <c r="A6" s="205"/>
      <c r="B6" s="183" t="s">
        <v>91</v>
      </c>
      <c r="C6" s="204" t="s">
        <v>92</v>
      </c>
      <c r="D6" s="203">
        <v>1</v>
      </c>
      <c r="E6" s="203" t="s">
        <v>88</v>
      </c>
      <c r="F6" s="224">
        <v>2000</v>
      </c>
      <c r="G6" s="195">
        <f t="shared" si="0"/>
        <v>2000</v>
      </c>
      <c r="H6" s="194">
        <v>0</v>
      </c>
      <c r="I6" s="195">
        <f t="shared" si="6"/>
        <v>2000</v>
      </c>
      <c r="J6" s="193">
        <f t="shared" si="7"/>
        <v>2000</v>
      </c>
      <c r="K6" s="192">
        <v>0.1</v>
      </c>
      <c r="L6" s="192">
        <v>0.1</v>
      </c>
      <c r="M6" s="192">
        <v>0.4</v>
      </c>
      <c r="N6" s="191">
        <v>0.85</v>
      </c>
      <c r="O6" s="193">
        <f t="shared" si="8"/>
        <v>5920</v>
      </c>
      <c r="P6" s="193">
        <f t="shared" si="9"/>
        <v>5920</v>
      </c>
      <c r="Q6" s="190">
        <f t="shared" si="10"/>
        <v>885039.99999999988</v>
      </c>
      <c r="R6" s="190">
        <f t="shared" si="11"/>
        <v>885039.99999999988</v>
      </c>
    </row>
    <row r="7" spans="1:18">
      <c r="A7" s="213">
        <v>2</v>
      </c>
      <c r="B7" s="198" t="s">
        <v>93</v>
      </c>
      <c r="C7" s="198"/>
      <c r="D7" s="212"/>
      <c r="E7" s="212"/>
      <c r="F7" s="200"/>
      <c r="G7" s="200"/>
      <c r="H7" s="200"/>
      <c r="I7" s="200"/>
      <c r="J7" s="200"/>
      <c r="K7" s="200"/>
      <c r="L7" s="200"/>
      <c r="M7" s="200"/>
      <c r="N7" s="200"/>
      <c r="O7" s="200"/>
      <c r="P7" s="200"/>
      <c r="Q7" s="200"/>
      <c r="R7" s="200"/>
    </row>
    <row r="8" spans="1:18" ht="25.5">
      <c r="A8" s="202"/>
      <c r="B8" s="223" t="s">
        <v>94</v>
      </c>
      <c r="C8" s="222" t="s">
        <v>95</v>
      </c>
      <c r="D8" s="206">
        <v>0</v>
      </c>
      <c r="E8" s="206" t="s">
        <v>88</v>
      </c>
      <c r="F8" s="219">
        <v>6190</v>
      </c>
      <c r="G8" s="195">
        <f t="shared" si="0"/>
        <v>0</v>
      </c>
      <c r="H8" s="194">
        <v>0</v>
      </c>
      <c r="I8" s="195">
        <f t="shared" si="6"/>
        <v>6190</v>
      </c>
      <c r="J8" s="193">
        <f t="shared" si="7"/>
        <v>0</v>
      </c>
      <c r="K8" s="192">
        <v>0.1</v>
      </c>
      <c r="L8" s="192">
        <v>0.1</v>
      </c>
      <c r="M8" s="192">
        <v>0.4</v>
      </c>
      <c r="N8" s="191">
        <v>0.85</v>
      </c>
      <c r="O8" s="193">
        <f t="shared" si="8"/>
        <v>18322.400000000001</v>
      </c>
      <c r="P8" s="193">
        <f t="shared" si="9"/>
        <v>0</v>
      </c>
      <c r="Q8" s="190">
        <f t="shared" si="10"/>
        <v>2739198.8</v>
      </c>
      <c r="R8" s="190">
        <f t="shared" si="11"/>
        <v>0</v>
      </c>
    </row>
    <row r="9" spans="1:18">
      <c r="A9" s="213">
        <v>3</v>
      </c>
      <c r="B9" s="198" t="s">
        <v>96</v>
      </c>
      <c r="C9" s="198"/>
      <c r="D9" s="212"/>
      <c r="E9" s="212"/>
      <c r="F9" s="200"/>
      <c r="G9" s="200"/>
      <c r="H9" s="200"/>
      <c r="I9" s="200"/>
      <c r="J9" s="200"/>
      <c r="K9" s="200"/>
      <c r="L9" s="200"/>
      <c r="M9" s="200"/>
      <c r="N9" s="200"/>
      <c r="O9" s="200"/>
      <c r="P9" s="200"/>
      <c r="Q9" s="200"/>
      <c r="R9" s="200"/>
    </row>
    <row r="10" spans="1:18" ht="76.5">
      <c r="A10" s="209"/>
      <c r="B10" s="208" t="s">
        <v>97</v>
      </c>
      <c r="C10" s="223" t="s">
        <v>98</v>
      </c>
      <c r="D10" s="206">
        <v>4</v>
      </c>
      <c r="E10" s="206" t="s">
        <v>88</v>
      </c>
      <c r="F10" s="201">
        <v>15.8</v>
      </c>
      <c r="G10" s="195">
        <f t="shared" si="0"/>
        <v>63.2</v>
      </c>
      <c r="H10" s="194">
        <v>0</v>
      </c>
      <c r="I10" s="195">
        <f t="shared" si="6"/>
        <v>15.8</v>
      </c>
      <c r="J10" s="193">
        <f t="shared" si="7"/>
        <v>63.2</v>
      </c>
      <c r="K10" s="192">
        <v>0.1</v>
      </c>
      <c r="L10" s="192">
        <v>0.1</v>
      </c>
      <c r="M10" s="192">
        <v>0.4</v>
      </c>
      <c r="N10" s="191">
        <v>0.85</v>
      </c>
      <c r="O10" s="193">
        <f t="shared" si="8"/>
        <v>46.768000000000001</v>
      </c>
      <c r="P10" s="193">
        <f t="shared" si="9"/>
        <v>187.072</v>
      </c>
      <c r="Q10" s="190">
        <f t="shared" si="10"/>
        <v>6991.8159999999989</v>
      </c>
      <c r="R10" s="190">
        <f t="shared" si="11"/>
        <v>27967.263999999996</v>
      </c>
    </row>
    <row r="11" spans="1:18">
      <c r="A11" s="213">
        <v>4</v>
      </c>
      <c r="B11" s="198" t="s">
        <v>99</v>
      </c>
      <c r="C11" s="198"/>
      <c r="D11" s="212"/>
      <c r="E11" s="212"/>
      <c r="F11" s="200"/>
      <c r="G11" s="200"/>
      <c r="H11" s="200"/>
      <c r="I11" s="200"/>
      <c r="J11" s="200"/>
      <c r="K11" s="200"/>
      <c r="L11" s="200"/>
      <c r="M11" s="200"/>
      <c r="N11" s="200"/>
      <c r="O11" s="200"/>
      <c r="P11" s="200"/>
      <c r="Q11" s="200"/>
      <c r="R11" s="200"/>
    </row>
    <row r="12" spans="1:18" ht="76.5">
      <c r="A12" s="202"/>
      <c r="B12" s="223" t="s">
        <v>100</v>
      </c>
      <c r="C12" s="223" t="s">
        <v>101</v>
      </c>
      <c r="D12" s="206">
        <v>2</v>
      </c>
      <c r="E12" s="206" t="s">
        <v>88</v>
      </c>
      <c r="F12" s="201">
        <v>2250</v>
      </c>
      <c r="G12" s="195">
        <f t="shared" si="0"/>
        <v>4500</v>
      </c>
      <c r="H12" s="194">
        <v>0</v>
      </c>
      <c r="I12" s="195">
        <f t="shared" ref="I12:I40" si="12">(100%-H12)*F12</f>
        <v>2250</v>
      </c>
      <c r="J12" s="193">
        <f t="shared" ref="J12:J40" si="13">I12*D12</f>
        <v>4500</v>
      </c>
      <c r="K12" s="192">
        <v>0.1</v>
      </c>
      <c r="L12" s="192">
        <v>0.1</v>
      </c>
      <c r="M12" s="192">
        <v>0.4</v>
      </c>
      <c r="N12" s="191">
        <v>0.85</v>
      </c>
      <c r="O12" s="193">
        <f t="shared" ref="O12:O40" si="14">((100%+SUM(K12:M12))+N12*(100%+SUM(K12:M12)))*I12</f>
        <v>6660</v>
      </c>
      <c r="P12" s="193">
        <f t="shared" ref="P12:P40" si="15">O12*D12</f>
        <v>13320</v>
      </c>
      <c r="Q12" s="190">
        <f t="shared" si="10"/>
        <v>995669.99999999988</v>
      </c>
      <c r="R12" s="190">
        <f t="shared" ref="R12:R40" si="16">Q12*D12</f>
        <v>1991339.9999999998</v>
      </c>
    </row>
    <row r="13" spans="1:18">
      <c r="A13" s="213">
        <v>5</v>
      </c>
      <c r="B13" s="198" t="s">
        <v>102</v>
      </c>
      <c r="C13" s="198"/>
      <c r="D13" s="212"/>
      <c r="E13" s="212"/>
      <c r="F13" s="200"/>
      <c r="G13" s="200"/>
      <c r="H13" s="200"/>
      <c r="I13" s="200"/>
      <c r="J13" s="200"/>
      <c r="K13" s="200"/>
      <c r="L13" s="200"/>
      <c r="M13" s="200"/>
      <c r="N13" s="200"/>
      <c r="O13" s="200"/>
      <c r="P13" s="200"/>
      <c r="Q13" s="200"/>
      <c r="R13" s="200"/>
    </row>
    <row r="14" spans="1:18">
      <c r="A14" s="202"/>
      <c r="B14" s="223" t="s">
        <v>103</v>
      </c>
      <c r="C14" s="223" t="s">
        <v>104</v>
      </c>
      <c r="D14" s="206">
        <v>1000</v>
      </c>
      <c r="E14" s="206" t="s">
        <v>88</v>
      </c>
      <c r="F14" s="201">
        <v>0.72</v>
      </c>
      <c r="G14" s="195">
        <f t="shared" si="0"/>
        <v>720</v>
      </c>
      <c r="H14" s="194">
        <v>0</v>
      </c>
      <c r="I14" s="195">
        <f t="shared" si="12"/>
        <v>0.72</v>
      </c>
      <c r="J14" s="193">
        <f t="shared" si="13"/>
        <v>720</v>
      </c>
      <c r="K14" s="192">
        <v>0.1</v>
      </c>
      <c r="L14" s="192">
        <v>0.1</v>
      </c>
      <c r="M14" s="192">
        <v>0.4</v>
      </c>
      <c r="N14" s="191">
        <v>0.85</v>
      </c>
      <c r="O14" s="193">
        <f t="shared" si="14"/>
        <v>2.1311999999999998</v>
      </c>
      <c r="P14" s="193">
        <f t="shared" si="15"/>
        <v>2131.1999999999998</v>
      </c>
      <c r="Q14" s="190">
        <f t="shared" si="10"/>
        <v>318.61439999999999</v>
      </c>
      <c r="R14" s="190">
        <f t="shared" si="16"/>
        <v>318614.39999999997</v>
      </c>
    </row>
    <row r="15" spans="1:18">
      <c r="A15" s="213">
        <v>6</v>
      </c>
      <c r="B15" s="198" t="s">
        <v>105</v>
      </c>
      <c r="C15" s="198"/>
      <c r="D15" s="212"/>
      <c r="E15" s="212"/>
      <c r="F15" s="200"/>
      <c r="G15" s="200"/>
      <c r="H15" s="200"/>
      <c r="I15" s="200"/>
      <c r="J15" s="200"/>
      <c r="K15" s="200"/>
      <c r="L15" s="200"/>
      <c r="M15" s="200"/>
      <c r="N15" s="200"/>
      <c r="O15" s="200"/>
      <c r="P15" s="200"/>
      <c r="Q15" s="200"/>
      <c r="R15" s="200"/>
    </row>
    <row r="16" spans="1:18" ht="25.5">
      <c r="A16" s="202"/>
      <c r="B16" s="223" t="s">
        <v>106</v>
      </c>
      <c r="C16" s="223" t="s">
        <v>107</v>
      </c>
      <c r="D16" s="206">
        <v>2</v>
      </c>
      <c r="E16" s="206" t="s">
        <v>88</v>
      </c>
      <c r="F16" s="201">
        <v>149</v>
      </c>
      <c r="G16" s="195">
        <f t="shared" si="0"/>
        <v>298</v>
      </c>
      <c r="H16" s="194">
        <v>0</v>
      </c>
      <c r="I16" s="195">
        <f t="shared" si="12"/>
        <v>149</v>
      </c>
      <c r="J16" s="193">
        <f t="shared" si="13"/>
        <v>298</v>
      </c>
      <c r="K16" s="192">
        <v>0.1</v>
      </c>
      <c r="L16" s="192">
        <v>0.1</v>
      </c>
      <c r="M16" s="192">
        <v>0.4</v>
      </c>
      <c r="N16" s="191">
        <v>0.85</v>
      </c>
      <c r="O16" s="193">
        <f t="shared" si="14"/>
        <v>441.04</v>
      </c>
      <c r="P16" s="193">
        <f t="shared" si="15"/>
        <v>882.08</v>
      </c>
      <c r="Q16" s="190">
        <f t="shared" si="10"/>
        <v>65935.48</v>
      </c>
      <c r="R16" s="190">
        <f t="shared" si="16"/>
        <v>131870.96</v>
      </c>
    </row>
    <row r="17" spans="1:18">
      <c r="A17" s="213">
        <v>7</v>
      </c>
      <c r="B17" s="198" t="s">
        <v>108</v>
      </c>
      <c r="C17" s="198"/>
      <c r="D17" s="212"/>
      <c r="E17" s="212"/>
      <c r="F17" s="200"/>
      <c r="G17" s="200"/>
      <c r="H17" s="200"/>
      <c r="I17" s="200"/>
      <c r="J17" s="200"/>
      <c r="K17" s="200"/>
      <c r="L17" s="200"/>
      <c r="M17" s="200"/>
      <c r="N17" s="200"/>
      <c r="O17" s="200"/>
      <c r="P17" s="200"/>
      <c r="Q17" s="200"/>
      <c r="R17" s="200"/>
    </row>
    <row r="18" spans="1:18" ht="76.5">
      <c r="A18" s="202"/>
      <c r="B18" s="223" t="s">
        <v>109</v>
      </c>
      <c r="C18" s="223" t="s">
        <v>110</v>
      </c>
      <c r="D18" s="206">
        <v>25</v>
      </c>
      <c r="E18" s="206" t="s">
        <v>88</v>
      </c>
      <c r="F18" s="201">
        <v>42</v>
      </c>
      <c r="G18" s="195">
        <f t="shared" si="0"/>
        <v>1050</v>
      </c>
      <c r="H18" s="194">
        <v>0</v>
      </c>
      <c r="I18" s="195">
        <f t="shared" si="12"/>
        <v>42</v>
      </c>
      <c r="J18" s="193">
        <f t="shared" si="13"/>
        <v>1050</v>
      </c>
      <c r="K18" s="192">
        <v>0.1</v>
      </c>
      <c r="L18" s="192">
        <v>0.1</v>
      </c>
      <c r="M18" s="192">
        <v>0.4</v>
      </c>
      <c r="N18" s="191">
        <v>0.85</v>
      </c>
      <c r="O18" s="193">
        <f t="shared" si="14"/>
        <v>124.32</v>
      </c>
      <c r="P18" s="193">
        <f t="shared" si="15"/>
        <v>3108</v>
      </c>
      <c r="Q18" s="190">
        <f t="shared" si="10"/>
        <v>18585.84</v>
      </c>
      <c r="R18" s="190">
        <f t="shared" si="16"/>
        <v>464646</v>
      </c>
    </row>
    <row r="19" spans="1:18">
      <c r="A19" s="213">
        <v>8</v>
      </c>
      <c r="B19" s="198" t="s">
        <v>111</v>
      </c>
      <c r="C19" s="198"/>
      <c r="D19" s="212"/>
      <c r="E19" s="212"/>
      <c r="F19" s="200"/>
      <c r="G19" s="200"/>
      <c r="H19" s="200"/>
      <c r="I19" s="200"/>
      <c r="J19" s="200"/>
      <c r="K19" s="200"/>
      <c r="L19" s="200"/>
      <c r="M19" s="200"/>
      <c r="N19" s="200"/>
      <c r="O19" s="200"/>
      <c r="P19" s="200"/>
      <c r="Q19" s="200"/>
      <c r="R19" s="200"/>
    </row>
    <row r="20" spans="1:18" ht="76.5">
      <c r="A20" s="202">
        <v>1</v>
      </c>
      <c r="B20" s="223" t="s">
        <v>112</v>
      </c>
      <c r="C20" s="223" t="s">
        <v>113</v>
      </c>
      <c r="D20" s="206">
        <v>0</v>
      </c>
      <c r="E20" s="206" t="s">
        <v>88</v>
      </c>
      <c r="F20" s="201">
        <v>652</v>
      </c>
      <c r="G20" s="195">
        <f t="shared" si="0"/>
        <v>0</v>
      </c>
      <c r="H20" s="194">
        <v>0</v>
      </c>
      <c r="I20" s="195">
        <f t="shared" si="12"/>
        <v>652</v>
      </c>
      <c r="J20" s="193">
        <f t="shared" si="13"/>
        <v>0</v>
      </c>
      <c r="K20" s="192">
        <v>0.1</v>
      </c>
      <c r="L20" s="192">
        <v>0.1</v>
      </c>
      <c r="M20" s="192">
        <v>0.4</v>
      </c>
      <c r="N20" s="191">
        <v>0.85</v>
      </c>
      <c r="O20" s="193">
        <f t="shared" si="14"/>
        <v>1929.92</v>
      </c>
      <c r="P20" s="193">
        <f t="shared" si="15"/>
        <v>0</v>
      </c>
      <c r="Q20" s="190">
        <f t="shared" si="10"/>
        <v>288523.03999999998</v>
      </c>
      <c r="R20" s="190">
        <f t="shared" si="16"/>
        <v>0</v>
      </c>
    </row>
    <row r="21" spans="1:18">
      <c r="A21" s="213">
        <v>9</v>
      </c>
      <c r="B21" s="198" t="s">
        <v>114</v>
      </c>
      <c r="C21" s="198"/>
      <c r="D21" s="212"/>
      <c r="E21" s="212"/>
      <c r="F21" s="200"/>
      <c r="G21" s="200"/>
      <c r="H21" s="200"/>
      <c r="I21" s="200"/>
      <c r="J21" s="200"/>
      <c r="K21" s="200"/>
      <c r="L21" s="200"/>
      <c r="M21" s="200"/>
      <c r="N21" s="200"/>
      <c r="O21" s="200"/>
      <c r="P21" s="200"/>
      <c r="Q21" s="200"/>
      <c r="R21" s="200"/>
    </row>
    <row r="22" spans="1:18" ht="63.75">
      <c r="A22" s="202"/>
      <c r="B22" s="223" t="s">
        <v>115</v>
      </c>
      <c r="C22" s="223" t="s">
        <v>116</v>
      </c>
      <c r="D22" s="206">
        <v>0</v>
      </c>
      <c r="E22" s="206" t="s">
        <v>88</v>
      </c>
      <c r="F22" s="201">
        <v>495</v>
      </c>
      <c r="G22" s="195">
        <f t="shared" si="0"/>
        <v>0</v>
      </c>
      <c r="H22" s="194">
        <v>0</v>
      </c>
      <c r="I22" s="195">
        <f t="shared" si="12"/>
        <v>495</v>
      </c>
      <c r="J22" s="193">
        <f t="shared" si="13"/>
        <v>0</v>
      </c>
      <c r="K22" s="192">
        <v>0.1</v>
      </c>
      <c r="L22" s="192">
        <v>0.1</v>
      </c>
      <c r="M22" s="192">
        <v>0.4</v>
      </c>
      <c r="N22" s="191">
        <v>0.85</v>
      </c>
      <c r="O22" s="193">
        <f t="shared" si="14"/>
        <v>1465.2</v>
      </c>
      <c r="P22" s="193">
        <f t="shared" si="15"/>
        <v>0</v>
      </c>
      <c r="Q22" s="190">
        <f t="shared" si="10"/>
        <v>219047.4</v>
      </c>
      <c r="R22" s="190">
        <f t="shared" si="16"/>
        <v>0</v>
      </c>
    </row>
    <row r="23" spans="1:18" ht="38.25">
      <c r="A23" s="213">
        <v>10</v>
      </c>
      <c r="B23" s="221" t="s">
        <v>117</v>
      </c>
      <c r="C23" s="221"/>
      <c r="D23" s="212"/>
      <c r="E23" s="212"/>
      <c r="F23" s="200"/>
      <c r="G23" s="200"/>
      <c r="H23" s="200"/>
      <c r="I23" s="200"/>
      <c r="J23" s="200"/>
      <c r="K23" s="200"/>
      <c r="L23" s="200"/>
      <c r="M23" s="200"/>
      <c r="N23" s="200"/>
      <c r="O23" s="200"/>
      <c r="P23" s="200"/>
      <c r="Q23" s="200"/>
      <c r="R23" s="200"/>
    </row>
    <row r="24" spans="1:18" ht="76.5">
      <c r="A24" s="202">
        <v>2</v>
      </c>
      <c r="B24" s="223" t="s">
        <v>118</v>
      </c>
      <c r="C24" s="223" t="s">
        <v>119</v>
      </c>
      <c r="D24" s="206">
        <v>8</v>
      </c>
      <c r="E24" s="206" t="s">
        <v>88</v>
      </c>
      <c r="F24" s="201">
        <v>1240.7</v>
      </c>
      <c r="G24" s="195">
        <f t="shared" si="0"/>
        <v>9925.6</v>
      </c>
      <c r="H24" s="194">
        <v>0</v>
      </c>
      <c r="I24" s="195">
        <f t="shared" si="12"/>
        <v>1240.7</v>
      </c>
      <c r="J24" s="193">
        <f t="shared" si="13"/>
        <v>9925.6</v>
      </c>
      <c r="K24" s="192">
        <v>0.1</v>
      </c>
      <c r="L24" s="192">
        <v>0.1</v>
      </c>
      <c r="M24" s="192">
        <v>0.4</v>
      </c>
      <c r="N24" s="191">
        <v>0.85</v>
      </c>
      <c r="O24" s="193">
        <f t="shared" si="14"/>
        <v>3672.4720000000002</v>
      </c>
      <c r="P24" s="193">
        <f t="shared" si="15"/>
        <v>29379.776000000002</v>
      </c>
      <c r="Q24" s="190">
        <f t="shared" si="10"/>
        <v>549034.56400000001</v>
      </c>
      <c r="R24" s="190">
        <f t="shared" si="16"/>
        <v>4392276.5120000001</v>
      </c>
    </row>
    <row r="25" spans="1:18" ht="25.5">
      <c r="A25" s="213">
        <v>11</v>
      </c>
      <c r="B25" s="221" t="s">
        <v>120</v>
      </c>
      <c r="C25" s="221"/>
      <c r="D25" s="212"/>
      <c r="E25" s="212"/>
      <c r="F25" s="200"/>
      <c r="G25" s="200"/>
      <c r="H25" s="200"/>
      <c r="I25" s="200"/>
      <c r="J25" s="200"/>
      <c r="K25" s="200"/>
      <c r="L25" s="200"/>
      <c r="M25" s="200"/>
      <c r="N25" s="200"/>
      <c r="O25" s="200"/>
      <c r="P25" s="200"/>
      <c r="Q25" s="200"/>
      <c r="R25" s="200"/>
    </row>
    <row r="26" spans="1:18" ht="76.5">
      <c r="A26" s="202">
        <v>7</v>
      </c>
      <c r="B26" s="223" t="s">
        <v>121</v>
      </c>
      <c r="C26" s="223" t="s">
        <v>122</v>
      </c>
      <c r="D26" s="206">
        <v>9</v>
      </c>
      <c r="E26" s="206" t="s">
        <v>88</v>
      </c>
      <c r="F26" s="201">
        <v>1600</v>
      </c>
      <c r="G26" s="195">
        <f t="shared" si="0"/>
        <v>14400</v>
      </c>
      <c r="H26" s="194">
        <v>0</v>
      </c>
      <c r="I26" s="195">
        <f t="shared" si="12"/>
        <v>1600</v>
      </c>
      <c r="J26" s="193">
        <f t="shared" si="13"/>
        <v>14400</v>
      </c>
      <c r="K26" s="192">
        <v>0.1</v>
      </c>
      <c r="L26" s="192">
        <v>0.1</v>
      </c>
      <c r="M26" s="192">
        <v>0.4</v>
      </c>
      <c r="N26" s="191">
        <v>0.85</v>
      </c>
      <c r="O26" s="193">
        <f t="shared" si="14"/>
        <v>4736</v>
      </c>
      <c r="P26" s="193">
        <f t="shared" si="15"/>
        <v>42624</v>
      </c>
      <c r="Q26" s="190">
        <f t="shared" si="10"/>
        <v>708032</v>
      </c>
      <c r="R26" s="190">
        <f t="shared" si="16"/>
        <v>6372288</v>
      </c>
    </row>
    <row r="27" spans="1:18">
      <c r="A27" s="213">
        <v>12</v>
      </c>
      <c r="B27" s="198" t="s">
        <v>123</v>
      </c>
      <c r="C27" s="198"/>
      <c r="D27" s="212"/>
      <c r="E27" s="212"/>
      <c r="F27" s="200"/>
      <c r="G27" s="200"/>
      <c r="H27" s="200"/>
      <c r="I27" s="200"/>
      <c r="J27" s="200"/>
      <c r="K27" s="200"/>
      <c r="L27" s="200"/>
      <c r="M27" s="200"/>
      <c r="N27" s="200"/>
      <c r="O27" s="200"/>
      <c r="P27" s="200"/>
      <c r="Q27" s="200"/>
      <c r="R27" s="200"/>
    </row>
    <row r="28" spans="1:18" ht="25.5">
      <c r="A28" s="202"/>
      <c r="B28" s="223" t="s">
        <v>124</v>
      </c>
      <c r="C28" s="223" t="s">
        <v>125</v>
      </c>
      <c r="D28" s="206">
        <v>3</v>
      </c>
      <c r="E28" s="206" t="s">
        <v>88</v>
      </c>
      <c r="F28" s="227">
        <v>2880</v>
      </c>
      <c r="G28" s="195">
        <f t="shared" si="0"/>
        <v>8640</v>
      </c>
      <c r="H28" s="194">
        <v>0</v>
      </c>
      <c r="I28" s="195">
        <f t="shared" si="12"/>
        <v>2880</v>
      </c>
      <c r="J28" s="193">
        <f t="shared" si="13"/>
        <v>8640</v>
      </c>
      <c r="K28" s="192">
        <v>0.1</v>
      </c>
      <c r="L28" s="192">
        <v>0.1</v>
      </c>
      <c r="M28" s="192">
        <v>0.4</v>
      </c>
      <c r="N28" s="191">
        <v>0.85</v>
      </c>
      <c r="O28" s="193">
        <f t="shared" si="14"/>
        <v>8524.7999999999993</v>
      </c>
      <c r="P28" s="193">
        <f t="shared" si="15"/>
        <v>25574.399999999998</v>
      </c>
      <c r="Q28" s="190">
        <f t="shared" si="10"/>
        <v>1274457.5999999999</v>
      </c>
      <c r="R28" s="190">
        <f t="shared" si="16"/>
        <v>3823372.8</v>
      </c>
    </row>
    <row r="29" spans="1:18">
      <c r="A29" s="209"/>
      <c r="B29" s="182" t="s">
        <v>126</v>
      </c>
      <c r="C29" s="185" t="s">
        <v>127</v>
      </c>
      <c r="D29" s="206">
        <v>1</v>
      </c>
      <c r="E29" s="206" t="s">
        <v>88</v>
      </c>
      <c r="F29" s="201">
        <v>1000</v>
      </c>
      <c r="G29" s="195">
        <f t="shared" si="0"/>
        <v>1000</v>
      </c>
      <c r="H29" s="194">
        <v>0</v>
      </c>
      <c r="I29" s="195">
        <f t="shared" si="12"/>
        <v>1000</v>
      </c>
      <c r="J29" s="193">
        <f t="shared" si="13"/>
        <v>1000</v>
      </c>
      <c r="K29" s="192">
        <v>0.1</v>
      </c>
      <c r="L29" s="192">
        <v>0.1</v>
      </c>
      <c r="M29" s="192">
        <v>0.4</v>
      </c>
      <c r="N29" s="191">
        <v>0.85</v>
      </c>
      <c r="O29" s="193">
        <f t="shared" si="14"/>
        <v>2960</v>
      </c>
      <c r="P29" s="193">
        <f t="shared" si="15"/>
        <v>2960</v>
      </c>
      <c r="Q29" s="190">
        <f t="shared" si="10"/>
        <v>442519.99999999994</v>
      </c>
      <c r="R29" s="190">
        <f t="shared" si="16"/>
        <v>442519.99999999994</v>
      </c>
    </row>
    <row r="30" spans="1:18">
      <c r="A30" s="213">
        <v>13</v>
      </c>
      <c r="B30" s="198" t="s">
        <v>128</v>
      </c>
      <c r="C30" s="198"/>
      <c r="D30" s="212"/>
      <c r="E30" s="212"/>
      <c r="F30" s="212"/>
      <c r="G30" s="212"/>
      <c r="H30" s="212"/>
      <c r="I30" s="212"/>
      <c r="J30" s="212"/>
      <c r="K30" s="212"/>
      <c r="L30" s="212"/>
      <c r="M30" s="212"/>
      <c r="N30" s="212"/>
      <c r="O30" s="212"/>
      <c r="P30" s="212"/>
      <c r="Q30" s="212"/>
      <c r="R30" s="212"/>
    </row>
    <row r="31" spans="1:18">
      <c r="A31" s="202"/>
      <c r="B31" s="223" t="s">
        <v>129</v>
      </c>
      <c r="C31" s="223" t="s">
        <v>130</v>
      </c>
      <c r="D31" s="206">
        <v>3</v>
      </c>
      <c r="E31" s="206" t="s">
        <v>88</v>
      </c>
      <c r="F31" s="201">
        <v>2565</v>
      </c>
      <c r="G31" s="195">
        <f t="shared" si="0"/>
        <v>7695</v>
      </c>
      <c r="H31" s="194">
        <v>0</v>
      </c>
      <c r="I31" s="195">
        <f t="shared" si="12"/>
        <v>2565</v>
      </c>
      <c r="J31" s="193">
        <f t="shared" si="13"/>
        <v>7695</v>
      </c>
      <c r="K31" s="192">
        <v>0.1</v>
      </c>
      <c r="L31" s="192">
        <v>0.1</v>
      </c>
      <c r="M31" s="192">
        <v>0.4</v>
      </c>
      <c r="N31" s="191">
        <v>0.85</v>
      </c>
      <c r="O31" s="193">
        <f t="shared" si="14"/>
        <v>7592.4</v>
      </c>
      <c r="P31" s="193">
        <f t="shared" si="15"/>
        <v>22777.199999999997</v>
      </c>
      <c r="Q31" s="190">
        <f t="shared" si="10"/>
        <v>1135063.7999999998</v>
      </c>
      <c r="R31" s="190">
        <f t="shared" si="16"/>
        <v>3405191.3999999994</v>
      </c>
    </row>
    <row r="32" spans="1:18">
      <c r="A32" s="213">
        <v>14</v>
      </c>
      <c r="B32" s="198" t="s">
        <v>131</v>
      </c>
      <c r="C32" s="198"/>
      <c r="D32" s="212"/>
      <c r="E32" s="212"/>
      <c r="F32" s="200"/>
      <c r="G32" s="200"/>
      <c r="H32" s="200"/>
      <c r="I32" s="200"/>
      <c r="J32" s="200"/>
      <c r="K32" s="200"/>
      <c r="L32" s="200"/>
      <c r="M32" s="200"/>
      <c r="N32" s="200"/>
      <c r="O32" s="200"/>
      <c r="P32" s="200"/>
      <c r="Q32" s="200"/>
      <c r="R32" s="200"/>
    </row>
    <row r="33" spans="1:18" ht="51">
      <c r="A33" s="202">
        <v>1</v>
      </c>
      <c r="B33" s="223" t="s">
        <v>132</v>
      </c>
      <c r="C33" s="223" t="s">
        <v>133</v>
      </c>
      <c r="D33" s="206">
        <v>25</v>
      </c>
      <c r="E33" s="206" t="s">
        <v>134</v>
      </c>
      <c r="F33" s="199">
        <v>72</v>
      </c>
      <c r="G33" s="195">
        <f t="shared" si="0"/>
        <v>1800</v>
      </c>
      <c r="H33" s="194">
        <v>0</v>
      </c>
      <c r="I33" s="195">
        <f t="shared" si="12"/>
        <v>72</v>
      </c>
      <c r="J33" s="193">
        <f t="shared" si="13"/>
        <v>1800</v>
      </c>
      <c r="K33" s="192">
        <v>0.1</v>
      </c>
      <c r="L33" s="192">
        <v>0.1</v>
      </c>
      <c r="M33" s="192">
        <v>0.4</v>
      </c>
      <c r="N33" s="191">
        <v>0.85</v>
      </c>
      <c r="O33" s="193">
        <f t="shared" si="14"/>
        <v>213.12</v>
      </c>
      <c r="P33" s="193">
        <f t="shared" si="15"/>
        <v>5328</v>
      </c>
      <c r="Q33" s="190">
        <f t="shared" si="10"/>
        <v>31861.439999999999</v>
      </c>
      <c r="R33" s="190">
        <f t="shared" si="16"/>
        <v>796536</v>
      </c>
    </row>
    <row r="34" spans="1:18">
      <c r="A34" s="213">
        <v>15</v>
      </c>
      <c r="B34" s="198" t="s">
        <v>135</v>
      </c>
      <c r="C34" s="198"/>
      <c r="D34" s="212"/>
      <c r="E34" s="212"/>
      <c r="F34" s="200"/>
      <c r="G34" s="200"/>
      <c r="H34" s="200"/>
      <c r="I34" s="200"/>
      <c r="J34" s="200"/>
      <c r="K34" s="200"/>
      <c r="L34" s="200"/>
      <c r="M34" s="200"/>
      <c r="N34" s="200"/>
      <c r="O34" s="200"/>
      <c r="P34" s="200"/>
      <c r="Q34" s="200"/>
      <c r="R34" s="200"/>
    </row>
    <row r="35" spans="1:18" ht="38.25">
      <c r="A35" s="202"/>
      <c r="B35" s="185" t="s">
        <v>136</v>
      </c>
      <c r="C35" s="185" t="s">
        <v>137</v>
      </c>
      <c r="D35" s="206">
        <v>4</v>
      </c>
      <c r="E35" s="206" t="s">
        <v>88</v>
      </c>
      <c r="F35" s="201">
        <v>1354</v>
      </c>
      <c r="G35" s="195">
        <f t="shared" si="0"/>
        <v>5416</v>
      </c>
      <c r="H35" s="194">
        <v>0</v>
      </c>
      <c r="I35" s="195">
        <f t="shared" si="12"/>
        <v>1354</v>
      </c>
      <c r="J35" s="193">
        <f t="shared" si="13"/>
        <v>5416</v>
      </c>
      <c r="K35" s="192">
        <v>0.1</v>
      </c>
      <c r="L35" s="192">
        <v>0.1</v>
      </c>
      <c r="M35" s="192">
        <v>0.4</v>
      </c>
      <c r="N35" s="191">
        <v>0.85</v>
      </c>
      <c r="O35" s="193">
        <f t="shared" si="14"/>
        <v>4007.84</v>
      </c>
      <c r="P35" s="193">
        <f t="shared" si="15"/>
        <v>16031.36</v>
      </c>
      <c r="Q35" s="190">
        <f t="shared" si="10"/>
        <v>599172.07999999996</v>
      </c>
      <c r="R35" s="190">
        <f t="shared" si="16"/>
        <v>2396688.3199999998</v>
      </c>
    </row>
    <row r="36" spans="1:18" ht="38.25">
      <c r="A36" s="205"/>
      <c r="B36" s="183" t="s">
        <v>138</v>
      </c>
      <c r="C36" s="204" t="s">
        <v>139</v>
      </c>
      <c r="D36" s="203">
        <v>1</v>
      </c>
      <c r="E36" s="203" t="s">
        <v>88</v>
      </c>
      <c r="F36" s="224">
        <v>1000</v>
      </c>
      <c r="G36" s="195">
        <f t="shared" si="0"/>
        <v>1000</v>
      </c>
      <c r="H36" s="194">
        <v>0</v>
      </c>
      <c r="I36" s="195">
        <f t="shared" si="12"/>
        <v>1000</v>
      </c>
      <c r="J36" s="193">
        <f t="shared" si="13"/>
        <v>1000</v>
      </c>
      <c r="K36" s="192">
        <v>0.1</v>
      </c>
      <c r="L36" s="192">
        <v>0.1</v>
      </c>
      <c r="M36" s="192">
        <v>0.4</v>
      </c>
      <c r="N36" s="191">
        <v>0.85</v>
      </c>
      <c r="O36" s="193">
        <f t="shared" si="14"/>
        <v>2960</v>
      </c>
      <c r="P36" s="193">
        <f t="shared" si="15"/>
        <v>2960</v>
      </c>
      <c r="Q36" s="190">
        <f t="shared" si="10"/>
        <v>442519.99999999994</v>
      </c>
      <c r="R36" s="190">
        <f t="shared" si="16"/>
        <v>442519.99999999994</v>
      </c>
    </row>
    <row r="37" spans="1:18">
      <c r="A37" s="213">
        <v>16</v>
      </c>
      <c r="B37" s="198" t="s">
        <v>140</v>
      </c>
      <c r="C37" s="198"/>
      <c r="D37" s="212"/>
      <c r="E37" s="212"/>
      <c r="F37" s="200"/>
      <c r="G37" s="200"/>
      <c r="H37" s="200"/>
      <c r="I37" s="200"/>
      <c r="J37" s="200"/>
      <c r="K37" s="200"/>
      <c r="L37" s="200"/>
      <c r="M37" s="200"/>
      <c r="N37" s="200"/>
      <c r="O37" s="200"/>
      <c r="P37" s="200"/>
      <c r="Q37" s="200"/>
      <c r="R37" s="200"/>
    </row>
    <row r="38" spans="1:18" ht="25.5">
      <c r="A38" s="205"/>
      <c r="B38" s="132" t="s">
        <v>141</v>
      </c>
      <c r="C38" s="186" t="s">
        <v>142</v>
      </c>
      <c r="D38" s="206">
        <v>1</v>
      </c>
      <c r="E38" s="206" t="s">
        <v>88</v>
      </c>
      <c r="F38" s="199">
        <v>4300</v>
      </c>
      <c r="G38" s="195">
        <f t="shared" si="0"/>
        <v>4300</v>
      </c>
      <c r="H38" s="194">
        <v>0</v>
      </c>
      <c r="I38" s="195">
        <f t="shared" si="12"/>
        <v>4300</v>
      </c>
      <c r="J38" s="193">
        <f t="shared" si="13"/>
        <v>4300</v>
      </c>
      <c r="K38" s="192">
        <v>0.1</v>
      </c>
      <c r="L38" s="192">
        <v>0.1</v>
      </c>
      <c r="M38" s="192">
        <v>0.4</v>
      </c>
      <c r="N38" s="191">
        <v>0.85</v>
      </c>
      <c r="O38" s="193">
        <f t="shared" si="14"/>
        <v>12728</v>
      </c>
      <c r="P38" s="193">
        <f t="shared" si="15"/>
        <v>12728</v>
      </c>
      <c r="Q38" s="190">
        <f t="shared" si="10"/>
        <v>1902835.9999999998</v>
      </c>
      <c r="R38" s="190">
        <f t="shared" si="16"/>
        <v>1902835.9999999998</v>
      </c>
    </row>
    <row r="39" spans="1:18">
      <c r="A39" s="213">
        <v>17</v>
      </c>
      <c r="B39" s="198" t="s">
        <v>143</v>
      </c>
      <c r="C39" s="198"/>
      <c r="D39" s="212"/>
      <c r="E39" s="212"/>
      <c r="F39" s="200"/>
      <c r="G39" s="200"/>
      <c r="H39" s="200"/>
      <c r="I39" s="200"/>
      <c r="J39" s="200"/>
      <c r="K39" s="200"/>
      <c r="L39" s="200"/>
      <c r="M39" s="200"/>
      <c r="N39" s="200"/>
      <c r="O39" s="200"/>
      <c r="P39" s="200"/>
      <c r="Q39" s="200"/>
      <c r="R39" s="200"/>
    </row>
    <row r="40" spans="1:18" ht="25.5">
      <c r="A40" s="205">
        <v>1</v>
      </c>
      <c r="B40" s="132" t="s">
        <v>144</v>
      </c>
      <c r="C40" s="186" t="s">
        <v>144</v>
      </c>
      <c r="D40" s="206">
        <v>1</v>
      </c>
      <c r="E40" s="206" t="s">
        <v>88</v>
      </c>
      <c r="F40" s="199">
        <v>882</v>
      </c>
      <c r="G40" s="195">
        <f t="shared" si="0"/>
        <v>882</v>
      </c>
      <c r="H40" s="194">
        <v>0</v>
      </c>
      <c r="I40" s="195">
        <f t="shared" si="12"/>
        <v>882</v>
      </c>
      <c r="J40" s="193">
        <f t="shared" si="13"/>
        <v>882</v>
      </c>
      <c r="K40" s="192">
        <v>0.1</v>
      </c>
      <c r="L40" s="192">
        <v>0.1</v>
      </c>
      <c r="M40" s="192">
        <v>0.4</v>
      </c>
      <c r="N40" s="191">
        <v>0.85</v>
      </c>
      <c r="O40" s="193">
        <f t="shared" si="14"/>
        <v>2610.7199999999998</v>
      </c>
      <c r="P40" s="193">
        <f t="shared" si="15"/>
        <v>2610.7199999999998</v>
      </c>
      <c r="Q40" s="190">
        <f t="shared" si="10"/>
        <v>390302.63999999996</v>
      </c>
      <c r="R40" s="190">
        <f t="shared" si="16"/>
        <v>390302.63999999996</v>
      </c>
    </row>
    <row r="41" spans="1:18">
      <c r="A41" s="189"/>
      <c r="B41" s="198" t="s">
        <v>13</v>
      </c>
      <c r="C41" s="198"/>
      <c r="D41" s="226"/>
      <c r="E41" s="226"/>
      <c r="F41" s="226"/>
      <c r="G41" s="220"/>
      <c r="H41" s="225"/>
      <c r="I41" s="220"/>
      <c r="J41" s="220"/>
      <c r="K41" s="225"/>
      <c r="L41" s="225"/>
      <c r="M41" s="225"/>
      <c r="N41" s="225"/>
      <c r="O41" s="220"/>
      <c r="P41" s="220">
        <f>SUM(P4:P40)</f>
        <v>244954.20799999996</v>
      </c>
      <c r="Q41" s="220" t="s">
        <v>13</v>
      </c>
      <c r="R41" s="188">
        <f>SUM(R4:R40)</f>
        <v>36620654.096000001</v>
      </c>
    </row>
  </sheetData>
  <mergeCells count="17">
    <mergeCell ref="B41:C41"/>
    <mergeCell ref="B32:C32"/>
    <mergeCell ref="B15:C15"/>
    <mergeCell ref="B7:C7"/>
    <mergeCell ref="B27:C27"/>
    <mergeCell ref="B19:C19"/>
    <mergeCell ref="B21:C21"/>
    <mergeCell ref="B37:C37"/>
    <mergeCell ref="B39:C39"/>
    <mergeCell ref="B34:C34"/>
    <mergeCell ref="B30:C30"/>
    <mergeCell ref="B17:C17"/>
    <mergeCell ref="B3:C3"/>
    <mergeCell ref="A1:R1"/>
    <mergeCell ref="B9:C9"/>
    <mergeCell ref="B11:C11"/>
    <mergeCell ref="B13:C13"/>
  </mergeCells>
  <conditionalFormatting sqref="I4:I6 I8 I10 I12 I14 I16 I18 I20 I22 I24 I26 I28:I29 I31 I33 I35:I36 I38 I40">
    <cfRule type="expression" dxfId="3" priority="2">
      <formula>#REF!="EUR"</formula>
    </cfRule>
  </conditionalFormatting>
  <conditionalFormatting sqref="G4:G6 G8 G10 G12 G14 G16 G18 G20 G22 G24 G26 G28:G29 G31 G33 G35:G36 G38 G40">
    <cfRule type="expression" dxfId="2" priority="1">
      <formula>#REF!="EUR"</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62BA2-9DBB-423A-B3BB-6839A81F2472}">
  <dimension ref="A3:R22"/>
  <sheetViews>
    <sheetView topLeftCell="A13" workbookViewId="0">
      <selection activeCell="D17" sqref="D17"/>
    </sheetView>
  </sheetViews>
  <sheetFormatPr defaultRowHeight="15"/>
  <cols>
    <col min="1" max="1" width="4.42578125" bestFit="1" customWidth="1"/>
    <col min="2" max="2" width="23.7109375" bestFit="1" customWidth="1"/>
    <col min="3" max="3" width="75.85546875" bestFit="1" customWidth="1"/>
    <col min="4" max="4" width="5.140625" bestFit="1" customWidth="1"/>
    <col min="5" max="5" width="6" bestFit="1" customWidth="1"/>
    <col min="6" max="6" width="11.28515625" style="146" bestFit="1" customWidth="1"/>
    <col min="7" max="7" width="12.42578125" style="146" bestFit="1" customWidth="1"/>
    <col min="8" max="8" width="13.42578125" bestFit="1" customWidth="1"/>
    <col min="9" max="10" width="11.28515625" bestFit="1" customWidth="1"/>
    <col min="11" max="11" width="8.42578125" bestFit="1" customWidth="1"/>
    <col min="12" max="12" width="8.5703125" bestFit="1" customWidth="1"/>
    <col min="13" max="13" width="8.28515625" bestFit="1" customWidth="1"/>
    <col min="14" max="14" width="11.7109375" bestFit="1" customWidth="1"/>
    <col min="15" max="15" width="12.42578125" bestFit="1" customWidth="1"/>
    <col min="16" max="16" width="14.140625" bestFit="1" customWidth="1"/>
    <col min="17" max="17" width="12.42578125" bestFit="1" customWidth="1"/>
    <col min="18" max="18" width="19.7109375" bestFit="1" customWidth="1"/>
  </cols>
  <sheetData>
    <row r="3" spans="1:18" s="228" customFormat="1" ht="15" customHeight="1">
      <c r="A3" s="176" t="s">
        <v>182</v>
      </c>
      <c r="B3" s="177"/>
      <c r="C3" s="177"/>
      <c r="D3" s="177"/>
      <c r="E3" s="177"/>
      <c r="F3" s="177"/>
      <c r="G3" s="177"/>
      <c r="H3" s="177"/>
      <c r="I3" s="177"/>
      <c r="J3" s="177"/>
      <c r="K3" s="177"/>
      <c r="L3" s="177"/>
      <c r="M3" s="177"/>
      <c r="N3" s="177"/>
      <c r="O3" s="177"/>
      <c r="P3" s="177"/>
      <c r="Q3" s="177"/>
      <c r="R3" s="177"/>
    </row>
    <row r="4" spans="1:18" s="173" customFormat="1" ht="63">
      <c r="A4" s="168" t="s">
        <v>0</v>
      </c>
      <c r="B4" s="169" t="s">
        <v>1</v>
      </c>
      <c r="C4" s="170" t="s">
        <v>2</v>
      </c>
      <c r="D4" s="168" t="s">
        <v>3</v>
      </c>
      <c r="E4" s="171" t="s">
        <v>9</v>
      </c>
      <c r="F4" s="172" t="s">
        <v>79</v>
      </c>
      <c r="G4" s="172" t="s">
        <v>80</v>
      </c>
      <c r="H4" s="168" t="s">
        <v>4</v>
      </c>
      <c r="I4" s="166" t="s">
        <v>81</v>
      </c>
      <c r="J4" s="166" t="s">
        <v>82</v>
      </c>
      <c r="K4" s="166" t="s">
        <v>5</v>
      </c>
      <c r="L4" s="172" t="s">
        <v>6</v>
      </c>
      <c r="M4" s="166" t="s">
        <v>7</v>
      </c>
      <c r="N4" s="167" t="s">
        <v>8</v>
      </c>
      <c r="O4" s="166" t="s">
        <v>83</v>
      </c>
      <c r="P4" s="166" t="s">
        <v>84</v>
      </c>
      <c r="Q4" s="166" t="s">
        <v>152</v>
      </c>
      <c r="R4" s="167" t="s">
        <v>153</v>
      </c>
    </row>
    <row r="5" spans="1:18" s="178" customFormat="1" ht="15.75">
      <c r="A5" s="179">
        <v>1</v>
      </c>
      <c r="B5" s="180" t="s">
        <v>154</v>
      </c>
      <c r="C5" s="180"/>
      <c r="D5" s="181"/>
      <c r="E5" s="181"/>
      <c r="F5" s="181"/>
      <c r="G5" s="181"/>
      <c r="H5" s="181"/>
      <c r="I5" s="157"/>
      <c r="J5" s="157"/>
      <c r="K5" s="157"/>
      <c r="L5" s="157"/>
      <c r="M5" s="157"/>
      <c r="N5" s="157"/>
      <c r="O5" s="157"/>
      <c r="P5" s="157"/>
      <c r="Q5" s="157"/>
      <c r="R5" s="157"/>
    </row>
    <row r="6" spans="1:18" s="173" customFormat="1" ht="105">
      <c r="A6" s="174"/>
      <c r="B6" s="160" t="s">
        <v>155</v>
      </c>
      <c r="C6" s="175" t="s">
        <v>156</v>
      </c>
      <c r="D6" s="165">
        <v>1</v>
      </c>
      <c r="E6" s="165" t="s">
        <v>88</v>
      </c>
      <c r="F6" s="148">
        <v>6000</v>
      </c>
      <c r="G6" s="195">
        <f t="shared" ref="G6:G21" si="0">D6*F6</f>
        <v>6000</v>
      </c>
      <c r="H6" s="194">
        <v>0</v>
      </c>
      <c r="I6" s="195">
        <f t="shared" ref="I6:I21" si="1">(100%-H6)*F6</f>
        <v>6000</v>
      </c>
      <c r="J6" s="193">
        <f t="shared" ref="J6:J21" si="2">I6*D6</f>
        <v>6000</v>
      </c>
      <c r="K6" s="192">
        <v>0.1</v>
      </c>
      <c r="L6" s="192">
        <v>0.1</v>
      </c>
      <c r="M6" s="192">
        <v>0.4</v>
      </c>
      <c r="N6" s="191">
        <v>0.85</v>
      </c>
      <c r="O6" s="193">
        <f t="shared" ref="O6" si="3">((100%+SUM(K6:M6))+N6*(100%+SUM(K6:M6)))*I6</f>
        <v>17760</v>
      </c>
      <c r="P6" s="193">
        <f t="shared" ref="P6" si="4">O6*D6</f>
        <v>17760</v>
      </c>
      <c r="Q6" s="190">
        <f>O6*1.15*130</f>
        <v>2655120</v>
      </c>
      <c r="R6" s="190">
        <f t="shared" ref="R6" si="5">Q6*D6</f>
        <v>2655120</v>
      </c>
    </row>
    <row r="7" spans="1:18" s="178" customFormat="1" ht="15.75">
      <c r="A7" s="179">
        <v>2</v>
      </c>
      <c r="B7" s="180" t="s">
        <v>157</v>
      </c>
      <c r="C7" s="180"/>
      <c r="D7" s="181"/>
      <c r="E7" s="181"/>
      <c r="F7" s="181"/>
      <c r="G7" s="181"/>
      <c r="H7" s="157"/>
      <c r="I7" s="157"/>
      <c r="J7" s="157"/>
      <c r="K7" s="157"/>
      <c r="L7" s="157"/>
      <c r="M7" s="157"/>
      <c r="N7" s="157"/>
      <c r="O7" s="157"/>
      <c r="P7" s="157"/>
      <c r="Q7" s="157"/>
      <c r="R7" s="157"/>
    </row>
    <row r="8" spans="1:18" ht="135">
      <c r="A8" s="162"/>
      <c r="B8" s="160" t="s">
        <v>158</v>
      </c>
      <c r="C8" s="163" t="s">
        <v>159</v>
      </c>
      <c r="D8" s="164">
        <v>1</v>
      </c>
      <c r="E8" s="164" t="s">
        <v>88</v>
      </c>
      <c r="F8" s="148">
        <v>6000</v>
      </c>
      <c r="G8" s="195">
        <f t="shared" si="0"/>
        <v>6000</v>
      </c>
      <c r="H8" s="194">
        <v>0</v>
      </c>
      <c r="I8" s="195">
        <f t="shared" si="1"/>
        <v>6000</v>
      </c>
      <c r="J8" s="193">
        <f t="shared" si="2"/>
        <v>6000</v>
      </c>
      <c r="K8" s="192">
        <v>0.1</v>
      </c>
      <c r="L8" s="192">
        <v>0.1</v>
      </c>
      <c r="M8" s="192">
        <v>0.4</v>
      </c>
      <c r="N8" s="191">
        <v>0.85</v>
      </c>
      <c r="O8" s="193">
        <f t="shared" ref="O8:O21" si="6">((100%+SUM(K8:M8))+N8*(100%+SUM(K8:M8)))*I8</f>
        <v>17760</v>
      </c>
      <c r="P8" s="193">
        <f t="shared" ref="P8:P21" si="7">O8*D8</f>
        <v>17760</v>
      </c>
      <c r="Q8" s="190">
        <f t="shared" ref="Q8:Q21" si="8">O8*1.15*130</f>
        <v>2655120</v>
      </c>
      <c r="R8" s="190">
        <f t="shared" ref="R8:R21" si="9">Q8*D8</f>
        <v>2655120</v>
      </c>
    </row>
    <row r="9" spans="1:18" ht="45">
      <c r="A9" s="162"/>
      <c r="B9" s="158" t="s">
        <v>160</v>
      </c>
      <c r="C9" s="163" t="s">
        <v>161</v>
      </c>
      <c r="D9" s="164">
        <v>1</v>
      </c>
      <c r="E9" s="164" t="s">
        <v>88</v>
      </c>
      <c r="F9" s="148">
        <v>450</v>
      </c>
      <c r="G9" s="195">
        <f t="shared" si="0"/>
        <v>450</v>
      </c>
      <c r="H9" s="194">
        <v>0</v>
      </c>
      <c r="I9" s="195">
        <f t="shared" si="1"/>
        <v>450</v>
      </c>
      <c r="J9" s="193">
        <f t="shared" si="2"/>
        <v>450</v>
      </c>
      <c r="K9" s="192">
        <v>0.1</v>
      </c>
      <c r="L9" s="192">
        <v>0.1</v>
      </c>
      <c r="M9" s="192">
        <v>0.4</v>
      </c>
      <c r="N9" s="191">
        <v>0.85</v>
      </c>
      <c r="O9" s="193">
        <f t="shared" si="6"/>
        <v>1332</v>
      </c>
      <c r="P9" s="193">
        <f t="shared" si="7"/>
        <v>1332</v>
      </c>
      <c r="Q9" s="190">
        <f t="shared" si="8"/>
        <v>199134</v>
      </c>
      <c r="R9" s="190">
        <f t="shared" si="9"/>
        <v>199134</v>
      </c>
    </row>
    <row r="10" spans="1:18" s="178" customFormat="1" ht="15.75">
      <c r="A10" s="179">
        <v>3</v>
      </c>
      <c r="B10" s="180" t="s">
        <v>162</v>
      </c>
      <c r="C10" s="180"/>
      <c r="D10" s="181"/>
      <c r="E10" s="181"/>
      <c r="F10" s="181"/>
      <c r="G10" s="181"/>
      <c r="H10" s="157"/>
      <c r="I10" s="157"/>
      <c r="J10" s="157"/>
      <c r="K10" s="157"/>
      <c r="L10" s="157"/>
      <c r="M10" s="157"/>
      <c r="N10" s="157"/>
      <c r="O10" s="157"/>
      <c r="P10" s="157"/>
      <c r="Q10" s="157"/>
      <c r="R10" s="157"/>
    </row>
    <row r="11" spans="1:18" ht="110.25">
      <c r="A11" s="162"/>
      <c r="B11" s="160" t="s">
        <v>163</v>
      </c>
      <c r="C11" s="159" t="s">
        <v>164</v>
      </c>
      <c r="D11" s="165">
        <v>60</v>
      </c>
      <c r="E11" s="164" t="s">
        <v>165</v>
      </c>
      <c r="F11" s="148">
        <v>300</v>
      </c>
      <c r="G11" s="195">
        <f t="shared" si="0"/>
        <v>18000</v>
      </c>
      <c r="H11" s="194">
        <v>0</v>
      </c>
      <c r="I11" s="195">
        <f t="shared" si="1"/>
        <v>300</v>
      </c>
      <c r="J11" s="193">
        <f t="shared" si="2"/>
        <v>18000</v>
      </c>
      <c r="K11" s="192">
        <v>0.1</v>
      </c>
      <c r="L11" s="192">
        <v>0.1</v>
      </c>
      <c r="M11" s="192">
        <v>0.4</v>
      </c>
      <c r="N11" s="191">
        <v>0.85</v>
      </c>
      <c r="O11" s="193">
        <f t="shared" si="6"/>
        <v>888</v>
      </c>
      <c r="P11" s="193">
        <f t="shared" si="7"/>
        <v>53280</v>
      </c>
      <c r="Q11" s="190">
        <f t="shared" si="8"/>
        <v>132756</v>
      </c>
      <c r="R11" s="190">
        <f t="shared" si="9"/>
        <v>7965360</v>
      </c>
    </row>
    <row r="12" spans="1:18" s="178" customFormat="1" ht="15.75">
      <c r="A12" s="179">
        <v>4</v>
      </c>
      <c r="B12" s="180" t="s">
        <v>166</v>
      </c>
      <c r="C12" s="180"/>
      <c r="D12" s="181"/>
      <c r="E12" s="181"/>
      <c r="F12" s="181"/>
      <c r="G12" s="181"/>
      <c r="H12" s="157"/>
      <c r="I12" s="157"/>
      <c r="J12" s="157"/>
      <c r="K12" s="157"/>
      <c r="L12" s="157"/>
      <c r="M12" s="157"/>
      <c r="N12" s="157"/>
      <c r="O12" s="157"/>
      <c r="P12" s="157"/>
      <c r="Q12" s="157"/>
      <c r="R12" s="157"/>
    </row>
    <row r="13" spans="1:18" ht="157.5">
      <c r="A13" s="162"/>
      <c r="B13" s="160" t="s">
        <v>167</v>
      </c>
      <c r="C13" s="161" t="s">
        <v>168</v>
      </c>
      <c r="D13" s="165">
        <v>2</v>
      </c>
      <c r="E13" s="164" t="s">
        <v>88</v>
      </c>
      <c r="F13" s="148">
        <v>1600</v>
      </c>
      <c r="G13" s="195">
        <f t="shared" si="0"/>
        <v>3200</v>
      </c>
      <c r="H13" s="194">
        <v>0</v>
      </c>
      <c r="I13" s="195">
        <f t="shared" si="1"/>
        <v>1600</v>
      </c>
      <c r="J13" s="193">
        <f t="shared" si="2"/>
        <v>3200</v>
      </c>
      <c r="K13" s="192">
        <v>0.1</v>
      </c>
      <c r="L13" s="192">
        <v>0.1</v>
      </c>
      <c r="M13" s="192">
        <v>0.4</v>
      </c>
      <c r="N13" s="191">
        <v>0.85</v>
      </c>
      <c r="O13" s="193">
        <f t="shared" si="6"/>
        <v>4736</v>
      </c>
      <c r="P13" s="193">
        <f t="shared" si="7"/>
        <v>9472</v>
      </c>
      <c r="Q13" s="190">
        <f t="shared" si="8"/>
        <v>708032</v>
      </c>
      <c r="R13" s="190">
        <f t="shared" si="9"/>
        <v>1416064</v>
      </c>
    </row>
    <row r="14" spans="1:18" s="178" customFormat="1" ht="15.75">
      <c r="A14" s="179">
        <v>4</v>
      </c>
      <c r="B14" s="180" t="s">
        <v>169</v>
      </c>
      <c r="C14" s="180"/>
      <c r="D14" s="181"/>
      <c r="E14" s="181"/>
      <c r="F14" s="181"/>
      <c r="G14" s="181"/>
      <c r="H14" s="157"/>
      <c r="I14" s="157"/>
      <c r="J14" s="157"/>
      <c r="K14" s="157"/>
      <c r="L14" s="157"/>
      <c r="M14" s="157"/>
      <c r="N14" s="157"/>
      <c r="O14" s="157"/>
      <c r="P14" s="157"/>
      <c r="Q14" s="157"/>
      <c r="R14" s="157"/>
    </row>
    <row r="15" spans="1:18" ht="63">
      <c r="A15" s="162"/>
      <c r="B15" s="158" t="s">
        <v>170</v>
      </c>
      <c r="C15" s="161" t="s">
        <v>171</v>
      </c>
      <c r="D15" s="164">
        <v>3</v>
      </c>
      <c r="E15" s="164" t="s">
        <v>88</v>
      </c>
      <c r="F15" s="148">
        <v>5000</v>
      </c>
      <c r="G15" s="195">
        <f t="shared" si="0"/>
        <v>15000</v>
      </c>
      <c r="H15" s="194">
        <v>0</v>
      </c>
      <c r="I15" s="195">
        <f t="shared" si="1"/>
        <v>5000</v>
      </c>
      <c r="J15" s="193">
        <f t="shared" si="2"/>
        <v>15000</v>
      </c>
      <c r="K15" s="192">
        <v>0.1</v>
      </c>
      <c r="L15" s="192">
        <v>0.1</v>
      </c>
      <c r="M15" s="192">
        <v>0.4</v>
      </c>
      <c r="N15" s="191">
        <v>0.85</v>
      </c>
      <c r="O15" s="193">
        <f t="shared" si="6"/>
        <v>14800</v>
      </c>
      <c r="P15" s="193">
        <f t="shared" si="7"/>
        <v>44400</v>
      </c>
      <c r="Q15" s="190">
        <f t="shared" si="8"/>
        <v>2212600</v>
      </c>
      <c r="R15" s="190">
        <f t="shared" si="9"/>
        <v>6637800</v>
      </c>
    </row>
    <row r="16" spans="1:18" s="178" customFormat="1" ht="15.75">
      <c r="A16" s="179">
        <v>4</v>
      </c>
      <c r="B16" s="180" t="s">
        <v>184</v>
      </c>
      <c r="C16" s="180"/>
      <c r="D16" s="181"/>
      <c r="E16" s="181"/>
      <c r="F16" s="181"/>
      <c r="G16" s="181"/>
      <c r="H16" s="157"/>
      <c r="I16" s="157"/>
      <c r="J16" s="157"/>
      <c r="K16" s="157"/>
      <c r="L16" s="157"/>
      <c r="M16" s="157"/>
      <c r="N16" s="157"/>
      <c r="O16" s="157"/>
      <c r="P16" s="157"/>
      <c r="Q16" s="157"/>
      <c r="R16" s="157"/>
    </row>
    <row r="17" spans="1:18" s="143" customFormat="1" ht="47.25">
      <c r="A17" s="142"/>
      <c r="B17" s="141" t="s">
        <v>184</v>
      </c>
      <c r="C17" s="140" t="s">
        <v>185</v>
      </c>
      <c r="D17" s="139">
        <v>2</v>
      </c>
      <c r="E17" s="139" t="s">
        <v>88</v>
      </c>
      <c r="F17" s="138">
        <v>5000</v>
      </c>
      <c r="G17" s="137">
        <f t="shared" ref="G17" si="10">D17*F17</f>
        <v>10000</v>
      </c>
      <c r="H17" s="136">
        <v>0</v>
      </c>
      <c r="I17" s="137">
        <f t="shared" ref="I17" si="11">(100%-H17)*F17</f>
        <v>5000</v>
      </c>
      <c r="J17" s="135">
        <f t="shared" ref="J17" si="12">I17*D17</f>
        <v>10000</v>
      </c>
      <c r="K17" s="134">
        <v>0.1</v>
      </c>
      <c r="L17" s="134">
        <v>0.1</v>
      </c>
      <c r="M17" s="134">
        <v>0.4</v>
      </c>
      <c r="N17" s="134">
        <v>0.85</v>
      </c>
      <c r="O17" s="135">
        <f t="shared" ref="O17" si="13">((100%+SUM(K17:M17))+N17*(100%+SUM(K17:M17)))*I17</f>
        <v>14800</v>
      </c>
      <c r="P17" s="135">
        <f t="shared" ref="P17" si="14">O17*D17</f>
        <v>29600</v>
      </c>
      <c r="Q17" s="133">
        <f t="shared" ref="Q17" si="15">O17*1.15*130</f>
        <v>2212600</v>
      </c>
      <c r="R17" s="133">
        <f t="shared" ref="R17" si="16">Q17*D17</f>
        <v>4425200</v>
      </c>
    </row>
    <row r="18" spans="1:18" s="178" customFormat="1" ht="15.75">
      <c r="A18" s="179">
        <v>5</v>
      </c>
      <c r="B18" s="180" t="s">
        <v>172</v>
      </c>
      <c r="C18" s="180"/>
      <c r="D18" s="181"/>
      <c r="E18" s="181"/>
      <c r="F18" s="181"/>
      <c r="G18" s="181"/>
      <c r="H18" s="157"/>
      <c r="I18" s="157"/>
      <c r="J18" s="157"/>
      <c r="K18" s="157"/>
      <c r="L18" s="157"/>
      <c r="M18" s="157"/>
      <c r="N18" s="157"/>
      <c r="O18" s="157"/>
      <c r="P18" s="157"/>
      <c r="Q18" s="157"/>
      <c r="R18" s="157"/>
    </row>
    <row r="19" spans="1:18" ht="31.5">
      <c r="A19" s="152"/>
      <c r="B19" s="151" t="s">
        <v>173</v>
      </c>
      <c r="C19" s="150" t="s">
        <v>174</v>
      </c>
      <c r="D19" s="149">
        <v>1</v>
      </c>
      <c r="E19" s="149" t="s">
        <v>175</v>
      </c>
      <c r="F19" s="147">
        <v>931</v>
      </c>
      <c r="G19" s="195">
        <f t="shared" si="0"/>
        <v>931</v>
      </c>
      <c r="H19" s="194">
        <v>0</v>
      </c>
      <c r="I19" s="195">
        <f t="shared" si="1"/>
        <v>931</v>
      </c>
      <c r="J19" s="193">
        <f t="shared" si="2"/>
        <v>931</v>
      </c>
      <c r="K19" s="192">
        <v>0.1</v>
      </c>
      <c r="L19" s="192">
        <v>0.1</v>
      </c>
      <c r="M19" s="192">
        <v>0.4</v>
      </c>
      <c r="N19" s="191">
        <v>0.85</v>
      </c>
      <c r="O19" s="193">
        <f t="shared" si="6"/>
        <v>2755.7599999999998</v>
      </c>
      <c r="P19" s="193">
        <f t="shared" si="7"/>
        <v>2755.7599999999998</v>
      </c>
      <c r="Q19" s="190">
        <f t="shared" si="8"/>
        <v>411986.11999999994</v>
      </c>
      <c r="R19" s="190">
        <f t="shared" si="9"/>
        <v>411986.11999999994</v>
      </c>
    </row>
    <row r="20" spans="1:18" ht="47.25">
      <c r="A20" s="152"/>
      <c r="B20" s="151" t="s">
        <v>176</v>
      </c>
      <c r="C20" s="150" t="s">
        <v>177</v>
      </c>
      <c r="D20" s="149">
        <v>1</v>
      </c>
      <c r="E20" s="149" t="s">
        <v>178</v>
      </c>
      <c r="F20" s="147">
        <v>882</v>
      </c>
      <c r="G20" s="195">
        <f t="shared" si="0"/>
        <v>882</v>
      </c>
      <c r="H20" s="194">
        <v>0</v>
      </c>
      <c r="I20" s="195">
        <f t="shared" si="1"/>
        <v>882</v>
      </c>
      <c r="J20" s="193">
        <f t="shared" si="2"/>
        <v>882</v>
      </c>
      <c r="K20" s="192">
        <v>0.1</v>
      </c>
      <c r="L20" s="192">
        <v>0.1</v>
      </c>
      <c r="M20" s="192">
        <v>0.4</v>
      </c>
      <c r="N20" s="191">
        <v>0.85</v>
      </c>
      <c r="O20" s="193">
        <f t="shared" si="6"/>
        <v>2610.7199999999998</v>
      </c>
      <c r="P20" s="193">
        <f t="shared" si="7"/>
        <v>2610.7199999999998</v>
      </c>
      <c r="Q20" s="190">
        <f t="shared" si="8"/>
        <v>390302.63999999996</v>
      </c>
      <c r="R20" s="190">
        <f t="shared" si="9"/>
        <v>390302.63999999996</v>
      </c>
    </row>
    <row r="21" spans="1:18" ht="31.5">
      <c r="A21" s="152"/>
      <c r="B21" s="151" t="s">
        <v>179</v>
      </c>
      <c r="C21" s="150" t="s">
        <v>180</v>
      </c>
      <c r="D21" s="149">
        <v>1</v>
      </c>
      <c r="E21" s="149" t="s">
        <v>178</v>
      </c>
      <c r="F21" s="147">
        <v>50000</v>
      </c>
      <c r="G21" s="195">
        <f t="shared" si="0"/>
        <v>50000</v>
      </c>
      <c r="H21" s="194">
        <v>0</v>
      </c>
      <c r="I21" s="195">
        <f t="shared" si="1"/>
        <v>50000</v>
      </c>
      <c r="J21" s="193">
        <f t="shared" si="2"/>
        <v>50000</v>
      </c>
      <c r="K21" s="192">
        <v>0.1</v>
      </c>
      <c r="L21" s="192">
        <v>0.1</v>
      </c>
      <c r="M21" s="192">
        <v>0.4</v>
      </c>
      <c r="N21" s="191">
        <v>0.85</v>
      </c>
      <c r="O21" s="193">
        <f t="shared" si="6"/>
        <v>148000</v>
      </c>
      <c r="P21" s="193">
        <f t="shared" si="7"/>
        <v>148000</v>
      </c>
      <c r="Q21" s="190">
        <f t="shared" si="8"/>
        <v>22126000</v>
      </c>
      <c r="R21" s="190">
        <f t="shared" si="9"/>
        <v>22126000</v>
      </c>
    </row>
    <row r="22" spans="1:18" s="178" customFormat="1" ht="15.75">
      <c r="A22" s="179"/>
      <c r="B22" s="156" t="s">
        <v>181</v>
      </c>
      <c r="C22" s="155"/>
      <c r="D22" s="181"/>
      <c r="E22" s="181"/>
      <c r="F22" s="181"/>
      <c r="G22" s="181"/>
      <c r="H22" s="157"/>
      <c r="I22" s="157"/>
      <c r="J22" s="157"/>
      <c r="K22" s="157"/>
      <c r="L22" s="157"/>
      <c r="M22" s="157"/>
      <c r="N22" s="157"/>
      <c r="O22" s="157"/>
      <c r="P22" s="153">
        <f>SUM(P6:P21)</f>
        <v>326970.48</v>
      </c>
      <c r="Q22" s="157" t="s">
        <v>13</v>
      </c>
      <c r="R22" s="154">
        <f>SUM(R6:R21)</f>
        <v>48882086.760000005</v>
      </c>
    </row>
  </sheetData>
  <mergeCells count="9">
    <mergeCell ref="B22:C22"/>
    <mergeCell ref="B16:C16"/>
    <mergeCell ref="B18:C18"/>
    <mergeCell ref="A3:R3"/>
    <mergeCell ref="B5:C5"/>
    <mergeCell ref="B7:C7"/>
    <mergeCell ref="B10:C10"/>
    <mergeCell ref="B12:C12"/>
    <mergeCell ref="B14:C14"/>
  </mergeCells>
  <conditionalFormatting sqref="I6 I8:I9 I11 I13 I15 I19:I21 I17">
    <cfRule type="expression" dxfId="1" priority="2">
      <formula>#REF!="EUR"</formula>
    </cfRule>
  </conditionalFormatting>
  <conditionalFormatting sqref="G6 G8:G9 G11 G13 G15 G19:G21 G17">
    <cfRule type="expression" dxfId="0" priority="1">
      <formula>#REF!="EUR"</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78C65-FC05-4342-8C23-DE92F1EB4404}">
  <dimension ref="B1:P8"/>
  <sheetViews>
    <sheetView workbookViewId="0">
      <selection activeCell="M7" sqref="M7"/>
    </sheetView>
  </sheetViews>
  <sheetFormatPr defaultRowHeight="15"/>
  <cols>
    <col min="3" max="3" width="39.140625" customWidth="1"/>
    <col min="4" max="4" width="38.42578125" customWidth="1"/>
    <col min="5" max="5" width="11.85546875" customWidth="1"/>
    <col min="6" max="6" width="14.42578125" hidden="1" customWidth="1"/>
    <col min="7" max="8" width="10.42578125" hidden="1" customWidth="1"/>
    <col min="9" max="9" width="15" hidden="1" customWidth="1"/>
    <col min="10" max="10" width="12.42578125" customWidth="1"/>
    <col min="11" max="11" width="12" customWidth="1"/>
    <col min="12" max="12" width="9.140625" customWidth="1"/>
    <col min="13" max="13" width="12" customWidth="1"/>
    <col min="14" max="14" width="13.5703125" customWidth="1"/>
    <col min="15" max="15" width="21.42578125" customWidth="1"/>
    <col min="16" max="16" width="21.85546875" customWidth="1"/>
    <col min="17" max="17" width="9.140625" customWidth="1"/>
  </cols>
  <sheetData>
    <row r="1" spans="2:16" ht="15.75" thickBot="1"/>
    <row r="2" spans="2:16">
      <c r="B2" s="123" t="s">
        <v>60</v>
      </c>
      <c r="C2" s="123"/>
      <c r="D2" s="123"/>
      <c r="E2" s="123"/>
      <c r="F2" s="123"/>
      <c r="G2" s="123"/>
      <c r="H2" s="123"/>
      <c r="I2" s="123"/>
      <c r="J2" s="123"/>
      <c r="K2" s="123"/>
      <c r="L2" s="123"/>
      <c r="M2" s="123"/>
      <c r="N2" s="123"/>
      <c r="O2" s="29"/>
      <c r="P2" s="29"/>
    </row>
    <row r="3" spans="2:16" ht="29.25">
      <c r="B3" s="17" t="s">
        <v>0</v>
      </c>
      <c r="C3" s="18" t="s">
        <v>21</v>
      </c>
      <c r="D3" s="18"/>
      <c r="E3" s="19" t="s">
        <v>22</v>
      </c>
      <c r="F3" s="19" t="s">
        <v>23</v>
      </c>
      <c r="G3" s="19" t="s">
        <v>24</v>
      </c>
      <c r="H3" s="19" t="s">
        <v>25</v>
      </c>
      <c r="I3" s="19" t="s">
        <v>26</v>
      </c>
      <c r="J3" s="19" t="s">
        <v>27</v>
      </c>
      <c r="K3" s="19" t="s">
        <v>28</v>
      </c>
      <c r="L3" s="19" t="s">
        <v>29</v>
      </c>
      <c r="M3" s="19" t="s">
        <v>30</v>
      </c>
      <c r="N3" s="19" t="s">
        <v>31</v>
      </c>
      <c r="O3" s="19" t="s">
        <v>32</v>
      </c>
      <c r="P3" s="19" t="s">
        <v>33</v>
      </c>
    </row>
    <row r="4" spans="2:16">
      <c r="B4" s="30">
        <v>1</v>
      </c>
      <c r="C4" s="124" t="s">
        <v>34</v>
      </c>
      <c r="D4" s="124"/>
      <c r="E4" s="124"/>
      <c r="F4" s="124"/>
      <c r="G4" s="124"/>
      <c r="H4" s="124"/>
      <c r="I4" s="124"/>
      <c r="J4" s="124"/>
      <c r="K4" s="124"/>
      <c r="L4" s="124"/>
      <c r="M4" s="124"/>
      <c r="N4" s="124"/>
      <c r="O4" s="31"/>
      <c r="P4" s="31"/>
    </row>
    <row r="5" spans="2:16">
      <c r="B5" s="20">
        <v>1.1000000000000001</v>
      </c>
      <c r="C5" s="21" t="s">
        <v>35</v>
      </c>
      <c r="D5" s="21"/>
      <c r="E5" s="22">
        <v>6</v>
      </c>
      <c r="F5" s="23">
        <v>5000</v>
      </c>
      <c r="G5" s="24">
        <v>0</v>
      </c>
      <c r="H5" s="24">
        <v>1000</v>
      </c>
      <c r="I5" s="77">
        <f>J5*H5+(H5*2)</f>
        <v>7000</v>
      </c>
      <c r="J5" s="25">
        <v>5</v>
      </c>
      <c r="K5" s="24">
        <v>0</v>
      </c>
      <c r="L5" s="26">
        <v>1</v>
      </c>
      <c r="M5" s="77">
        <v>10000</v>
      </c>
      <c r="N5" s="24">
        <f>E5*M5</f>
        <v>60000</v>
      </c>
      <c r="O5" s="24">
        <f>M5*1.15</f>
        <v>11500</v>
      </c>
      <c r="P5" s="24">
        <f>O5*E5</f>
        <v>69000</v>
      </c>
    </row>
    <row r="6" spans="2:16">
      <c r="B6" s="27"/>
      <c r="C6" s="28" t="s">
        <v>13</v>
      </c>
      <c r="D6" s="28"/>
      <c r="E6" s="28"/>
      <c r="F6" s="28"/>
      <c r="G6" s="28"/>
      <c r="H6" s="28"/>
      <c r="I6" s="28"/>
      <c r="J6" s="28"/>
      <c r="K6" s="28"/>
      <c r="L6" s="28"/>
      <c r="M6" s="28"/>
      <c r="N6" s="28"/>
      <c r="O6" s="28"/>
      <c r="P6" s="28">
        <f>SUM(P5:P5)</f>
        <v>69000</v>
      </c>
    </row>
    <row r="7" spans="2:16" ht="15.75" thickBot="1"/>
    <row r="8" spans="2:16" ht="15.75">
      <c r="B8" s="69"/>
      <c r="C8" s="70"/>
      <c r="D8" s="71"/>
      <c r="E8" s="72"/>
      <c r="F8" s="71"/>
      <c r="G8" s="73"/>
      <c r="H8" s="74"/>
      <c r="I8" s="74"/>
      <c r="J8" s="74"/>
      <c r="K8" s="74"/>
      <c r="L8" s="74"/>
      <c r="M8" s="74"/>
      <c r="N8" s="75"/>
      <c r="O8" s="75"/>
      <c r="P8" s="75"/>
    </row>
  </sheetData>
  <mergeCells count="2">
    <mergeCell ref="B2:N2"/>
    <mergeCell ref="C4: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8A481-CD70-47C2-B966-684A3F18EED5}">
  <dimension ref="B1:H15"/>
  <sheetViews>
    <sheetView workbookViewId="0">
      <selection activeCell="H14" sqref="H14"/>
    </sheetView>
  </sheetViews>
  <sheetFormatPr defaultRowHeight="15"/>
  <cols>
    <col min="3" max="3" width="19.28515625" customWidth="1"/>
    <col min="4" max="4" width="40.42578125" customWidth="1"/>
    <col min="7" max="7" width="31.28515625" customWidth="1"/>
    <col min="8" max="8" width="29.85546875" customWidth="1"/>
  </cols>
  <sheetData>
    <row r="1" spans="2:8" ht="15.75" thickBot="1"/>
    <row r="2" spans="2:8" ht="15.75" thickTop="1">
      <c r="B2" s="125" t="s">
        <v>61</v>
      </c>
      <c r="C2" s="126"/>
      <c r="D2" s="126"/>
      <c r="E2" s="126"/>
      <c r="F2" s="126"/>
      <c r="G2" s="126"/>
      <c r="H2" s="127"/>
    </row>
    <row r="3" spans="2:8">
      <c r="B3" s="32" t="s">
        <v>0</v>
      </c>
      <c r="C3" s="33" t="s">
        <v>36</v>
      </c>
      <c r="D3" s="33" t="s">
        <v>37</v>
      </c>
      <c r="E3" s="34" t="s">
        <v>3</v>
      </c>
      <c r="F3" s="34" t="s">
        <v>39</v>
      </c>
      <c r="G3" s="35" t="s">
        <v>41</v>
      </c>
      <c r="H3" s="36" t="s">
        <v>42</v>
      </c>
    </row>
    <row r="4" spans="2:8">
      <c r="B4" s="37">
        <v>1.1000000000000001</v>
      </c>
      <c r="C4" s="128" t="s">
        <v>38</v>
      </c>
      <c r="D4" s="129"/>
      <c r="E4" s="38"/>
      <c r="F4" s="38"/>
      <c r="G4" s="38"/>
      <c r="H4" s="39"/>
    </row>
    <row r="5" spans="2:8" ht="29.25">
      <c r="B5" s="44"/>
      <c r="C5" s="45" t="s">
        <v>55</v>
      </c>
      <c r="D5" s="46" t="s">
        <v>56</v>
      </c>
      <c r="E5" s="47">
        <v>1</v>
      </c>
      <c r="F5" s="47" t="s">
        <v>40</v>
      </c>
      <c r="G5" s="48">
        <f>(VDI!S18*2%)</f>
        <v>2529011.9779600003</v>
      </c>
      <c r="H5" s="49">
        <f>G5*E5</f>
        <v>2529011.9779600003</v>
      </c>
    </row>
    <row r="6" spans="2:8" ht="15.75" thickBot="1">
      <c r="B6" s="130" t="s">
        <v>13</v>
      </c>
      <c r="C6" s="131"/>
      <c r="D6" s="40"/>
      <c r="E6" s="41"/>
      <c r="F6" s="41"/>
      <c r="G6" s="42"/>
      <c r="H6" s="43">
        <f>SUM(H5:H5)</f>
        <v>2529011.9779600003</v>
      </c>
    </row>
    <row r="7" spans="2:8" ht="15.75" thickTop="1">
      <c r="H7" s="78"/>
    </row>
    <row r="14" spans="2:8">
      <c r="D14" s="145"/>
      <c r="E14" s="145"/>
      <c r="F14" s="145"/>
      <c r="G14" s="144"/>
    </row>
    <row r="15" spans="2:8">
      <c r="D15" s="145"/>
      <c r="E15" s="145"/>
      <c r="F15" s="145"/>
      <c r="G15" s="144"/>
    </row>
  </sheetData>
  <mergeCells count="3">
    <mergeCell ref="B2:H2"/>
    <mergeCell ref="C4:D4"/>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Summary</vt:lpstr>
      <vt:lpstr>VDI</vt:lpstr>
      <vt:lpstr>HCI and Storage</vt:lpstr>
      <vt:lpstr>OCS</vt:lpstr>
      <vt:lpstr>ILMS</vt:lpstr>
      <vt:lpstr>Training </vt:lpstr>
      <vt:lpstr>PS</vt:lpstr>
      <vt:lpstr>Summary!Print_Area</vt:lpstr>
      <vt:lpstr>VDI!Print_Area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DAGI</dc:creator>
  <cp:lastModifiedBy>Zelalem Biru</cp:lastModifiedBy>
  <cp:lastPrinted>2020-07-27T11:36:30Z</cp:lastPrinted>
  <dcterms:created xsi:type="dcterms:W3CDTF">2018-11-16T19:45:00Z</dcterms:created>
  <dcterms:modified xsi:type="dcterms:W3CDTF">2023-01-03T12:47:16Z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1033-11.1.0.8722</vt:lpwstr>
  </property>
</Properties>
</file>