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limkhan/Desktop/Data/GitHub/DF/"/>
    </mc:Choice>
  </mc:AlternateContent>
  <xr:revisionPtr revIDLastSave="0" documentId="8_{C60EBD74-3BB1-144F-8A80-0D8A5B05CCD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11" i="1"/>
  <c r="G10" i="1"/>
  <c r="G9" i="1"/>
  <c r="G8" i="1"/>
  <c r="G7" i="1"/>
  <c r="G6" i="1"/>
  <c r="G5" i="1"/>
  <c r="G4" i="1"/>
  <c r="G3" i="1"/>
  <c r="G2" i="1"/>
  <c r="G15" i="1" s="1"/>
  <c r="F11" i="1"/>
  <c r="F10" i="1"/>
  <c r="F9" i="1"/>
  <c r="F8" i="1"/>
  <c r="F7" i="1"/>
  <c r="F6" i="1"/>
  <c r="F5" i="1"/>
  <c r="F4" i="1"/>
  <c r="F3" i="1"/>
  <c r="F2" i="1"/>
  <c r="F15" i="1" s="1"/>
  <c r="C18" i="1" s="1"/>
  <c r="C15" i="1"/>
  <c r="C17" i="1" s="1"/>
  <c r="D12" i="1"/>
  <c r="D11" i="1"/>
  <c r="C13" i="1"/>
  <c r="H6" i="1" l="1"/>
  <c r="H5" i="1"/>
  <c r="H4" i="1"/>
  <c r="H11" i="1"/>
  <c r="H3" i="1"/>
  <c r="H10" i="1"/>
  <c r="H2" i="1"/>
  <c r="H9" i="1"/>
  <c r="H8" i="1"/>
  <c r="H7" i="1"/>
  <c r="H15" i="1" l="1"/>
</calcChain>
</file>

<file path=xl/sharedStrings.xml><?xml version="1.0" encoding="utf-8"?>
<sst xmlns="http://schemas.openxmlformats.org/spreadsheetml/2006/main" count="14" uniqueCount="14">
  <si>
    <t>https://rosstat.gov.ru/folder/13397</t>
  </si>
  <si>
    <t>Исходные данные -  Среднедушевые денежные доходы населения по Российской Федерации (новая методология)</t>
  </si>
  <si>
    <t>Среднедушевые денежные доходы населения, руб./мес.</t>
  </si>
  <si>
    <t>Сумма</t>
  </si>
  <si>
    <t>Среднее значение</t>
  </si>
  <si>
    <t>a=</t>
  </si>
  <si>
    <t>делим на 10 исследуемых лет</t>
  </si>
  <si>
    <t>b=</t>
  </si>
  <si>
    <t>t</t>
  </si>
  <si>
    <t>yt</t>
  </si>
  <si>
    <t>t2</t>
  </si>
  <si>
    <t>модель</t>
  </si>
  <si>
    <t>y=33676,3+1618,945t</t>
  </si>
  <si>
    <t>y теоретическое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</si>
</sst>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Лист1!$B$2:$B$11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25684</c:v>
                </c:pt>
                <c:pt idx="1">
                  <c:v>27412</c:v>
                </c:pt>
                <c:pt idx="2">
                  <c:v>30254</c:v>
                </c:pt>
                <c:pt idx="3">
                  <c:v>30865</c:v>
                </c:pt>
                <c:pt idx="4">
                  <c:v>31897</c:v>
                </c:pt>
                <c:pt idx="5">
                  <c:v>33361</c:v>
                </c:pt>
                <c:pt idx="6">
                  <c:v>35506</c:v>
                </c:pt>
                <c:pt idx="7">
                  <c:v>36240</c:v>
                </c:pt>
                <c:pt idx="8">
                  <c:v>40272</c:v>
                </c:pt>
                <c:pt idx="9">
                  <c:v>45272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914F-AFDD-45DC84B8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9024"/>
        <c:axId val="49490560"/>
      </c:barChart>
      <c:catAx>
        <c:axId val="494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90560"/>
        <c:crosses val="autoZero"/>
        <c:auto val="1"/>
        <c:lblAlgn val="ctr"/>
        <c:lblOffset val="100"/>
        <c:noMultiLvlLbl val="0"/>
      </c:catAx>
      <c:valAx>
        <c:axId val="494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8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фактическое значение среднедушевого денежного дохода</c:v>
          </c:tx>
          <c:cat>
            <c:numRef>
              <c:f>Лист1!$B$2:$B$11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25684</c:v>
                </c:pt>
                <c:pt idx="1">
                  <c:v>27412</c:v>
                </c:pt>
                <c:pt idx="2">
                  <c:v>30254</c:v>
                </c:pt>
                <c:pt idx="3">
                  <c:v>30865</c:v>
                </c:pt>
                <c:pt idx="4">
                  <c:v>31897</c:v>
                </c:pt>
                <c:pt idx="5">
                  <c:v>33361</c:v>
                </c:pt>
                <c:pt idx="6">
                  <c:v>35506</c:v>
                </c:pt>
                <c:pt idx="7">
                  <c:v>36240</c:v>
                </c:pt>
                <c:pt idx="8">
                  <c:v>40272</c:v>
                </c:pt>
                <c:pt idx="9">
                  <c:v>45272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4-224C-9624-5DDF9CF4EE7C}"/>
            </c:ext>
          </c:extLst>
        </c:ser>
        <c:ser>
          <c:idx val="1"/>
          <c:order val="1"/>
          <c:tx>
            <c:v>теоретическое (выровненное по уравнению прямой) среднедушевые доходы</c:v>
          </c:tx>
          <c:marker>
            <c:symbol val="square"/>
            <c:size val="4"/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25581.572727272731</c:v>
                </c:pt>
                <c:pt idx="1">
                  <c:v>27200.518181818185</c:v>
                </c:pt>
                <c:pt idx="2">
                  <c:v>28819.463636363638</c:v>
                </c:pt>
                <c:pt idx="3">
                  <c:v>30438.409090909096</c:v>
                </c:pt>
                <c:pt idx="4">
                  <c:v>32057.354545454549</c:v>
                </c:pt>
                <c:pt idx="5">
                  <c:v>35295.24545454546</c:v>
                </c:pt>
                <c:pt idx="6">
                  <c:v>36914.19090909091</c:v>
                </c:pt>
                <c:pt idx="7">
                  <c:v>38533.136363636368</c:v>
                </c:pt>
                <c:pt idx="8">
                  <c:v>40152.081818181818</c:v>
                </c:pt>
                <c:pt idx="9">
                  <c:v>41771.027272727275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4-224C-9624-5DDF9CF4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5312"/>
        <c:axId val="53086848"/>
      </c:lineChart>
      <c:catAx>
        <c:axId val="530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86848"/>
        <c:crosses val="autoZero"/>
        <c:auto val="1"/>
        <c:lblAlgn val="ctr"/>
        <c:lblOffset val="100"/>
        <c:noMultiLvlLbl val="0"/>
      </c:catAx>
      <c:valAx>
        <c:axId val="530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</xdr:row>
      <xdr:rowOff>57150</xdr:rowOff>
    </xdr:from>
    <xdr:to>
      <xdr:col>21</xdr:col>
      <xdr:colOff>390525</xdr:colOff>
      <xdr:row>17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447674</xdr:colOff>
      <xdr:row>8</xdr:row>
      <xdr:rowOff>104774</xdr:rowOff>
    </xdr:from>
    <xdr:to>
      <xdr:col>18</xdr:col>
      <xdr:colOff>609599</xdr:colOff>
      <xdr:row>26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osstat.gov.ru/folder/13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W30" sqref="W30"/>
    </sheetView>
  </sheetViews>
  <sheetFormatPr baseColWidth="10" defaultColWidth="8.83203125" defaultRowHeight="15" x14ac:dyDescent="0.2"/>
  <sheetData>
    <row r="1" spans="2:11" x14ac:dyDescent="0.2">
      <c r="C1" t="s">
        <v>2</v>
      </c>
      <c r="E1" s="2" t="s">
        <v>8</v>
      </c>
      <c r="F1" s="2" t="s">
        <v>9</v>
      </c>
      <c r="G1" t="s">
        <v>10</v>
      </c>
      <c r="H1" t="s">
        <v>13</v>
      </c>
      <c r="K1" t="s">
        <v>1</v>
      </c>
    </row>
    <row r="2" spans="2:11" x14ac:dyDescent="0.2">
      <c r="B2">
        <v>2013</v>
      </c>
      <c r="C2">
        <v>25684</v>
      </c>
      <c r="E2">
        <v>-5</v>
      </c>
      <c r="F2">
        <f>C2*E2</f>
        <v>-128420</v>
      </c>
      <c r="G2">
        <f>E2*E2</f>
        <v>25</v>
      </c>
      <c r="H2">
        <f>$C$17+$C$18*E2</f>
        <v>25581.572727272731</v>
      </c>
      <c r="K2" s="1" t="s">
        <v>0</v>
      </c>
    </row>
    <row r="3" spans="2:11" x14ac:dyDescent="0.2">
      <c r="B3">
        <v>2014</v>
      </c>
      <c r="C3">
        <v>27412</v>
      </c>
      <c r="E3">
        <v>-4</v>
      </c>
      <c r="F3">
        <f t="shared" ref="F3:F11" si="0">C3*E3</f>
        <v>-109648</v>
      </c>
      <c r="G3">
        <f t="shared" ref="G3:G11" si="1">E3*E3</f>
        <v>16</v>
      </c>
      <c r="H3">
        <f t="shared" ref="H3:H11" si="2">$C$17+$C$18*E3</f>
        <v>27200.518181818185</v>
      </c>
    </row>
    <row r="4" spans="2:11" x14ac:dyDescent="0.2">
      <c r="B4">
        <v>2015</v>
      </c>
      <c r="C4">
        <v>30254</v>
      </c>
      <c r="E4">
        <v>-3</v>
      </c>
      <c r="F4">
        <f t="shared" si="0"/>
        <v>-90762</v>
      </c>
      <c r="G4">
        <f t="shared" si="1"/>
        <v>9</v>
      </c>
      <c r="H4">
        <f t="shared" si="2"/>
        <v>28819.463636363638</v>
      </c>
    </row>
    <row r="5" spans="2:11" x14ac:dyDescent="0.2">
      <c r="B5">
        <v>2016</v>
      </c>
      <c r="C5">
        <v>30865</v>
      </c>
      <c r="E5">
        <v>-2</v>
      </c>
      <c r="F5">
        <f t="shared" si="0"/>
        <v>-61730</v>
      </c>
      <c r="G5">
        <f t="shared" si="1"/>
        <v>4</v>
      </c>
      <c r="H5">
        <f t="shared" si="2"/>
        <v>30438.409090909096</v>
      </c>
    </row>
    <row r="6" spans="2:11" x14ac:dyDescent="0.2">
      <c r="B6">
        <v>2017</v>
      </c>
      <c r="C6">
        <v>31897</v>
      </c>
      <c r="E6">
        <v>-1</v>
      </c>
      <c r="F6">
        <f t="shared" si="0"/>
        <v>-31897</v>
      </c>
      <c r="G6">
        <f t="shared" si="1"/>
        <v>1</v>
      </c>
      <c r="H6">
        <f t="shared" si="2"/>
        <v>32057.354545454549</v>
      </c>
    </row>
    <row r="7" spans="2:11" x14ac:dyDescent="0.2">
      <c r="B7">
        <v>2018</v>
      </c>
      <c r="C7">
        <v>33361</v>
      </c>
      <c r="E7">
        <v>1</v>
      </c>
      <c r="F7">
        <f t="shared" si="0"/>
        <v>33361</v>
      </c>
      <c r="G7">
        <f t="shared" si="1"/>
        <v>1</v>
      </c>
      <c r="H7">
        <f t="shared" si="2"/>
        <v>35295.24545454546</v>
      </c>
    </row>
    <row r="8" spans="2:11" x14ac:dyDescent="0.2">
      <c r="B8">
        <v>2019</v>
      </c>
      <c r="C8">
        <v>35506</v>
      </c>
      <c r="E8">
        <v>2</v>
      </c>
      <c r="F8">
        <f t="shared" si="0"/>
        <v>71012</v>
      </c>
      <c r="G8">
        <f t="shared" si="1"/>
        <v>4</v>
      </c>
      <c r="H8">
        <f t="shared" si="2"/>
        <v>36914.19090909091</v>
      </c>
    </row>
    <row r="9" spans="2:11" x14ac:dyDescent="0.2">
      <c r="B9">
        <v>2020</v>
      </c>
      <c r="C9">
        <v>36240</v>
      </c>
      <c r="E9">
        <v>3</v>
      </c>
      <c r="F9">
        <f t="shared" si="0"/>
        <v>108720</v>
      </c>
      <c r="G9">
        <f t="shared" si="1"/>
        <v>9</v>
      </c>
      <c r="H9">
        <f t="shared" si="2"/>
        <v>38533.136363636368</v>
      </c>
    </row>
    <row r="10" spans="2:11" x14ac:dyDescent="0.2">
      <c r="B10">
        <v>2021</v>
      </c>
      <c r="C10">
        <v>40272</v>
      </c>
      <c r="E10">
        <v>4</v>
      </c>
      <c r="F10">
        <f t="shared" si="0"/>
        <v>161088</v>
      </c>
      <c r="G10">
        <f t="shared" si="1"/>
        <v>16</v>
      </c>
      <c r="H10">
        <f t="shared" si="2"/>
        <v>40152.081818181818</v>
      </c>
    </row>
    <row r="11" spans="2:11" x14ac:dyDescent="0.2">
      <c r="B11">
        <v>2022</v>
      </c>
      <c r="C11">
        <v>45272</v>
      </c>
      <c r="D11">
        <f>C11-C10</f>
        <v>5000</v>
      </c>
      <c r="E11">
        <v>5</v>
      </c>
      <c r="F11">
        <f t="shared" si="0"/>
        <v>226360</v>
      </c>
      <c r="G11">
        <f t="shared" si="1"/>
        <v>25</v>
      </c>
      <c r="H11">
        <f t="shared" si="2"/>
        <v>41771.027272727275</v>
      </c>
    </row>
    <row r="12" spans="2:11" x14ac:dyDescent="0.2">
      <c r="D12">
        <f>C11/C10*100-100</f>
        <v>12.415574096146202</v>
      </c>
    </row>
    <row r="13" spans="2:11" x14ac:dyDescent="0.2">
      <c r="B13" t="s">
        <v>4</v>
      </c>
      <c r="C13">
        <f>AVERAGE(C2:C11)</f>
        <v>33676.300000000003</v>
      </c>
    </row>
    <row r="15" spans="2:11" x14ac:dyDescent="0.2">
      <c r="B15" t="s">
        <v>3</v>
      </c>
      <c r="C15">
        <f>SUM(C2:C11)</f>
        <v>336763</v>
      </c>
      <c r="E15">
        <f t="shared" ref="E15:H15" si="3">SUM(E2:E11)</f>
        <v>0</v>
      </c>
      <c r="F15">
        <f t="shared" si="3"/>
        <v>178084</v>
      </c>
      <c r="G15">
        <f t="shared" si="3"/>
        <v>110</v>
      </c>
      <c r="H15">
        <f t="shared" si="3"/>
        <v>336763.00000000006</v>
      </c>
    </row>
    <row r="17" spans="2:5" x14ac:dyDescent="0.2">
      <c r="B17" t="s">
        <v>5</v>
      </c>
      <c r="C17">
        <f>C15/10</f>
        <v>33676.300000000003</v>
      </c>
      <c r="E17" t="s">
        <v>6</v>
      </c>
    </row>
    <row r="18" spans="2:5" x14ac:dyDescent="0.2">
      <c r="B18" t="s">
        <v>7</v>
      </c>
      <c r="C18">
        <f>F15/G15</f>
        <v>1618.9454545454546</v>
      </c>
    </row>
    <row r="20" spans="2:5" x14ac:dyDescent="0.2">
      <c r="D20" t="s">
        <v>11</v>
      </c>
      <c r="E20" t="s">
        <v>12</v>
      </c>
    </row>
  </sheetData>
  <hyperlinks>
    <hyperlink ref="K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Гудиев Зелимхан</dc:creator>
  <cp:keywords/>
  <dc:description/>
  <cp:lastModifiedBy>Пользователь Microsoft Office</cp:lastModifiedBy>
  <dcterms:created xsi:type="dcterms:W3CDTF">2023-02-17T16:21:37Z</dcterms:created>
  <dcterms:modified xsi:type="dcterms:W3CDTF">2023-02-18T14:35:28Z</dcterms:modified>
  <cp:category/>
</cp:coreProperties>
</file>