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A37ADB84-71B4-4ABA-A49D-0AECA1A0698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Random Number" sheetId="4" r:id="rId1"/>
    <sheet name="1" sheetId="1" r:id="rId2"/>
    <sheet name="2" sheetId="2" r:id="rId3"/>
    <sheet name="3" sheetId="3" r:id="rId4"/>
    <sheet name="Lat 1" sheetId="7" r:id="rId5"/>
    <sheet name="Lat 2" sheetId="6" r:id="rId6"/>
    <sheet name="Lat 3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5" l="1"/>
  <c r="B14" i="5"/>
  <c r="B12" i="3"/>
  <c r="B10" i="3"/>
  <c r="B16" i="2"/>
  <c r="B15" i="2"/>
  <c r="B17" i="1"/>
  <c r="B16" i="1"/>
  <c r="C15" i="1"/>
  <c r="B15" i="1"/>
  <c r="D3" i="1"/>
  <c r="D2" i="1"/>
  <c r="C14" i="1"/>
  <c r="D4" i="1"/>
  <c r="D5" i="1"/>
  <c r="B14" i="1"/>
  <c r="D9" i="1" s="1"/>
  <c r="D8" i="1" l="1"/>
  <c r="D7" i="1"/>
  <c r="D6" i="1"/>
  <c r="D10" i="1"/>
  <c r="D11" i="1" l="1"/>
</calcChain>
</file>

<file path=xl/sharedStrings.xml><?xml version="1.0" encoding="utf-8"?>
<sst xmlns="http://schemas.openxmlformats.org/spreadsheetml/2006/main" count="87" uniqueCount="74">
  <si>
    <t>y1</t>
  </si>
  <si>
    <t>y2</t>
  </si>
  <si>
    <t>y3</t>
  </si>
  <si>
    <t>y4</t>
  </si>
  <si>
    <t>y5</t>
  </si>
  <si>
    <t>y6</t>
  </si>
  <si>
    <t>y7</t>
  </si>
  <si>
    <t>y8</t>
  </si>
  <si>
    <t>y9</t>
  </si>
  <si>
    <t>Amount of money owed</t>
  </si>
  <si>
    <t>n</t>
  </si>
  <si>
    <t>N</t>
  </si>
  <si>
    <t>s^2</t>
  </si>
  <si>
    <t>(yi - ybar)^2</t>
  </si>
  <si>
    <t>BOE</t>
  </si>
  <si>
    <t>y bar</t>
  </si>
  <si>
    <t>v duga y bar</t>
  </si>
  <si>
    <t>tau duga</t>
  </si>
  <si>
    <t>B</t>
  </si>
  <si>
    <t>D</t>
  </si>
  <si>
    <t>Nama</t>
  </si>
  <si>
    <t>Rand</t>
  </si>
  <si>
    <t>Nama1</t>
  </si>
  <si>
    <t>Nama2</t>
  </si>
  <si>
    <t>Nama3</t>
  </si>
  <si>
    <t>Nama4</t>
  </si>
  <si>
    <t>Nama5</t>
  </si>
  <si>
    <t>Nama6</t>
  </si>
  <si>
    <t>Nama7</t>
  </si>
  <si>
    <t>Nama8</t>
  </si>
  <si>
    <t>Nama9</t>
  </si>
  <si>
    <t>Nama10</t>
  </si>
  <si>
    <t>Nama11</t>
  </si>
  <si>
    <t>Nama12</t>
  </si>
  <si>
    <t>Nama13</t>
  </si>
  <si>
    <t>Nama14</t>
  </si>
  <si>
    <t>Nama15</t>
  </si>
  <si>
    <t>Nama16</t>
  </si>
  <si>
    <t>Nama17</t>
  </si>
  <si>
    <t>Nama18</t>
  </si>
  <si>
    <t>Nama19</t>
  </si>
  <si>
    <t>Nama20</t>
  </si>
  <si>
    <t>Nama21</t>
  </si>
  <si>
    <t>Nama22</t>
  </si>
  <si>
    <t>Nama23</t>
  </si>
  <si>
    <t>Nama24</t>
  </si>
  <si>
    <t>Nama25</t>
  </si>
  <si>
    <t>Nama26</t>
  </si>
  <si>
    <t>Nama27</t>
  </si>
  <si>
    <t>Nama28</t>
  </si>
  <si>
    <t>Nama29</t>
  </si>
  <si>
    <t>Nama30</t>
  </si>
  <si>
    <t>Nama31</t>
  </si>
  <si>
    <t>Nama32</t>
  </si>
  <si>
    <t>Nama33</t>
  </si>
  <si>
    <t>Nama34</t>
  </si>
  <si>
    <t>Nama35</t>
  </si>
  <si>
    <t>Nama36</t>
  </si>
  <si>
    <t>Nama37</t>
  </si>
  <si>
    <t>Nama38</t>
  </si>
  <si>
    <t>Nama39</t>
  </si>
  <si>
    <t>Nama40</t>
  </si>
  <si>
    <t>Nama41</t>
  </si>
  <si>
    <t>Nama42</t>
  </si>
  <si>
    <t>Nama43</t>
  </si>
  <si>
    <t>Nama44</t>
  </si>
  <si>
    <t>Nama45</t>
  </si>
  <si>
    <t>Nama46</t>
  </si>
  <si>
    <t>Nama47</t>
  </si>
  <si>
    <t>Nama48</t>
  </si>
  <si>
    <t>Nama49</t>
  </si>
  <si>
    <t>V(y bar)</t>
  </si>
  <si>
    <t>E(aX)=aE(X)</t>
  </si>
  <si>
    <t>V(aX) = a^2 V(X)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</si>
</sst>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0" borderId="1" xfId="0" applyNumberFormat="1" applyBorder="1"/>
    <xf numFmtId="0" fontId="0" fillId="2" borderId="0" xfId="0" applyFill="1"/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2" borderId="0" xfId="0" applyNumberFormat="1" applyFont="1" applyFill="1"/>
    <xf numFmtId="2" fontId="0" fillId="0" borderId="0" xfId="0" applyNumberFormat="1" applyFont="1"/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 vertical="top"/>
    </xf>
    <xf numFmtId="2" fontId="0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490904</xdr:colOff>
      <xdr:row>0</xdr:row>
      <xdr:rowOff>80596</xdr:rowOff>
    </xdr:from>
    <xdr:to>
      <xdr:col>11</xdr:col>
      <xdr:colOff>205056</xdr:colOff>
      <xdr:row>12</xdr:row>
      <xdr:rowOff>60276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69"/>
        <a:stretch/>
      </xdr:blipFill>
      <xdr:spPr bwMode="auto">
        <a:xfrm>
          <a:off x="3231173" y="80596"/>
          <a:ext cx="4410710" cy="22656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43962</xdr:colOff>
      <xdr:row>12</xdr:row>
      <xdr:rowOff>131885</xdr:rowOff>
    </xdr:from>
    <xdr:to>
      <xdr:col>9</xdr:col>
      <xdr:colOff>351888</xdr:colOff>
      <xdr:row>15</xdr:row>
      <xdr:rowOff>284920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2366" y="2417885"/>
          <a:ext cx="3180080" cy="7245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247648</xdr:colOff>
      <xdr:row>8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74259-1B88-070C-A530-ACD540A1F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3648" cy="1543050"/>
        </a:xfrm>
        <a:prstGeom prst="rect">
          <a:avLst/>
        </a:prstGeom>
      </xdr:spPr>
    </xdr:pic>
    <xdr:clientData/>
  </xdr:twoCellAnchor>
  <xdr:twoCellAnchor editAs="oneCell">
    <xdr:from>
      <xdr:col>10</xdr:col>
      <xdr:colOff>527050</xdr:colOff>
      <xdr:row>0</xdr:row>
      <xdr:rowOff>19050</xdr:rowOff>
    </xdr:from>
    <xdr:to>
      <xdr:col>17</xdr:col>
      <xdr:colOff>412750</xdr:colOff>
      <xdr:row>14</xdr:row>
      <xdr:rowOff>106406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51F211-3F32-EF3A-E41B-1BF4188AF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3050" y="19050"/>
          <a:ext cx="4152900" cy="2665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11</xdr:col>
      <xdr:colOff>327992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2C9DA-084A-0302-0415-1F1FF0390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7033592" cy="83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298450</xdr:colOff>
      <xdr:row>0</xdr:row>
      <xdr:rowOff>0</xdr:rowOff>
    </xdr:from>
    <xdr:to>
      <xdr:col>19</xdr:col>
      <xdr:colOff>228847</xdr:colOff>
      <xdr:row>9</xdr:row>
      <xdr:rowOff>19136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75B4FD-9014-F22B-D1C7-ED3D2E118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4050" y="0"/>
          <a:ext cx="4807197" cy="16764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375285</xdr:colOff>
      <xdr:row>30</xdr:row>
      <xdr:rowOff>163195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6056C-A12B-B5C1-AB87-2BD386DF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52085" cy="56876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197142</xdr:colOff>
      <xdr:row>16</xdr:row>
      <xdr:rowOff>76355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85AE3-7E40-A2ED-40DF-0E70E6EF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3542" cy="3022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0</xdr:row>
      <xdr:rowOff>0</xdr:rowOff>
    </xdr:from>
    <xdr:to>
      <xdr:col>15</xdr:col>
      <xdr:colOff>0</xdr:colOff>
      <xdr:row>14</xdr:row>
      <xdr:rowOff>87356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1F355-9823-4491-8493-0271ADAE4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0"/>
          <a:ext cx="4152900" cy="266545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8</xdr:col>
      <xdr:colOff>38101</xdr:colOff>
      <xdr:row>6</xdr:row>
      <xdr:rowOff>129595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864ECD-AD9D-B86F-0E87-BCA034D8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4914900" cy="1234494"/>
        </a:xfrm>
        <a:prstGeom prst="rect">
          <a:avLst/>
        </a:prstGeom>
      </xdr:spPr>
    </xdr:pic>
    <xdr:clientData/>
  </xdr:twoCellAnchor>
  <xdr:twoCellAnchor editAs="oneCell">
    <xdr:from>
      <xdr:col>14</xdr:col>
      <xdr:colOff>565150</xdr:colOff>
      <xdr:row>0</xdr:row>
      <xdr:rowOff>0</xdr:rowOff>
    </xdr:from>
    <xdr:to>
      <xdr:col>22</xdr:col>
      <xdr:colOff>190402</xdr:colOff>
      <xdr:row>11</xdr:row>
      <xdr:rowOff>163830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E94296-985F-42BF-9547-8EB1C279AF5C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69"/>
        <a:stretch/>
      </xdr:blipFill>
      <xdr:spPr bwMode="auto">
        <a:xfrm>
          <a:off x="9099550" y="0"/>
          <a:ext cx="4502052" cy="21894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255A-9328-406E-8A37-E3449204E6C4}">
  <dimension ref="A1:B50"/>
  <sheetViews>
    <sheetView workbookViewId="0">
      <selection activeCell="A21" sqref="A21"/>
    </sheetView>
  </sheetViews>
  <sheetFormatPr defaultRowHeight="14.5" x14ac:dyDescent="0.35"/>
  <sheetData>
    <row r="1" spans="1:2" x14ac:dyDescent="0.35">
      <c r="A1" t="s">
        <v>20</v>
      </c>
      <c r="B1" t="s">
        <v>21</v>
      </c>
    </row>
    <row r="2" spans="1:2" x14ac:dyDescent="0.35">
      <c r="A2" t="s">
        <v>70</v>
      </c>
      <c r="B2">
        <v>0.99068834129475791</v>
      </c>
    </row>
    <row r="3" spans="1:2" x14ac:dyDescent="0.35">
      <c r="A3" t="s">
        <v>58</v>
      </c>
      <c r="B3">
        <v>0.95060676918566989</v>
      </c>
    </row>
    <row r="4" spans="1:2" x14ac:dyDescent="0.35">
      <c r="A4" t="s">
        <v>49</v>
      </c>
      <c r="B4">
        <v>0.94854801673171407</v>
      </c>
    </row>
    <row r="5" spans="1:2" x14ac:dyDescent="0.35">
      <c r="A5" t="s">
        <v>51</v>
      </c>
      <c r="B5">
        <v>0.94013840312345243</v>
      </c>
    </row>
    <row r="6" spans="1:2" x14ac:dyDescent="0.35">
      <c r="A6" t="s">
        <v>34</v>
      </c>
      <c r="B6">
        <v>0.93090071462638757</v>
      </c>
    </row>
    <row r="7" spans="1:2" x14ac:dyDescent="0.35">
      <c r="A7" t="s">
        <v>69</v>
      </c>
      <c r="B7">
        <v>0.89485443047081303</v>
      </c>
    </row>
    <row r="8" spans="1:2" x14ac:dyDescent="0.35">
      <c r="A8" t="s">
        <v>65</v>
      </c>
      <c r="B8">
        <v>0.8785218619490166</v>
      </c>
    </row>
    <row r="9" spans="1:2" x14ac:dyDescent="0.35">
      <c r="A9" t="s">
        <v>43</v>
      </c>
      <c r="B9">
        <v>0.85358505495947889</v>
      </c>
    </row>
    <row r="10" spans="1:2" x14ac:dyDescent="0.35">
      <c r="A10" t="s">
        <v>32</v>
      </c>
      <c r="B10">
        <v>0.85355753733276341</v>
      </c>
    </row>
    <row r="11" spans="1:2" x14ac:dyDescent="0.35">
      <c r="A11" t="s">
        <v>28</v>
      </c>
      <c r="B11">
        <v>0.85226531561954977</v>
      </c>
    </row>
    <row r="12" spans="1:2" x14ac:dyDescent="0.35">
      <c r="A12" t="s">
        <v>42</v>
      </c>
      <c r="B12">
        <v>0.83153099888992954</v>
      </c>
    </row>
    <row r="13" spans="1:2" x14ac:dyDescent="0.35">
      <c r="A13" t="s">
        <v>39</v>
      </c>
      <c r="B13">
        <v>0.78908857822879941</v>
      </c>
    </row>
    <row r="14" spans="1:2" x14ac:dyDescent="0.35">
      <c r="A14" t="s">
        <v>57</v>
      </c>
      <c r="B14">
        <v>0.78816848189177324</v>
      </c>
    </row>
    <row r="15" spans="1:2" x14ac:dyDescent="0.35">
      <c r="A15" t="s">
        <v>40</v>
      </c>
      <c r="B15">
        <v>0.78238494074316078</v>
      </c>
    </row>
    <row r="16" spans="1:2" x14ac:dyDescent="0.35">
      <c r="A16" t="s">
        <v>24</v>
      </c>
      <c r="B16">
        <v>0.73154328269453872</v>
      </c>
    </row>
    <row r="17" spans="1:2" x14ac:dyDescent="0.35">
      <c r="A17" t="s">
        <v>22</v>
      </c>
      <c r="B17">
        <v>0.7175533219009782</v>
      </c>
    </row>
    <row r="18" spans="1:2" x14ac:dyDescent="0.35">
      <c r="A18" t="s">
        <v>62</v>
      </c>
      <c r="B18">
        <v>0.67770840234787899</v>
      </c>
    </row>
    <row r="19" spans="1:2" x14ac:dyDescent="0.35">
      <c r="A19" t="s">
        <v>45</v>
      </c>
      <c r="B19">
        <v>0.67216378990885739</v>
      </c>
    </row>
    <row r="20" spans="1:2" x14ac:dyDescent="0.35">
      <c r="A20" t="s">
        <v>68</v>
      </c>
      <c r="B20">
        <v>0.66498710360949542</v>
      </c>
    </row>
    <row r="21" spans="1:2" x14ac:dyDescent="0.35">
      <c r="A21" t="s">
        <v>44</v>
      </c>
      <c r="B21">
        <v>0.64353538519274023</v>
      </c>
    </row>
    <row r="22" spans="1:2" x14ac:dyDescent="0.35">
      <c r="A22" t="s">
        <v>30</v>
      </c>
      <c r="B22">
        <v>0.63471054337928956</v>
      </c>
    </row>
    <row r="23" spans="1:2" x14ac:dyDescent="0.35">
      <c r="A23" t="s">
        <v>46</v>
      </c>
      <c r="B23">
        <v>0.62919218875428096</v>
      </c>
    </row>
    <row r="24" spans="1:2" x14ac:dyDescent="0.35">
      <c r="A24" t="s">
        <v>35</v>
      </c>
      <c r="B24">
        <v>0.61903582091420639</v>
      </c>
    </row>
    <row r="25" spans="1:2" x14ac:dyDescent="0.35">
      <c r="A25" t="s">
        <v>67</v>
      </c>
      <c r="B25">
        <v>0.60988255819906423</v>
      </c>
    </row>
    <row r="26" spans="1:2" x14ac:dyDescent="0.35">
      <c r="A26" t="s">
        <v>63</v>
      </c>
      <c r="B26">
        <v>0.57338939649392195</v>
      </c>
    </row>
    <row r="27" spans="1:2" x14ac:dyDescent="0.35">
      <c r="A27" t="s">
        <v>66</v>
      </c>
      <c r="B27">
        <v>0.56293703027396758</v>
      </c>
    </row>
    <row r="28" spans="1:2" x14ac:dyDescent="0.35">
      <c r="A28" t="s">
        <v>48</v>
      </c>
      <c r="B28">
        <v>0.51619367896712109</v>
      </c>
    </row>
    <row r="29" spans="1:2" x14ac:dyDescent="0.35">
      <c r="A29" t="s">
        <v>54</v>
      </c>
      <c r="B29">
        <v>0.50945040927030261</v>
      </c>
    </row>
    <row r="30" spans="1:2" x14ac:dyDescent="0.35">
      <c r="A30" t="s">
        <v>64</v>
      </c>
      <c r="B30">
        <v>0.48728896839200275</v>
      </c>
    </row>
    <row r="31" spans="1:2" x14ac:dyDescent="0.35">
      <c r="A31" t="s">
        <v>31</v>
      </c>
      <c r="B31">
        <v>0.47268589413628137</v>
      </c>
    </row>
    <row r="32" spans="1:2" x14ac:dyDescent="0.35">
      <c r="A32" t="s">
        <v>56</v>
      </c>
      <c r="B32">
        <v>0.46710364251521075</v>
      </c>
    </row>
    <row r="33" spans="1:2" x14ac:dyDescent="0.35">
      <c r="A33" t="s">
        <v>26</v>
      </c>
      <c r="B33">
        <v>0.45335545758497187</v>
      </c>
    </row>
    <row r="34" spans="1:2" x14ac:dyDescent="0.35">
      <c r="A34" t="s">
        <v>37</v>
      </c>
      <c r="B34">
        <v>0.40900410343309235</v>
      </c>
    </row>
    <row r="35" spans="1:2" x14ac:dyDescent="0.35">
      <c r="A35" t="s">
        <v>36</v>
      </c>
      <c r="B35">
        <v>0.38617472656575269</v>
      </c>
    </row>
    <row r="36" spans="1:2" x14ac:dyDescent="0.35">
      <c r="A36" t="s">
        <v>60</v>
      </c>
      <c r="B36">
        <v>0.37348329711992156</v>
      </c>
    </row>
    <row r="37" spans="1:2" x14ac:dyDescent="0.35">
      <c r="A37" t="s">
        <v>29</v>
      </c>
      <c r="B37">
        <v>0.36421259053344934</v>
      </c>
    </row>
    <row r="38" spans="1:2" x14ac:dyDescent="0.35">
      <c r="A38" t="s">
        <v>50</v>
      </c>
      <c r="B38">
        <v>0.31945493777287004</v>
      </c>
    </row>
    <row r="39" spans="1:2" x14ac:dyDescent="0.35">
      <c r="A39" t="s">
        <v>52</v>
      </c>
      <c r="B39">
        <v>0.30218868862312709</v>
      </c>
    </row>
    <row r="40" spans="1:2" x14ac:dyDescent="0.35">
      <c r="A40" t="s">
        <v>33</v>
      </c>
      <c r="B40">
        <v>0.27839578661163356</v>
      </c>
    </row>
    <row r="41" spans="1:2" x14ac:dyDescent="0.35">
      <c r="A41" t="s">
        <v>47</v>
      </c>
      <c r="B41">
        <v>0.26564039766578107</v>
      </c>
    </row>
    <row r="42" spans="1:2" x14ac:dyDescent="0.35">
      <c r="A42" t="s">
        <v>59</v>
      </c>
      <c r="B42">
        <v>0.23435651053711404</v>
      </c>
    </row>
    <row r="43" spans="1:2" x14ac:dyDescent="0.35">
      <c r="A43" t="s">
        <v>53</v>
      </c>
      <c r="B43">
        <v>0.16713870327176061</v>
      </c>
    </row>
    <row r="44" spans="1:2" x14ac:dyDescent="0.35">
      <c r="A44" t="s">
        <v>23</v>
      </c>
      <c r="B44">
        <v>0.13358099754190511</v>
      </c>
    </row>
    <row r="45" spans="1:2" x14ac:dyDescent="0.35">
      <c r="A45" t="s">
        <v>61</v>
      </c>
      <c r="B45">
        <v>0.13034014026459839</v>
      </c>
    </row>
    <row r="46" spans="1:2" x14ac:dyDescent="0.35">
      <c r="A46" t="s">
        <v>27</v>
      </c>
      <c r="B46">
        <v>7.9607758249666372E-2</v>
      </c>
    </row>
    <row r="47" spans="1:2" x14ac:dyDescent="0.35">
      <c r="A47" t="s">
        <v>55</v>
      </c>
      <c r="B47">
        <v>7.0834518663811297E-2</v>
      </c>
    </row>
    <row r="48" spans="1:2" x14ac:dyDescent="0.35">
      <c r="A48" t="s">
        <v>25</v>
      </c>
      <c r="B48">
        <v>5.5048406845307651E-2</v>
      </c>
    </row>
    <row r="49" spans="1:2" x14ac:dyDescent="0.35">
      <c r="A49" t="s">
        <v>38</v>
      </c>
      <c r="B49">
        <v>4.6808614692656736E-2</v>
      </c>
    </row>
    <row r="50" spans="1:2" x14ac:dyDescent="0.35">
      <c r="A50" t="s">
        <v>41</v>
      </c>
      <c r="B50">
        <v>1.837922053156904E-2</v>
      </c>
    </row>
  </sheetData>
  <sortState xmlns:xlrd2="http://schemas.microsoft.com/office/spreadsheetml/2017/richdata2" ref="A2:B50">
    <sortCondition descending="1" ref="B2:B5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opLeftCell="A3" zoomScaleNormal="100" workbookViewId="0">
      <selection activeCell="B18" sqref="B18"/>
    </sheetView>
  </sheetViews>
  <sheetFormatPr defaultRowHeight="14.5" x14ac:dyDescent="0.35"/>
  <cols>
    <col min="1" max="1" width="9.54296875" customWidth="1"/>
    <col min="2" max="2" width="9.1796875" customWidth="1"/>
    <col min="4" max="4" width="13.26953125" customWidth="1"/>
    <col min="7" max="7" width="10.453125" customWidth="1"/>
    <col min="8" max="8" width="14.453125" customWidth="1"/>
  </cols>
  <sheetData>
    <row r="1" spans="1:4" x14ac:dyDescent="0.35">
      <c r="A1" s="5" t="s">
        <v>9</v>
      </c>
      <c r="B1" s="5"/>
      <c r="D1" s="2" t="s">
        <v>13</v>
      </c>
    </row>
    <row r="2" spans="1:4" x14ac:dyDescent="0.35">
      <c r="A2" s="6" t="s">
        <v>0</v>
      </c>
      <c r="B2" s="7">
        <v>33.5</v>
      </c>
      <c r="D2" s="3">
        <f>(B2-$B$14)^2</f>
        <v>54.595679012345634</v>
      </c>
    </row>
    <row r="3" spans="1:4" x14ac:dyDescent="0.35">
      <c r="A3" s="6" t="s">
        <v>1</v>
      </c>
      <c r="B3" s="7">
        <v>32</v>
      </c>
      <c r="D3" s="3">
        <f>(B3-$B$14)^2</f>
        <v>79.012345679012284</v>
      </c>
    </row>
    <row r="4" spans="1:4" x14ac:dyDescent="0.35">
      <c r="A4" s="6" t="s">
        <v>2</v>
      </c>
      <c r="B4" s="7">
        <v>52</v>
      </c>
      <c r="D4" s="3">
        <f t="shared" ref="D3:D10" si="0">(B4-$B$14)^2</f>
        <v>123.45679012345686</v>
      </c>
    </row>
    <row r="5" spans="1:4" x14ac:dyDescent="0.35">
      <c r="A5" s="6" t="s">
        <v>3</v>
      </c>
      <c r="B5" s="7">
        <v>43</v>
      </c>
      <c r="D5" s="3">
        <f t="shared" si="0"/>
        <v>4.4567901234568037</v>
      </c>
    </row>
    <row r="6" spans="1:4" x14ac:dyDescent="0.35">
      <c r="A6" s="6" t="s">
        <v>4</v>
      </c>
      <c r="B6" s="7">
        <v>40</v>
      </c>
      <c r="D6" s="3">
        <f t="shared" si="0"/>
        <v>0.79012345679011786</v>
      </c>
    </row>
    <row r="7" spans="1:4" x14ac:dyDescent="0.35">
      <c r="A7" s="6" t="s">
        <v>5</v>
      </c>
      <c r="B7" s="7">
        <v>41</v>
      </c>
      <c r="D7" s="3">
        <f t="shared" si="0"/>
        <v>1.2345679012346381E-2</v>
      </c>
    </row>
    <row r="8" spans="1:4" x14ac:dyDescent="0.35">
      <c r="A8" s="6" t="s">
        <v>6</v>
      </c>
      <c r="B8" s="7">
        <v>45</v>
      </c>
      <c r="D8" s="3">
        <f t="shared" si="0"/>
        <v>16.901234567901259</v>
      </c>
    </row>
    <row r="9" spans="1:4" x14ac:dyDescent="0.35">
      <c r="A9" s="6" t="s">
        <v>7</v>
      </c>
      <c r="B9" s="7">
        <v>42.5</v>
      </c>
      <c r="D9" s="3">
        <f t="shared" si="0"/>
        <v>2.595679012345689</v>
      </c>
    </row>
    <row r="10" spans="1:4" x14ac:dyDescent="0.35">
      <c r="A10" s="6" t="s">
        <v>8</v>
      </c>
      <c r="B10" s="7">
        <v>39</v>
      </c>
      <c r="D10" s="3">
        <f t="shared" si="0"/>
        <v>3.5679012345678891</v>
      </c>
    </row>
    <row r="11" spans="1:4" x14ac:dyDescent="0.35">
      <c r="A11" s="8"/>
      <c r="B11" s="8"/>
      <c r="D11" s="1">
        <f>SUM(D2:D10)</f>
        <v>285.38888888888891</v>
      </c>
    </row>
    <row r="12" spans="1:4" x14ac:dyDescent="0.35">
      <c r="A12" s="9" t="s">
        <v>10</v>
      </c>
      <c r="B12" s="8">
        <v>9</v>
      </c>
    </row>
    <row r="13" spans="1:4" x14ac:dyDescent="0.35">
      <c r="A13" s="9" t="s">
        <v>11</v>
      </c>
      <c r="B13" s="8">
        <v>484</v>
      </c>
    </row>
    <row r="14" spans="1:4" x14ac:dyDescent="0.35">
      <c r="A14" s="10" t="s">
        <v>15</v>
      </c>
      <c r="B14" s="11">
        <f>((SUM(B2:B10))/B12)</f>
        <v>40.888888888888886</v>
      </c>
      <c r="C14">
        <f>AVERAGE(B2:B10)</f>
        <v>40.888888888888886</v>
      </c>
    </row>
    <row r="15" spans="1:4" x14ac:dyDescent="0.35">
      <c r="A15" s="10" t="s">
        <v>12</v>
      </c>
      <c r="B15" s="12">
        <f>(D11/8)</f>
        <v>35.673611111111114</v>
      </c>
      <c r="C15">
        <f>_xlfn.VAR.S(B2:B10)</f>
        <v>35.673611111111086</v>
      </c>
    </row>
    <row r="16" spans="1:4" ht="29" x14ac:dyDescent="0.35">
      <c r="A16" s="13" t="s">
        <v>16</v>
      </c>
      <c r="B16" s="12">
        <f>((1-(B12/B13))*(B15/B12))</f>
        <v>3.8900287598204271</v>
      </c>
    </row>
    <row r="17" spans="1:2" x14ac:dyDescent="0.35">
      <c r="A17" s="14" t="s">
        <v>14</v>
      </c>
      <c r="B17" s="15">
        <f>2*(SQRT(B16))</f>
        <v>3.944631166444045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2EAB-2918-4321-8DBD-FD3602276DA0}">
  <dimension ref="A10:C16"/>
  <sheetViews>
    <sheetView workbookViewId="0">
      <selection activeCell="D16" sqref="D16"/>
    </sheetView>
  </sheetViews>
  <sheetFormatPr defaultRowHeight="14.5" x14ac:dyDescent="0.35"/>
  <sheetData>
    <row r="10" spans="1:3" x14ac:dyDescent="0.35">
      <c r="A10" t="s">
        <v>11</v>
      </c>
      <c r="B10">
        <v>1500</v>
      </c>
    </row>
    <row r="11" spans="1:3" x14ac:dyDescent="0.35">
      <c r="A11" t="s">
        <v>10</v>
      </c>
      <c r="B11">
        <v>100</v>
      </c>
    </row>
    <row r="12" spans="1:3" x14ac:dyDescent="0.35">
      <c r="A12" t="s">
        <v>15</v>
      </c>
      <c r="B12">
        <v>25.2</v>
      </c>
    </row>
    <row r="13" spans="1:3" x14ac:dyDescent="0.35">
      <c r="A13" t="s">
        <v>12</v>
      </c>
      <c r="B13">
        <v>136</v>
      </c>
    </row>
    <row r="15" spans="1:3" x14ac:dyDescent="0.35">
      <c r="A15" t="s">
        <v>17</v>
      </c>
      <c r="B15">
        <f>B10*B12</f>
        <v>37800</v>
      </c>
    </row>
    <row r="16" spans="1:3" x14ac:dyDescent="0.35">
      <c r="A16" t="s">
        <v>18</v>
      </c>
      <c r="B16">
        <f>2*SQRT((B10^2)*(1-(B11/B10))*(B13/B11))</f>
        <v>3379.9408278844171</v>
      </c>
      <c r="C16" s="4">
        <v>3340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442AD-F86F-4B87-95A2-878CDF965DA1}">
  <dimension ref="A7:C12"/>
  <sheetViews>
    <sheetView workbookViewId="0">
      <selection activeCell="C12" sqref="C12"/>
    </sheetView>
  </sheetViews>
  <sheetFormatPr defaultRowHeight="14.5" x14ac:dyDescent="0.35"/>
  <sheetData>
    <row r="7" spans="1:3" x14ac:dyDescent="0.35">
      <c r="A7" t="s">
        <v>11</v>
      </c>
      <c r="B7">
        <v>1500</v>
      </c>
    </row>
    <row r="8" spans="1:3" x14ac:dyDescent="0.35">
      <c r="A8" t="s">
        <v>12</v>
      </c>
      <c r="B8">
        <v>136</v>
      </c>
    </row>
    <row r="9" spans="1:3" x14ac:dyDescent="0.35">
      <c r="A9" t="s">
        <v>18</v>
      </c>
      <c r="B9">
        <v>1500</v>
      </c>
    </row>
    <row r="10" spans="1:3" x14ac:dyDescent="0.35">
      <c r="A10" t="s">
        <v>19</v>
      </c>
      <c r="B10">
        <f>(B9^2)/(4*B7^2)</f>
        <v>0.25</v>
      </c>
    </row>
    <row r="12" spans="1:3" x14ac:dyDescent="0.35">
      <c r="A12" t="s">
        <v>10</v>
      </c>
      <c r="B12">
        <f>(B7*B8)/((B7-1)*B10+B8)</f>
        <v>399.41262848751836</v>
      </c>
      <c r="C12" s="4">
        <v>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9D6-BF8E-41D5-A0E6-D7C1705E4F1A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2AE5-E43C-4A75-BADE-F0D6457F0CC6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13D4-6CCC-4569-8654-C5911DE449D5}">
  <dimension ref="A9:E15"/>
  <sheetViews>
    <sheetView workbookViewId="0">
      <selection activeCell="F17" sqref="F17"/>
    </sheetView>
  </sheetViews>
  <sheetFormatPr defaultRowHeight="14.5" x14ac:dyDescent="0.35"/>
  <sheetData>
    <row r="9" spans="1:5" x14ac:dyDescent="0.35">
      <c r="A9" t="s">
        <v>11</v>
      </c>
      <c r="B9">
        <v>100</v>
      </c>
    </row>
    <row r="10" spans="1:5" x14ac:dyDescent="0.35">
      <c r="A10" t="s">
        <v>10</v>
      </c>
      <c r="B10">
        <v>20</v>
      </c>
      <c r="E10" t="s">
        <v>72</v>
      </c>
    </row>
    <row r="11" spans="1:5" x14ac:dyDescent="0.35">
      <c r="A11" t="s">
        <v>15</v>
      </c>
      <c r="B11">
        <v>50</v>
      </c>
    </row>
    <row r="12" spans="1:5" x14ac:dyDescent="0.35">
      <c r="A12" t="s">
        <v>71</v>
      </c>
      <c r="B12">
        <v>0.05</v>
      </c>
      <c r="E12" t="s">
        <v>73</v>
      </c>
    </row>
    <row r="14" spans="1:5" x14ac:dyDescent="0.35">
      <c r="A14" t="s">
        <v>17</v>
      </c>
      <c r="B14" s="4">
        <f>B9*B11</f>
        <v>5000</v>
      </c>
    </row>
    <row r="15" spans="1:5" x14ac:dyDescent="0.35">
      <c r="A15" t="s">
        <v>18</v>
      </c>
      <c r="B15" s="4">
        <f>2*SQRT((B9^2)*B12)</f>
        <v>44.721359549995796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 Number</vt:lpstr>
      <vt:lpstr>1</vt:lpstr>
      <vt:lpstr>2</vt:lpstr>
      <vt:lpstr>3</vt:lpstr>
      <vt:lpstr>Lat 1</vt:lpstr>
      <vt:lpstr>Lat 2</vt:lpstr>
      <vt:lpstr>Lat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2021-02-18T07:38:54Z</dcterms:created>
  <dcterms:modified xsi:type="dcterms:W3CDTF">2022-08-30T07:48:39Z</dcterms:modified>
</cp:coreProperties>
</file>