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7. Pengantar Analisis Data Kategorik\"/>
    </mc:Choice>
  </mc:AlternateContent>
  <xr:revisionPtr revIDLastSave="0" documentId="13_ncr:1_{A2BD7E3E-EAF8-41AB-8CBF-02280B5C9A7E}" xr6:coauthVersionLast="47" xr6:coauthVersionMax="47" xr10:uidLastSave="{00000000-0000-0000-0000-000000000000}"/>
  <bookViews>
    <workbookView xWindow="2340" yWindow="2340" windowWidth="18105" windowHeight="12645" activeTab="2" xr2:uid="{00000000-000D-0000-FFFF-FFFF00000000}"/>
  </bookViews>
  <sheets>
    <sheet name="Essay 1" sheetId="1" r:id="rId1"/>
    <sheet name="Essay 2" sheetId="2" r:id="rId2"/>
    <sheet name="Essay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8" i="2"/>
  <c r="A22" i="3" l="1"/>
  <c r="A16" i="3"/>
  <c r="B44" i="1"/>
  <c r="B36" i="1"/>
  <c r="B29" i="1"/>
  <c r="I19" i="2"/>
  <c r="I24" i="2" s="1"/>
  <c r="D25" i="2"/>
  <c r="E25" i="2"/>
  <c r="C25" i="2"/>
  <c r="F25" i="2" s="1"/>
  <c r="F23" i="2"/>
  <c r="F21" i="2"/>
  <c r="E22" i="2" l="1"/>
  <c r="E28" i="2" s="1"/>
  <c r="C24" i="2"/>
  <c r="C29" i="2" s="1"/>
  <c r="E24" i="2"/>
  <c r="E29" i="2" s="1"/>
  <c r="D24" i="2"/>
  <c r="D29" i="2" s="1"/>
  <c r="D22" i="2"/>
  <c r="D28" i="2" s="1"/>
  <c r="C22" i="2"/>
  <c r="C28" i="2" s="1"/>
  <c r="I22" i="2" l="1"/>
  <c r="A49" i="1"/>
  <c r="A41" i="1"/>
  <c r="A34" i="1"/>
  <c r="A26" i="1"/>
  <c r="E22" i="1"/>
  <c r="D22" i="1"/>
  <c r="C22" i="1"/>
  <c r="E21" i="1"/>
  <c r="E20" i="1"/>
</calcChain>
</file>

<file path=xl/sharedStrings.xml><?xml version="1.0" encoding="utf-8"?>
<sst xmlns="http://schemas.openxmlformats.org/spreadsheetml/2006/main" count="59" uniqueCount="47">
  <si>
    <t>Prediksi Malnutrisi</t>
  </si>
  <si>
    <t>Total</t>
  </si>
  <si>
    <t>Positif</t>
  </si>
  <si>
    <t>Negatif</t>
  </si>
  <si>
    <t>Malnutrisi</t>
  </si>
  <si>
    <t>Tidak Malnutrisi</t>
  </si>
  <si>
    <t>Pemeriksaan</t>
  </si>
  <si>
    <t>Bagian a</t>
  </si>
  <si>
    <t>Menghitung Spesifisitas</t>
  </si>
  <si>
    <t xml:space="preserve">Maka rata-rata banyaknya orang yang salah diprediksi </t>
  </si>
  <si>
    <t>menjadi malnutrisi dari 40 orang yang tidak terkena malnutrisi</t>
  </si>
  <si>
    <t>adalah</t>
  </si>
  <si>
    <t>orang</t>
  </si>
  <si>
    <t>Bagian b</t>
  </si>
  <si>
    <t>Menghitung Sensitifitas</t>
  </si>
  <si>
    <t>Maka rata-rata banyaknya orang yang benar diprediksi terkena malnutrisi dari 50 orang yang terkena malnutrisi</t>
  </si>
  <si>
    <t>Bagian c</t>
  </si>
  <si>
    <t>Menghitung Akurasi</t>
  </si>
  <si>
    <t>Maka rata-rata banyaknya orang yang benar diprediksi sesuai dengan keadaan sebenarnya dari 100 orang</t>
  </si>
  <si>
    <t>yang diperiksa</t>
  </si>
  <si>
    <t>Bagian d</t>
  </si>
  <si>
    <t>Menghitung Presisi</t>
  </si>
  <si>
    <t xml:space="preserve">Jika kita melihat pada nilai Spesifisitas, Sensitifitas, dan Akurasinya. Maka kita melihat bahwa </t>
  </si>
  <si>
    <t xml:space="preserve">semua nilainya dibawah 60%. Ini tidak terlalu bagus. Namun jika kita melihat nilai dari Presisi nya. </t>
  </si>
  <si>
    <t xml:space="preserve">Maka kita melihat bahwa nilainya ini cukup baik, yakni diatas 70%. </t>
  </si>
  <si>
    <r>
      <t xml:space="preserve">Jadi menurut saya, kebaikan presdiksi dari alat pemeriksaan malnutrisi nya </t>
    </r>
    <r>
      <rPr>
        <b/>
        <sz val="11"/>
        <color theme="1"/>
        <rFont val="Calibri"/>
        <family val="2"/>
        <scheme val="minor"/>
      </rPr>
      <t>cukup baik.</t>
    </r>
  </si>
  <si>
    <t>&lt; 15</t>
  </si>
  <si>
    <t>15 - 19</t>
  </si>
  <si>
    <t>&gt;= 20</t>
  </si>
  <si>
    <t>Usia saat memakai kacamata</t>
  </si>
  <si>
    <t>Jenis Kelamin</t>
  </si>
  <si>
    <t>E</t>
  </si>
  <si>
    <t>(Oi-Ei)^2/Ei</t>
  </si>
  <si>
    <t>alpha</t>
  </si>
  <si>
    <t>r</t>
  </si>
  <si>
    <t>Laki</t>
  </si>
  <si>
    <t>Pr</t>
  </si>
  <si>
    <t>X^2</t>
  </si>
  <si>
    <t>X^2(r-1)</t>
  </si>
  <si>
    <t>Keputusan</t>
  </si>
  <si>
    <t>P(b)</t>
  </si>
  <si>
    <t>P(s)</t>
  </si>
  <si>
    <t>P(k)</t>
  </si>
  <si>
    <t xml:space="preserve">Peulang Dua diantaranya besar, dua sedang, dan satu kecil </t>
  </si>
  <si>
    <t>Peulang tiga diantaranya semangka berukuran sedang</t>
  </si>
  <si>
    <t>P(2,2,1) = FACT(5) / (FACT(2) * FACT(2) * FACT(1)) *  P(b)^2 * P(s)^2 * P(k)^1</t>
  </si>
  <si>
    <t xml:space="preserve">P(S=3) = FACT(5) / (FACT(3) * FACT(2)) * P(s)^3 * (1-P(s))^2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</si>
</sst>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15</xdr:row>
      <xdr:rowOff>125795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BD78-F35F-6334-154F-3319BE57A8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010"/>
        <a:stretch/>
      </xdr:blipFill>
      <xdr:spPr>
        <a:xfrm>
          <a:off x="0" y="0"/>
          <a:ext cx="6079435" cy="2983295"/>
        </a:xfrm>
        <a:prstGeom prst="rect">
          <a:avLst/>
        </a:prstGeom>
      </xdr:spPr>
    </xdr:pic>
    <xdr:clientData/>
  </xdr:twoCellAnchor>
  <xdr:twoCellAnchor editAs="oneCell">
    <xdr:from>
      <xdr:col>5</xdr:col>
      <xdr:colOff>36633</xdr:colOff>
      <xdr:row>21</xdr:row>
      <xdr:rowOff>149810</xdr:rowOff>
    </xdr:from>
    <xdr:to>
      <xdr:col>8</xdr:col>
      <xdr:colOff>563217</xdr:colOff>
      <xdr:row>29</xdr:row>
      <xdr:rowOff>60021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BD983C-2A5E-1486-35BF-3EF2C875E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4416" y="4150310"/>
          <a:ext cx="2365323" cy="1434211"/>
        </a:xfrm>
        <a:prstGeom prst="rect">
          <a:avLst/>
        </a:prstGeom>
      </xdr:spPr>
    </xdr:pic>
    <xdr:clientData/>
  </xdr:twoCellAnchor>
  <xdr:twoCellAnchor editAs="oneCell">
    <xdr:from>
      <xdr:col>5</xdr:col>
      <xdr:colOff>21981</xdr:colOff>
      <xdr:row>16</xdr:row>
      <xdr:rowOff>42996</xdr:rowOff>
    </xdr:from>
    <xdr:to>
      <xdr:col>8</xdr:col>
      <xdr:colOff>588065</xdr:colOff>
      <xdr:row>20</xdr:row>
      <xdr:rowOff>186579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8A70DB-6B68-A120-FC21-9723CEF9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9764" y="3090996"/>
          <a:ext cx="2404823" cy="905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266700</xdr:colOff>
      <xdr:row>12</xdr:row>
      <xdr:rowOff>125329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B9622E-EBCD-33C1-C827-CFCB7DADF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486399" cy="241132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</xdr:row>
      <xdr:rowOff>9525</xdr:rowOff>
    </xdr:from>
    <xdr:ext cx="3415214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3BA7F1-D370-4D47-A8DD-3E9462FBC786}"/>
            </a:ext>
          </a:extLst>
        </xdr:cNvPr>
        <xdr:cNvSpPr txBox="1"/>
      </xdr:nvSpPr>
      <xdr:spPr>
        <a:xfrm>
          <a:off x="0" y="2295525"/>
          <a:ext cx="3415214" cy="60901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Hipotesis</a:t>
          </a:r>
        </a:p>
        <a:p>
          <a:r>
            <a:rPr lang="en-US" sz="1100" b="1"/>
            <a:t>H0 : </a:t>
          </a:r>
          <a:r>
            <a:rPr lang="en-US" sz="1100" b="0"/>
            <a:t>Jenis</a:t>
          </a:r>
          <a:r>
            <a:rPr lang="en-US" sz="1100" b="0" baseline="0"/>
            <a:t> kelamin dengan umur saling bebas.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H1</a:t>
          </a:r>
          <a:r>
            <a:rPr lang="en-US" sz="1100" b="1" baseline="0"/>
            <a:t>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Jenis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kelamin dengan umur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saling bebas.</a:t>
          </a:r>
          <a:endParaRPr lang="id-ID">
            <a:effectLst/>
          </a:endParaRPr>
        </a:p>
      </xdr:txBody>
    </xdr:sp>
    <xdr:clientData/>
  </xdr:oneCellAnchor>
  <xdr:twoCellAnchor editAs="oneCell">
    <xdr:from>
      <xdr:col>4</xdr:col>
      <xdr:colOff>342899</xdr:colOff>
      <xdr:row>12</xdr:row>
      <xdr:rowOff>28575</xdr:rowOff>
    </xdr:from>
    <xdr:to>
      <xdr:col>8</xdr:col>
      <xdr:colOff>522714</xdr:colOff>
      <xdr:row>15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308ECB-454E-4AD7-B676-271778B9B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199" y="2314575"/>
          <a:ext cx="2618215" cy="723900"/>
        </a:xfrm>
        <a:prstGeom prst="rect">
          <a:avLst/>
        </a:prstGeom>
      </xdr:spPr>
    </xdr:pic>
    <xdr:clientData/>
  </xdr:twoCellAnchor>
  <xdr:oneCellAnchor>
    <xdr:from>
      <xdr:col>1</xdr:col>
      <xdr:colOff>542925</xdr:colOff>
      <xdr:row>29</xdr:row>
      <xdr:rowOff>47625</xdr:rowOff>
    </xdr:from>
    <xdr:ext cx="4532586" cy="47624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DCE590-A553-4AE6-A7A1-806FB88491A1}"/>
            </a:ext>
          </a:extLst>
        </xdr:cNvPr>
        <xdr:cNvSpPr txBox="1"/>
      </xdr:nvSpPr>
      <xdr:spPr>
        <a:xfrm>
          <a:off x="1276350" y="5572125"/>
          <a:ext cx="4532586" cy="4762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Artinya</a:t>
          </a:r>
          <a:r>
            <a:rPr lang="en-US" sz="1100" b="0"/>
            <a:t> cukup bukti untuk menyatakan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Jenis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kelamin dengan umur</a:t>
          </a:r>
          <a:r>
            <a:rPr lang="en-US" sz="1100" b="0" baseline="0"/>
            <a:t> </a:t>
          </a:r>
          <a:r>
            <a:rPr lang="en-US" sz="1100" b="1"/>
            <a:t>tidak saling</a:t>
          </a:r>
          <a:r>
            <a:rPr lang="en-US" sz="1100" b="1" baseline="0"/>
            <a:t> </a:t>
          </a:r>
          <a:r>
            <a:rPr lang="en-US" sz="1100" b="1"/>
            <a:t>bebas. </a:t>
          </a:r>
          <a:endParaRPr lang="id-ID" b="1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476250</xdr:colOff>
      <xdr:row>6</xdr:row>
      <xdr:rowOff>7629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D35F94-2AE6-4E6F-AEF4-058BFAFCE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341327" cy="1150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E53"/>
  <sheetViews>
    <sheetView zoomScale="115" zoomScaleNormal="115" workbookViewId="0">
      <selection activeCell="K11" sqref="K11"/>
    </sheetView>
  </sheetViews>
  <sheetFormatPr defaultRowHeight="15" x14ac:dyDescent="0.25"/>
  <cols>
    <col min="1" max="1" width="10.7109375" customWidth="1"/>
    <col min="3" max="3" width="10" bestFit="1" customWidth="1"/>
    <col min="4" max="4" width="15.28515625" bestFit="1" customWidth="1"/>
  </cols>
  <sheetData>
    <row r="18" spans="1:5" x14ac:dyDescent="0.25">
      <c r="A18" s="10"/>
      <c r="B18" s="10"/>
      <c r="C18" s="10" t="s">
        <v>6</v>
      </c>
      <c r="D18" s="10"/>
      <c r="E18" s="10" t="s">
        <v>1</v>
      </c>
    </row>
    <row r="19" spans="1:5" x14ac:dyDescent="0.25">
      <c r="A19" s="10"/>
      <c r="B19" s="10"/>
      <c r="C19" s="1" t="s">
        <v>4</v>
      </c>
      <c r="D19" s="1" t="s">
        <v>5</v>
      </c>
      <c r="E19" s="10"/>
    </row>
    <row r="20" spans="1:5" x14ac:dyDescent="0.25">
      <c r="A20" s="11" t="s">
        <v>0</v>
      </c>
      <c r="B20" s="1" t="s">
        <v>2</v>
      </c>
      <c r="C20" s="1">
        <v>238</v>
      </c>
      <c r="D20" s="1">
        <v>87</v>
      </c>
      <c r="E20" s="1">
        <f>SUM(C20:D20)</f>
        <v>325</v>
      </c>
    </row>
    <row r="21" spans="1:5" x14ac:dyDescent="0.25">
      <c r="A21" s="11"/>
      <c r="B21" s="1" t="s">
        <v>3</v>
      </c>
      <c r="C21" s="1">
        <v>198</v>
      </c>
      <c r="D21" s="1">
        <v>117</v>
      </c>
      <c r="E21" s="1">
        <f>SUM(C21:D21)</f>
        <v>315</v>
      </c>
    </row>
    <row r="22" spans="1:5" x14ac:dyDescent="0.25">
      <c r="A22" s="10" t="s">
        <v>1</v>
      </c>
      <c r="B22" s="10"/>
      <c r="C22" s="1">
        <f>SUM(C20:C21)</f>
        <v>436</v>
      </c>
      <c r="D22" s="1">
        <f>SUM(D20:D21)</f>
        <v>204</v>
      </c>
      <c r="E22" s="1">
        <f>SUM(C20:D21)</f>
        <v>640</v>
      </c>
    </row>
    <row r="24" spans="1:5" x14ac:dyDescent="0.25">
      <c r="A24" s="5" t="s">
        <v>7</v>
      </c>
    </row>
    <row r="25" spans="1:5" x14ac:dyDescent="0.25">
      <c r="A25" t="s">
        <v>8</v>
      </c>
    </row>
    <row r="26" spans="1:5" x14ac:dyDescent="0.25">
      <c r="A26" s="3">
        <f>D21/(D20+D21)</f>
        <v>0.57352941176470584</v>
      </c>
    </row>
    <row r="27" spans="1:5" x14ac:dyDescent="0.25">
      <c r="A27" t="s">
        <v>9</v>
      </c>
    </row>
    <row r="28" spans="1:5" x14ac:dyDescent="0.25">
      <c r="A28" t="s">
        <v>10</v>
      </c>
    </row>
    <row r="29" spans="1:5" x14ac:dyDescent="0.25">
      <c r="A29" t="s">
        <v>11</v>
      </c>
      <c r="B29" s="4">
        <f>40-_xlfn.CEILING.MATH(40*A26)</f>
        <v>17</v>
      </c>
      <c r="C29" s="4" t="s">
        <v>12</v>
      </c>
    </row>
    <row r="32" spans="1:5" x14ac:dyDescent="0.25">
      <c r="A32" s="5" t="s">
        <v>13</v>
      </c>
    </row>
    <row r="33" spans="1:3" x14ac:dyDescent="0.25">
      <c r="A33" t="s">
        <v>14</v>
      </c>
    </row>
    <row r="34" spans="1:3" x14ac:dyDescent="0.25">
      <c r="A34" s="3">
        <f>C20/(C20+C21)</f>
        <v>0.54587155963302747</v>
      </c>
    </row>
    <row r="35" spans="1:3" x14ac:dyDescent="0.25">
      <c r="A35" t="s">
        <v>15</v>
      </c>
    </row>
    <row r="36" spans="1:3" x14ac:dyDescent="0.25">
      <c r="A36" t="s">
        <v>11</v>
      </c>
      <c r="B36" s="4">
        <f>50-_xlfn.CEILING.MATH(50*A34)</f>
        <v>22</v>
      </c>
      <c r="C36" s="4" t="s">
        <v>12</v>
      </c>
    </row>
    <row r="39" spans="1:3" x14ac:dyDescent="0.25">
      <c r="A39" s="5" t="s">
        <v>16</v>
      </c>
    </row>
    <row r="40" spans="1:3" x14ac:dyDescent="0.25">
      <c r="A40" t="s">
        <v>17</v>
      </c>
    </row>
    <row r="41" spans="1:3" x14ac:dyDescent="0.25">
      <c r="A41" s="3">
        <f>(C20+D21)/SUM(C20:D21)</f>
        <v>0.5546875</v>
      </c>
    </row>
    <row r="42" spans="1:3" x14ac:dyDescent="0.25">
      <c r="A42" t="s">
        <v>18</v>
      </c>
    </row>
    <row r="43" spans="1:3" x14ac:dyDescent="0.25">
      <c r="A43" t="s">
        <v>19</v>
      </c>
    </row>
    <row r="44" spans="1:3" x14ac:dyDescent="0.25">
      <c r="A44" t="s">
        <v>11</v>
      </c>
      <c r="B44" s="4">
        <f>100-_xlfn.CEILING.MATH(100*A41)</f>
        <v>44</v>
      </c>
      <c r="C44" s="4" t="s">
        <v>12</v>
      </c>
    </row>
    <row r="47" spans="1:3" x14ac:dyDescent="0.25">
      <c r="A47" s="5" t="s">
        <v>20</v>
      </c>
    </row>
    <row r="48" spans="1:3" x14ac:dyDescent="0.25">
      <c r="A48" t="s">
        <v>21</v>
      </c>
    </row>
    <row r="49" spans="1:1" x14ac:dyDescent="0.25">
      <c r="A49" s="3">
        <f>C20/(C20+D20)</f>
        <v>0.73230769230769233</v>
      </c>
    </row>
    <row r="50" spans="1:1" x14ac:dyDescent="0.25">
      <c r="A50" t="s">
        <v>22</v>
      </c>
    </row>
    <row r="51" spans="1:1" x14ac:dyDescent="0.25">
      <c r="A51" t="s">
        <v>23</v>
      </c>
    </row>
    <row r="52" spans="1:1" x14ac:dyDescent="0.25">
      <c r="A52" t="s">
        <v>24</v>
      </c>
    </row>
    <row r="53" spans="1:1" x14ac:dyDescent="0.25">
      <c r="A53" t="s">
        <v>25</v>
      </c>
    </row>
  </sheetData>
  <mergeCells count="5">
    <mergeCell ref="A18:B19"/>
    <mergeCell ref="A20:A21"/>
    <mergeCell ref="A22:B22"/>
    <mergeCell ref="C18:D18"/>
    <mergeCell ref="E18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A072-322A-475C-BC1E-3708E9ABF72E}">
  <dimension ref="A18:I29"/>
  <sheetViews>
    <sheetView workbookViewId="0">
      <selection activeCell="K30" sqref="K30"/>
    </sheetView>
  </sheetViews>
  <sheetFormatPr defaultRowHeight="15" x14ac:dyDescent="0.25"/>
  <cols>
    <col min="1" max="1" width="11" customWidth="1"/>
    <col min="2" max="2" width="11.140625" bestFit="1" customWidth="1"/>
    <col min="3" max="3" width="8.28515625" bestFit="1" customWidth="1"/>
    <col min="4" max="4" width="11.28515625" bestFit="1" customWidth="1"/>
  </cols>
  <sheetData>
    <row r="18" spans="1:9" ht="15" customHeight="1" x14ac:dyDescent="0.25"/>
    <row r="19" spans="1:9" x14ac:dyDescent="0.25">
      <c r="A19" s="10"/>
      <c r="B19" s="10"/>
      <c r="C19" s="14" t="s">
        <v>29</v>
      </c>
      <c r="D19" s="14"/>
      <c r="E19" s="14"/>
      <c r="F19" s="10" t="s">
        <v>1</v>
      </c>
      <c r="H19" s="9" t="s">
        <v>33</v>
      </c>
      <c r="I19" s="2">
        <f>5/100</f>
        <v>0.05</v>
      </c>
    </row>
    <row r="20" spans="1:9" x14ac:dyDescent="0.25">
      <c r="A20" s="10"/>
      <c r="B20" s="10"/>
      <c r="C20" s="7" t="s">
        <v>26</v>
      </c>
      <c r="D20" s="7" t="s">
        <v>27</v>
      </c>
      <c r="E20" s="7" t="s">
        <v>28</v>
      </c>
      <c r="F20" s="10"/>
      <c r="H20" s="9" t="s">
        <v>34</v>
      </c>
      <c r="I20" s="2">
        <v>3</v>
      </c>
    </row>
    <row r="21" spans="1:9" x14ac:dyDescent="0.25">
      <c r="A21" s="11" t="s">
        <v>30</v>
      </c>
      <c r="B21" s="7" t="s">
        <v>35</v>
      </c>
      <c r="C21" s="7">
        <v>2</v>
      </c>
      <c r="D21" s="7">
        <v>38</v>
      </c>
      <c r="E21" s="7">
        <v>22</v>
      </c>
      <c r="F21" s="7">
        <f>SUM(C21:E21)</f>
        <v>62</v>
      </c>
    </row>
    <row r="22" spans="1:9" x14ac:dyDescent="0.25">
      <c r="A22" s="11"/>
      <c r="B22" s="7" t="s">
        <v>31</v>
      </c>
      <c r="C22" s="8">
        <f>$F21*C$25/$F$25</f>
        <v>3.4831460674157304</v>
      </c>
      <c r="D22" s="8">
        <f>$F21*D$25/$F$25</f>
        <v>45.629213483146067</v>
      </c>
      <c r="E22" s="8">
        <f>$F21*E$25/$F$25</f>
        <v>12.887640449438202</v>
      </c>
      <c r="F22" s="7"/>
      <c r="H22" s="8" t="s">
        <v>37</v>
      </c>
      <c r="I22" s="7">
        <f>SUM(C28:E29)</f>
        <v>12.813148047724214</v>
      </c>
    </row>
    <row r="23" spans="1:9" x14ac:dyDescent="0.25">
      <c r="A23" s="11"/>
      <c r="B23" s="7" t="s">
        <v>36</v>
      </c>
      <c r="C23" s="7">
        <v>8</v>
      </c>
      <c r="D23" s="7">
        <v>93</v>
      </c>
      <c r="E23" s="7">
        <v>15</v>
      </c>
      <c r="F23" s="7">
        <f>SUM(C23:E23)</f>
        <v>116</v>
      </c>
    </row>
    <row r="24" spans="1:9" x14ac:dyDescent="0.25">
      <c r="A24" s="11"/>
      <c r="B24" s="7" t="s">
        <v>31</v>
      </c>
      <c r="C24" s="8">
        <f>$F23*C$25/$F$25</f>
        <v>6.5168539325842696</v>
      </c>
      <c r="D24" s="8">
        <f>$F23*D$25/$F$25</f>
        <v>85.370786516853926</v>
      </c>
      <c r="E24" s="8">
        <f>$F23*E$25/$F$25</f>
        <v>24.112359550561798</v>
      </c>
      <c r="F24" s="7"/>
      <c r="H24" s="8" t="s">
        <v>38</v>
      </c>
      <c r="I24" s="7">
        <f>_xlfn.CHISQ.INV.RT(I19,I20-1)</f>
        <v>5.9914645471079817</v>
      </c>
    </row>
    <row r="25" spans="1:9" x14ac:dyDescent="0.25">
      <c r="A25" s="10" t="s">
        <v>1</v>
      </c>
      <c r="B25" s="10"/>
      <c r="C25" s="7">
        <f>SUM(C21,C23)</f>
        <v>10</v>
      </c>
      <c r="D25" s="7">
        <f t="shared" ref="D25:E25" si="0">SUM(D21,D23)</f>
        <v>131</v>
      </c>
      <c r="E25" s="7">
        <f t="shared" si="0"/>
        <v>37</v>
      </c>
      <c r="F25" s="7">
        <f>SUM(C25:E25)</f>
        <v>178</v>
      </c>
    </row>
    <row r="26" spans="1:9" x14ac:dyDescent="0.25">
      <c r="H26" s="13" t="s">
        <v>39</v>
      </c>
      <c r="I26" s="13"/>
    </row>
    <row r="27" spans="1:9" x14ac:dyDescent="0.25">
      <c r="B27" s="12" t="s">
        <v>32</v>
      </c>
      <c r="C27" s="12"/>
      <c r="D27" s="12"/>
      <c r="E27" s="12"/>
      <c r="H27" t="str">
        <f>IF(I22 &lt; I24, "X^2 &lt; X^2(r-1)", "X^2 &gt; X^2(r-1)")</f>
        <v>X^2 &gt; X^2(r-1)</v>
      </c>
    </row>
    <row r="28" spans="1:9" x14ac:dyDescent="0.25">
      <c r="B28" s="7" t="s">
        <v>35</v>
      </c>
      <c r="C28" s="7">
        <f>(C21-C22)^2/C22</f>
        <v>0.631533164189924</v>
      </c>
      <c r="D28" s="7">
        <f t="shared" ref="D28:E28" si="1">(D21-D22)^2/D22</f>
        <v>1.2756059973051415</v>
      </c>
      <c r="E28" s="7">
        <f t="shared" si="1"/>
        <v>6.4430022628645336</v>
      </c>
      <c r="H28" s="4" t="str">
        <f>IF(H27="X^2 &lt; X^2(r-1)","Tak Tolak H0","Tolak H0")</f>
        <v>Tolak H0</v>
      </c>
    </row>
    <row r="29" spans="1:9" x14ac:dyDescent="0.25">
      <c r="B29" s="7" t="s">
        <v>36</v>
      </c>
      <c r="C29" s="7">
        <f>(C23-C24)^2/C24</f>
        <v>0.33754358775668353</v>
      </c>
      <c r="D29" s="7">
        <f t="shared" ref="D29:E29" si="2">(D23-D24)^2/D24</f>
        <v>0.68178941235274937</v>
      </c>
      <c r="E29" s="7">
        <f t="shared" si="2"/>
        <v>3.4436736232551817</v>
      </c>
    </row>
  </sheetData>
  <mergeCells count="7">
    <mergeCell ref="B27:E27"/>
    <mergeCell ref="H26:I26"/>
    <mergeCell ref="A19:B20"/>
    <mergeCell ref="A21:A24"/>
    <mergeCell ref="A25:B25"/>
    <mergeCell ref="C19:E19"/>
    <mergeCell ref="F19:F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ABB9-5C46-4D5D-9980-D03371C9D7F8}">
  <dimension ref="A9:B22"/>
  <sheetViews>
    <sheetView tabSelected="1" zoomScale="130" zoomScaleNormal="130" workbookViewId="0">
      <selection activeCell="J4" sqref="J4"/>
    </sheetView>
  </sheetViews>
  <sheetFormatPr defaultRowHeight="15" x14ac:dyDescent="0.25"/>
  <sheetData>
    <row r="9" spans="1:2" x14ac:dyDescent="0.25">
      <c r="A9" t="s">
        <v>40</v>
      </c>
      <c r="B9">
        <v>0.5</v>
      </c>
    </row>
    <row r="10" spans="1:2" x14ac:dyDescent="0.25">
      <c r="A10" t="s">
        <v>41</v>
      </c>
      <c r="B10">
        <v>0.3</v>
      </c>
    </row>
    <row r="11" spans="1:2" x14ac:dyDescent="0.25">
      <c r="A11" t="s">
        <v>42</v>
      </c>
      <c r="B11">
        <v>0.2</v>
      </c>
    </row>
    <row r="13" spans="1:2" x14ac:dyDescent="0.25">
      <c r="A13" s="5" t="s">
        <v>7</v>
      </c>
    </row>
    <row r="14" spans="1:2" x14ac:dyDescent="0.25">
      <c r="A14" t="s">
        <v>43</v>
      </c>
    </row>
    <row r="15" spans="1:2" x14ac:dyDescent="0.25">
      <c r="A15" t="s">
        <v>45</v>
      </c>
    </row>
    <row r="16" spans="1:2" x14ac:dyDescent="0.25">
      <c r="A16" s="6">
        <f>FACT(5) / (FACT(2) * FACT(2) * FACT(1)) *B9^2 * B10^2 * B11</f>
        <v>0.13499999999999998</v>
      </c>
    </row>
    <row r="19" spans="1:1" x14ac:dyDescent="0.25">
      <c r="A19" s="5" t="s">
        <v>13</v>
      </c>
    </row>
    <row r="20" spans="1:1" x14ac:dyDescent="0.25">
      <c r="A20" t="s">
        <v>44</v>
      </c>
    </row>
    <row r="21" spans="1:1" x14ac:dyDescent="0.25">
      <c r="A21" t="s">
        <v>46</v>
      </c>
    </row>
    <row r="22" spans="1:1" x14ac:dyDescent="0.25">
      <c r="A22" s="6">
        <f xml:space="preserve"> FACT(5) / (FACT(3) * FACT(2)) * B10^3 * (1-B10)^2</f>
        <v>0.1323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Essay 1</vt:lpstr>
      <vt:lpstr>Essay 2</vt:lpstr>
      <vt:lpstr>Essay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2023-10-03T08:05:24Z</dcterms:modified>
</cp:coreProperties>
</file>