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<sst xmlns="http://schemas.openxmlformats.org/spreadsheetml/2006/main" count="70" uniqueCount="64">
  <si>
    <t xml:space="preserve">Kelompok 8 P2 </t>
  </si>
  <si>
    <t>Angga Fathan Rofiqy</t>
  </si>
  <si>
    <t>G1401211006</t>
  </si>
  <si>
    <t>Syifa Khairunnisa</t>
  </si>
  <si>
    <t>G1401211012</t>
  </si>
  <si>
    <t>Salsabila Dwi Rahmi</t>
  </si>
  <si>
    <t>G1401211026</t>
  </si>
  <si>
    <t>Muhammad Luthfi Al Gifari</t>
  </si>
  <si>
    <t>G1401211031</t>
  </si>
  <si>
    <t>Oktavia Galih Pratiwi</t>
  </si>
  <si>
    <t>G1401211066</t>
  </si>
  <si>
    <t>Latihan</t>
  </si>
  <si>
    <t>Solusi</t>
  </si>
  <si>
    <t>n</t>
  </si>
  <si>
    <t>Fn</t>
  </si>
  <si>
    <t>Ln/L0</t>
  </si>
  <si>
    <t>L*</t>
  </si>
  <si>
    <t>x</t>
  </si>
  <si>
    <t>f(x)</t>
  </si>
  <si>
    <t>Table 5.2 Reduction Ratios</t>
  </si>
  <si>
    <t>Value of n</t>
  </si>
  <si>
    <t>Fibonacci
number (Fn)</t>
  </si>
  <si>
    <t>Reduction
ratio (Ln/L0)</t>
  </si>
  <si>
    <t>Diketahui:</t>
  </si>
  <si>
    <t>Grafik</t>
  </si>
  <si>
    <t>A1</t>
  </si>
  <si>
    <t>B1</t>
  </si>
  <si>
    <t>L0 = B1 - A1</t>
  </si>
  <si>
    <t>Ditanya:</t>
  </si>
  <si>
    <t>Nilai minimum fungsi dengan metode Fibonnaci</t>
  </si>
  <si>
    <t>Jawab:</t>
  </si>
  <si>
    <t>1. Menentukan nilai L2*</t>
  </si>
  <si>
    <t>L2*=</t>
  </si>
  <si>
    <t>F(6-2)/F(6)*L0</t>
  </si>
  <si>
    <t>Interpretasi:</t>
  </si>
  <si>
    <r>
      <rPr>
        <rFont val="Poppins"/>
        <color theme="1"/>
        <sz val="11.0"/>
      </rPr>
      <t>"Titik koordinat</t>
    </r>
    <r>
      <rPr>
        <rFont val="Poppins"/>
        <b/>
        <color rgb="FF990000"/>
        <sz val="11.0"/>
      </rPr>
      <t xml:space="preserve"> x (0.4615384615)</t>
    </r>
    <r>
      <rPr>
        <rFont val="Poppins"/>
        <color theme="1"/>
        <sz val="11.0"/>
      </rPr>
      <t xml:space="preserve"> dan </t>
    </r>
    <r>
      <rPr>
        <rFont val="Poppins"/>
        <b/>
        <color rgb="FF990000"/>
        <sz val="11.0"/>
      </rPr>
      <t>f(x) (-0.3098092483)</t>
    </r>
    <r>
      <rPr>
        <rFont val="Poppins"/>
        <color theme="1"/>
        <sz val="11.0"/>
      </rPr>
      <t xml:space="preserve"> merupakan </t>
    </r>
    <r>
      <rPr>
        <rFont val="Poppins"/>
        <b/>
        <color theme="1"/>
        <sz val="11.0"/>
      </rPr>
      <t>titik optimum</t>
    </r>
    <r>
      <rPr>
        <rFont val="Poppins"/>
        <color theme="1"/>
        <sz val="11.0"/>
      </rPr>
      <t xml:space="preserve">,dikarenakan titik tersebut mencapai titik minimum (terendah) dibandingkan titik-titik lainnya, setelah pada titik selanjutnya bergerak menaik ke arah kiri atas (lebih tinggi dari titik sebelumnya."                                        </t>
    </r>
  </si>
  <si>
    <t>2. Menentukan nilai x1, x2, f(x1), dan f(x2)</t>
  </si>
  <si>
    <t>x1=</t>
  </si>
  <si>
    <t>x2=</t>
  </si>
  <si>
    <t>f(x1)=</t>
  </si>
  <si>
    <t>f(x2)=</t>
  </si>
  <si>
    <t>f(x2) &gt; f(x1) sehingga batas interval [x2, 3] dipersempit menjadi [0,x2]</t>
  </si>
  <si>
    <t>3. Menentukan nilai x3 dan f(x3)</t>
  </si>
  <si>
    <t>x3=</t>
  </si>
  <si>
    <t>0 + (x2-x1)</t>
  </si>
  <si>
    <t>f(x3)=</t>
  </si>
  <si>
    <t>f(x1) &gt; f(x3) sehingga batas interval [x1, x2] dipersempit menjadi [0,x1]</t>
  </si>
  <si>
    <t>4. Menentukan nilai x4 dan f(x4)</t>
  </si>
  <si>
    <t>x4=</t>
  </si>
  <si>
    <t>0 + (x1-x3)</t>
  </si>
  <si>
    <t>f(x3) &gt; f(x4) sehingga batas interval [x3, x1] dipersempit menjadi [0,x3]</t>
  </si>
  <si>
    <t>5. Menentukan nilai x5 dan f(x5)</t>
  </si>
  <si>
    <t>x5=</t>
  </si>
  <si>
    <t>0 + (x3-x4)</t>
  </si>
  <si>
    <t>f(x5) &gt; f(x4) sehingga batas interval [0, x5] dipersempit menjadi [x5,x3]</t>
  </si>
  <si>
    <t>6. Menentukan nilai x6 dan f(x6)</t>
  </si>
  <si>
    <t>x6=</t>
  </si>
  <si>
    <t>x5 + (x3-x4)</t>
  </si>
  <si>
    <t>f(x6) &gt; f(x4) sehingga batas interval [x6, x3] dipersempit menjadi [x5,x6]</t>
  </si>
  <si>
    <t>Hasil tabel Fibonacci</t>
  </si>
  <si>
    <t>L6/L0= (x6-x5)/3</t>
  </si>
  <si>
    <t>L6/L0 = 1/F6 =</t>
  </si>
  <si>
    <t>Kesimpulan</t>
  </si>
  <si>
    <r>
      <rPr>
        <rFont val="Poppins"/>
        <color theme="1"/>
        <sz val="11.0"/>
      </rPr>
      <t xml:space="preserve">Terbukti bahwa </t>
    </r>
    <r>
      <rPr>
        <rFont val="Poppins"/>
        <b/>
        <color theme="1"/>
        <sz val="11.0"/>
      </rPr>
      <t xml:space="preserve">rasio akhir </t>
    </r>
    <r>
      <rPr>
        <rFont val="Poppins"/>
        <color theme="1"/>
        <sz val="11.0"/>
      </rPr>
      <t xml:space="preserve">yang didaptkan saat n=6 </t>
    </r>
    <r>
      <rPr>
        <rFont val="Poppins"/>
        <b/>
        <color theme="1"/>
        <sz val="11.0"/>
      </rPr>
      <t>sama hasilnya</t>
    </r>
    <r>
      <rPr>
        <rFont val="Poppins"/>
        <color theme="1"/>
        <sz val="11.0"/>
      </rPr>
      <t xml:space="preserve"> antara tabel dan </t>
    </r>
    <r>
      <rPr>
        <rFont val="Poppins"/>
        <b/>
        <color theme="1"/>
        <sz val="11.0"/>
      </rPr>
      <t>persamaan 5.15</t>
    </r>
    <r>
      <rPr>
        <rFont val="Poppins"/>
        <color theme="1"/>
        <sz val="11.0"/>
      </rPr>
      <t xml:space="preserve">. Ini menandakan bahwa </t>
    </r>
    <r>
      <rPr>
        <rFont val="Poppins"/>
        <b/>
        <color theme="1"/>
        <sz val="11.0"/>
      </rPr>
      <t>iterasi</t>
    </r>
    <r>
      <rPr>
        <rFont val="Poppins"/>
        <color theme="1"/>
        <sz val="11.0"/>
      </rPr>
      <t xml:space="preserve">/proses penyelesaian kami </t>
    </r>
    <r>
      <rPr>
        <rFont val="Poppins"/>
        <b/>
        <color theme="1"/>
        <sz val="11.0"/>
      </rPr>
      <t>dalam mencari titik optimum sudah benar</t>
    </r>
    <r>
      <rPr>
        <rFont val="Poppins"/>
        <color theme="1"/>
        <sz val="11.0"/>
      </rPr>
      <t xml:space="preserve">, yakni pada koordinat </t>
    </r>
    <r>
      <rPr>
        <rFont val="Poppins"/>
        <b/>
        <color theme="1"/>
        <sz val="11.0"/>
      </rPr>
      <t>x (0.4615384615)</t>
    </r>
    <r>
      <rPr>
        <rFont val="Poppins"/>
        <color theme="1"/>
        <sz val="11.0"/>
      </rPr>
      <t xml:space="preserve"> dan </t>
    </r>
    <r>
      <rPr>
        <rFont val="Poppins"/>
        <b/>
        <color theme="1"/>
        <sz val="11.0"/>
      </rPr>
      <t>f(x) (-0.3098092483)</t>
    </r>
    <r>
      <rPr>
        <rFont val="Poppins"/>
        <color theme="1"/>
        <sz val="11.0"/>
      </rPr>
      <t>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</si>
</sst>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1.0"/>
      <color theme="1"/>
      <name val="Poppins"/>
    </font>
    <font/>
    <font>
      <sz val="11.0"/>
      <color theme="1"/>
      <name val="Poppins"/>
    </font>
    <font>
      <sz val="11.0"/>
      <color rgb="FF000000"/>
      <name val="Arial"/>
    </font>
    <font>
      <color theme="1"/>
      <name val="Arial"/>
    </font>
    <font>
      <b/>
      <color theme="1"/>
      <name val="Poppins"/>
    </font>
    <font>
      <color theme="1"/>
      <name val="Poppins"/>
    </font>
    <font>
      <b/>
      <sz val="11.0"/>
      <color rgb="FF8B1541"/>
      <name val="Poppins"/>
    </font>
    <font>
      <sz val="11.0"/>
      <color rgb="FF000000"/>
      <name val="Poppins"/>
    </font>
    <font>
      <sz val="11.0"/>
      <color rgb="FF1F1F1F"/>
      <name val="Poppins"/>
    </font>
    <font>
      <b/>
      <sz val="11.0"/>
      <color rgb="FF000000"/>
      <name val="Poppins"/>
    </font>
  </fonts>
  <fills count="7">
    <fill>
      <patternFill patternType="none"/>
    </fill>
    <fill>
      <patternFill patternType="lightGray"/>
    </fill>
    <fill>
      <patternFill patternType="solid">
        <fgColor rgb="FFE784AC"/>
        <bgColor rgb="FFE784AC"/>
      </patternFill>
    </fill>
    <fill>
      <patternFill patternType="solid">
        <fgColor rgb="FFFFF0F6"/>
        <bgColor rgb="FFFFF0F6"/>
      </patternFill>
    </fill>
    <fill>
      <patternFill patternType="solid">
        <fgColor rgb="FF8B1541"/>
        <bgColor rgb="FF8B1541"/>
      </patternFill>
    </fill>
    <fill>
      <patternFill patternType="solid">
        <fgColor rgb="FFF7DBFF"/>
        <bgColor rgb="FFF7DBFF"/>
      </patternFill>
    </fill>
    <fill>
      <patternFill patternType="solid">
        <fgColor rgb="FFFFFFFF"/>
        <bgColor rgb="FFFFFFFF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8B1541"/>
      </left>
      <top style="thin">
        <color rgb="FF8B1541"/>
      </top>
    </border>
    <border>
      <top style="thin">
        <color rgb="FF8B1541"/>
      </top>
    </border>
    <border>
      <right style="thin">
        <color rgb="FF8B1541"/>
      </right>
      <top style="thin">
        <color rgb="FF8B1541"/>
      </top>
    </border>
    <border>
      <left style="thin">
        <color rgb="FF8B1541"/>
      </left>
    </border>
    <border>
      <right style="thin">
        <color rgb="FF8B1541"/>
      </right>
    </border>
    <border>
      <left style="thin">
        <color rgb="FF8B1541"/>
      </left>
      <bottom style="thin">
        <color rgb="FF8B1541"/>
      </bottom>
    </border>
    <border>
      <bottom style="thin">
        <color rgb="FF8B1541"/>
      </bottom>
    </border>
    <border>
      <right style="thin">
        <color rgb="FF8B1541"/>
      </right>
      <bottom style="thin">
        <color rgb="FF8B1541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0" fillId="0" fontId="3" numFmtId="0" xfId="0" applyAlignment="1" applyFont="1">
      <alignment horizontal="center" readingOrder="0"/>
    </xf>
    <xf borderId="4" fillId="3" fontId="3" numFmtId="0" xfId="0" applyAlignment="1" applyBorder="1" applyFill="1" applyFont="1">
      <alignment horizontal="center" vertical="center"/>
    </xf>
    <xf borderId="5" fillId="3" fontId="3" numFmtId="0" xfId="0" applyAlignment="1" applyBorder="1" applyFont="1">
      <alignment horizontal="left" vertical="center"/>
    </xf>
    <xf borderId="5" fillId="3" fontId="3" numFmtId="0" xfId="0" applyAlignment="1" applyBorder="1" applyFont="1">
      <alignment horizontal="center" vertical="center"/>
    </xf>
    <xf borderId="0" fillId="0" fontId="1" numFmtId="0" xfId="0" applyAlignment="1" applyFont="1">
      <alignment readingOrder="0"/>
    </xf>
    <xf borderId="0" fillId="4" fontId="4" numFmtId="0" xfId="0" applyFill="1" applyFont="1"/>
    <xf borderId="6" fillId="5" fontId="1" numFmtId="0" xfId="0" applyAlignment="1" applyBorder="1" applyFill="1" applyFont="1">
      <alignment horizontal="center" vertical="center"/>
    </xf>
    <xf borderId="3" fillId="5" fontId="1" numFmtId="0" xfId="0" applyAlignment="1" applyBorder="1" applyFont="1">
      <alignment horizontal="center" vertical="center"/>
    </xf>
    <xf borderId="3" fillId="5" fontId="1" numFmtId="0" xfId="0" applyAlignment="1" applyBorder="1" applyFont="1">
      <alignment horizontal="center" readingOrder="0" vertical="center"/>
    </xf>
    <xf borderId="4" fillId="3" fontId="3" numFmtId="0" xfId="0" applyAlignment="1" applyBorder="1" applyFont="1">
      <alignment horizontal="center" vertical="center"/>
    </xf>
    <xf borderId="5" fillId="3" fontId="5" numFmtId="0" xfId="0" applyAlignment="1" applyBorder="1" applyFont="1">
      <alignment horizontal="center" vertical="center"/>
    </xf>
    <xf borderId="5" fillId="3" fontId="3" numFmtId="0" xfId="0" applyAlignment="1" applyBorder="1" applyFont="1">
      <alignment horizontal="center" vertical="center"/>
    </xf>
    <xf borderId="5" fillId="3" fontId="5" numFmtId="0" xfId="0" applyAlignment="1" applyBorder="1" applyFont="1">
      <alignment horizontal="center" vertical="center"/>
    </xf>
    <xf borderId="6" fillId="3" fontId="1" numFmtId="0" xfId="0" applyAlignment="1" applyBorder="1" applyFont="1">
      <alignment horizontal="center" readingOrder="0" vertical="center"/>
    </xf>
    <xf borderId="5" fillId="2" fontId="1" numFmtId="0" xfId="0" applyAlignment="1" applyBorder="1" applyFont="1">
      <alignment horizontal="center" vertical="center"/>
    </xf>
    <xf borderId="6" fillId="5" fontId="3" numFmtId="0" xfId="0" applyAlignment="1" applyBorder="1" applyFont="1">
      <alignment horizontal="center" readingOrder="0" vertical="center"/>
    </xf>
    <xf borderId="6" fillId="5" fontId="3" numFmtId="0" xfId="0" applyAlignment="1" applyBorder="1" applyFont="1">
      <alignment horizontal="center" vertical="center"/>
    </xf>
    <xf borderId="0" fillId="0" fontId="3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6" fillId="2" fontId="6" numFmtId="0" xfId="0" applyAlignment="1" applyBorder="1" applyFont="1">
      <alignment horizontal="center" readingOrder="0" vertical="bottom"/>
    </xf>
    <xf borderId="6" fillId="0" fontId="7" numFmtId="0" xfId="0" applyAlignment="1" applyBorder="1" applyFont="1">
      <alignment horizontal="center" readingOrder="0" vertical="bottom"/>
    </xf>
    <xf borderId="6" fillId="2" fontId="1" numFmtId="0" xfId="0" applyAlignment="1" applyBorder="1" applyFont="1">
      <alignment horizontal="center" vertical="bottom"/>
    </xf>
    <xf borderId="6" fillId="0" fontId="3" numFmtId="0" xfId="0" applyAlignment="1" applyBorder="1" applyFont="1">
      <alignment horizontal="center" vertical="bottom"/>
    </xf>
    <xf borderId="6" fillId="2" fontId="1" numFmtId="0" xfId="0" applyAlignment="1" applyBorder="1" applyFont="1">
      <alignment horizontal="center" readingOrder="0" vertical="bottom"/>
    </xf>
    <xf borderId="0" fillId="0" fontId="5" numFmtId="0" xfId="0" applyAlignment="1" applyFont="1">
      <alignment vertical="bottom"/>
    </xf>
    <xf borderId="0" fillId="3" fontId="3" numFmtId="0" xfId="0" applyAlignment="1" applyFont="1">
      <alignment shrinkToFit="0" vertical="bottom" wrapText="0"/>
    </xf>
    <xf borderId="0" fillId="3" fontId="3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8" numFmtId="0" xfId="0" applyAlignment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readingOrder="0" vertical="bottom"/>
    </xf>
    <xf borderId="0" fillId="3" fontId="5" numFmtId="0" xfId="0" applyAlignment="1" applyFont="1">
      <alignment vertical="bottom"/>
    </xf>
    <xf borderId="7" fillId="5" fontId="3" numFmtId="0" xfId="0" applyAlignment="1" applyBorder="1" applyFont="1">
      <alignment readingOrder="0" shrinkToFit="0" vertical="center" wrapText="1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0" fillId="0" fontId="3" numFmtId="0" xfId="0" applyAlignment="1" applyFont="1">
      <alignment horizontal="right"/>
    </xf>
    <xf borderId="0" fillId="0" fontId="3" numFmtId="0" xfId="0" applyAlignment="1" applyFont="1">
      <alignment horizontal="right" vertical="bottom"/>
    </xf>
    <xf borderId="0" fillId="6" fontId="9" numFmtId="0" xfId="0" applyFill="1" applyFont="1"/>
    <xf borderId="0" fillId="5" fontId="3" numFmtId="0" xfId="0" applyAlignment="1" applyFont="1">
      <alignment shrinkToFit="0" vertical="bottom" wrapText="0"/>
    </xf>
    <xf borderId="0" fillId="5" fontId="5" numFmtId="0" xfId="0" applyAlignment="1" applyFont="1">
      <alignment vertical="bottom"/>
    </xf>
    <xf borderId="0" fillId="0" fontId="8" numFmtId="0" xfId="0" applyAlignment="1" applyFont="1">
      <alignment shrinkToFit="0" vertical="bottom" wrapText="0"/>
    </xf>
    <xf borderId="0" fillId="6" fontId="3" numFmtId="0" xfId="0" applyAlignment="1" applyFont="1">
      <alignment horizontal="right" vertical="bottom"/>
    </xf>
    <xf borderId="0" fillId="6" fontId="9" numFmtId="0" xfId="0" applyFont="1"/>
    <xf borderId="0" fillId="5" fontId="10" numFmtId="0" xfId="0" applyAlignment="1" applyFont="1">
      <alignment shrinkToFit="0" vertical="bottom" wrapText="0"/>
    </xf>
    <xf borderId="0" fillId="5" fontId="10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2" fontId="1" numFmtId="0" xfId="0" applyAlignment="1" applyFont="1">
      <alignment vertical="bottom"/>
    </xf>
    <xf borderId="0" fillId="2" fontId="1" numFmtId="0" xfId="0" applyAlignment="1" applyFont="1">
      <alignment horizontal="right" vertical="bottom"/>
    </xf>
    <xf borderId="0" fillId="0" fontId="5" numFmtId="0" xfId="0" applyAlignment="1" applyFont="1">
      <alignment readingOrder="0" vertical="bottom"/>
    </xf>
    <xf borderId="0" fillId="2" fontId="1" numFmtId="0" xfId="0" applyAlignment="1" applyFont="1">
      <alignment horizontal="center" vertical="bottom"/>
    </xf>
    <xf borderId="7" fillId="5" fontId="3" numFmtId="0" xfId="0" applyAlignment="1" applyBorder="1" applyFont="1">
      <alignment readingOrder="0" shrinkToFit="0" vertical="center" wrapText="1"/>
    </xf>
    <xf borderId="0" fillId="0" fontId="10" numFmtId="0" xfId="0" applyAlignment="1" applyFont="1">
      <alignment readingOrder="0"/>
    </xf>
    <xf borderId="0" fillId="0" fontId="1" numFmtId="0" xfId="0" applyFont="1"/>
    <xf borderId="0" fillId="0" fontId="1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Titik Optimum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8B1541"/>
              </a:solidFill>
              <a:ln cmpd="sng">
                <a:solidFill>
                  <a:srgbClr val="8B1541"/>
                </a:solidFill>
              </a:ln>
            </c:spPr>
          </c:marker>
          <c:xVal>
            <c:numRef>
              <c:f>Sheet1!$L$11:$L$16</c:f>
            </c:numRef>
          </c:xVal>
          <c:yVal>
            <c:numRef>
              <c:f>Sheet1!$M$11:$M$16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931338"/>
        <c:axId val="1395580848"/>
      </c:scatterChart>
      <c:valAx>
        <c:axId val="83993133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5580848"/>
      </c:valAx>
      <c:valAx>
        <c:axId val="13955808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99313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3.png"/><Relationship Id="rId3" Type="http://schemas.openxmlformats.org/officeDocument/2006/relationships/image" Target="../media/image2.png"/><Relationship Id="rId4" Type="http://schemas.openxmlformats.org/officeDocument/2006/relationships/image" Target="../media/image1.png"/><Relationship Id="rId5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9525</xdr:colOff>
      <xdr:row>18</xdr:row>
      <xdr:rowOff>0</xdr:rowOff>
    </xdr:from>
    <xdr:ext cx="4457700" cy="27527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800100</xdr:colOff>
      <xdr:row>26</xdr:row>
      <xdr:rowOff>57150</xdr:rowOff>
    </xdr:from>
    <xdr:ext cx="400050" cy="400050"/>
    <xdr:sp>
      <xdr:nvSpPr>
        <xdr:cNvPr id="3" name="Shape 3"/>
        <xdr:cNvSpPr/>
      </xdr:nvSpPr>
      <xdr:spPr>
        <a:xfrm>
          <a:off x="3811300" y="1452875"/>
          <a:ext cx="1313700" cy="1313700"/>
        </a:xfrm>
        <a:prstGeom prst="ellipse">
          <a:avLst/>
        </a:prstGeom>
        <a:noFill/>
        <a:ln cap="flat" cmpd="sng" w="76200">
          <a:solidFill>
            <a:srgbClr val="FF00FF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38100</xdr:colOff>
      <xdr:row>8</xdr:row>
      <xdr:rowOff>142875</xdr:rowOff>
    </xdr:from>
    <xdr:ext cx="4705350" cy="590550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219075</xdr:colOff>
      <xdr:row>25</xdr:row>
      <xdr:rowOff>66675</xdr:rowOff>
    </xdr:from>
    <xdr:ext cx="1695450" cy="762000"/>
    <xdr:pic>
      <xdr:nvPicPr>
        <xdr:cNvPr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9525</xdr:colOff>
      <xdr:row>32</xdr:row>
      <xdr:rowOff>76200</xdr:rowOff>
    </xdr:from>
    <xdr:ext cx="2200275" cy="676275"/>
    <xdr:pic>
      <xdr:nvPicPr>
        <xdr:cNvPr id="0" name="image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571500</xdr:colOff>
      <xdr:row>74</xdr:row>
      <xdr:rowOff>47625</xdr:rowOff>
    </xdr:from>
    <xdr:ext cx="1076325" cy="495300"/>
    <xdr:pic>
      <xdr:nvPicPr>
        <xdr:cNvPr id="0" name="image4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88"/>
    <col customWidth="1" min="3" max="3" width="26.75"/>
    <col customWidth="1" min="4" max="4" width="18.5"/>
    <col customWidth="1" min="8" max="8" width="14.13"/>
    <col customWidth="1" min="9" max="9" width="15.75"/>
    <col customWidth="1" min="10" max="10" width="15.5"/>
    <col customWidth="1" min="11" max="11" width="13.25"/>
    <col customWidth="1" min="12" max="12" width="16.38"/>
    <col customWidth="1" min="13" max="13" width="17.38"/>
    <col customWidth="1" min="17" max="17" width="20.13"/>
  </cols>
  <sheetData>
    <row r="1">
      <c r="A1" s="1"/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>
      <c r="A2" s="6"/>
      <c r="B2" s="7">
        <v>1.0</v>
      </c>
      <c r="C2" s="8" t="s">
        <v>1</v>
      </c>
      <c r="D2" s="9" t="s">
        <v>2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>
      <c r="A3" s="6"/>
      <c r="B3" s="7">
        <v>2.0</v>
      </c>
      <c r="C3" s="8" t="s">
        <v>3</v>
      </c>
      <c r="D3" s="9" t="s">
        <v>4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>
      <c r="A4" s="6"/>
      <c r="B4" s="7">
        <v>3.0</v>
      </c>
      <c r="C4" s="8" t="s">
        <v>5</v>
      </c>
      <c r="D4" s="9" t="s">
        <v>6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>
      <c r="A5" s="6"/>
      <c r="B5" s="7">
        <v>4.0</v>
      </c>
      <c r="C5" s="8" t="s">
        <v>7</v>
      </c>
      <c r="D5" s="9" t="s">
        <v>8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>
      <c r="A6" s="6"/>
      <c r="B6" s="7">
        <v>5.0</v>
      </c>
      <c r="C6" s="8" t="s">
        <v>9</v>
      </c>
      <c r="D6" s="9" t="s">
        <v>10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>
      <c r="A8" s="5"/>
      <c r="B8" s="10" t="s">
        <v>11</v>
      </c>
      <c r="C8" s="5"/>
      <c r="D8" s="5"/>
      <c r="E8" s="5"/>
      <c r="F8" s="5"/>
      <c r="G8" s="5"/>
      <c r="H8" s="10" t="s">
        <v>12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>
      <c r="A9" s="5"/>
      <c r="B9" s="11"/>
      <c r="E9" s="5"/>
      <c r="F9" s="5"/>
      <c r="G9" s="5"/>
      <c r="H9" s="12" t="s">
        <v>13</v>
      </c>
      <c r="I9" s="13" t="s">
        <v>14</v>
      </c>
      <c r="J9" s="13" t="s">
        <v>15</v>
      </c>
      <c r="K9" s="13" t="s">
        <v>16</v>
      </c>
      <c r="L9" s="14" t="s">
        <v>17</v>
      </c>
      <c r="M9" s="14" t="s">
        <v>18</v>
      </c>
      <c r="N9" s="5"/>
      <c r="O9" s="5"/>
      <c r="P9" s="5"/>
      <c r="Q9" s="5"/>
      <c r="R9" s="5"/>
      <c r="S9" s="5"/>
      <c r="T9" s="5"/>
      <c r="U9" s="5"/>
      <c r="V9" s="5"/>
    </row>
    <row r="10">
      <c r="A10" s="5"/>
      <c r="E10" s="5"/>
      <c r="F10" s="5"/>
      <c r="G10" s="5"/>
      <c r="H10" s="15">
        <v>0.0</v>
      </c>
      <c r="I10" s="9">
        <v>1.0</v>
      </c>
      <c r="J10" s="9">
        <f t="shared" ref="J10:J16" si="1">1/I10</f>
        <v>1</v>
      </c>
      <c r="K10" s="16"/>
      <c r="L10" s="16"/>
      <c r="M10" s="16"/>
      <c r="N10" s="5"/>
      <c r="O10" s="5"/>
      <c r="P10" s="5"/>
      <c r="Q10" s="5"/>
      <c r="R10" s="5"/>
      <c r="S10" s="5"/>
      <c r="T10" s="5"/>
      <c r="U10" s="5"/>
      <c r="V10" s="5"/>
    </row>
    <row r="11">
      <c r="A11" s="5"/>
      <c r="E11" s="5"/>
      <c r="F11" s="5"/>
      <c r="G11" s="5"/>
      <c r="H11" s="7">
        <v>1.0</v>
      </c>
      <c r="I11" s="17">
        <f>0+I10</f>
        <v>1</v>
      </c>
      <c r="J11" s="17">
        <f t="shared" si="1"/>
        <v>1</v>
      </c>
      <c r="K11" s="18"/>
      <c r="L11" s="17">
        <f>0+K12</f>
        <v>1.153846154</v>
      </c>
      <c r="M11" s="17">
        <f t="shared" ref="M11:M16" si="2">0.65-(0.75/(1+L11^2))-0.65*L11*ATAN(1/L11)</f>
        <v>-0.2072685316</v>
      </c>
      <c r="N11" s="5"/>
      <c r="O11" s="5"/>
      <c r="P11" s="5"/>
      <c r="Q11" s="5"/>
      <c r="R11" s="5"/>
      <c r="S11" s="5"/>
      <c r="T11" s="5"/>
      <c r="U11" s="5"/>
      <c r="V11" s="5"/>
    </row>
    <row r="12">
      <c r="A12" s="5"/>
      <c r="E12" s="5"/>
      <c r="F12" s="5"/>
      <c r="G12" s="5"/>
      <c r="H12" s="7">
        <v>2.0</v>
      </c>
      <c r="I12" s="17">
        <f t="shared" ref="I12:I16" si="3">I10+I11</f>
        <v>2</v>
      </c>
      <c r="J12" s="9">
        <f t="shared" si="1"/>
        <v>0.5</v>
      </c>
      <c r="K12" s="9">
        <f>I14/I16*3</f>
        <v>1.153846154</v>
      </c>
      <c r="L12" s="9">
        <f>3-L11</f>
        <v>1.846153846</v>
      </c>
      <c r="M12" s="9">
        <f t="shared" si="2"/>
        <v>-0.1158415323</v>
      </c>
      <c r="N12" s="5"/>
      <c r="O12" s="5"/>
      <c r="P12" s="5"/>
      <c r="Q12" s="5"/>
      <c r="R12" s="5"/>
      <c r="S12" s="5"/>
      <c r="T12" s="5"/>
      <c r="U12" s="5"/>
      <c r="V12" s="5"/>
    </row>
    <row r="13">
      <c r="A13" s="5"/>
      <c r="B13" s="10" t="s">
        <v>19</v>
      </c>
      <c r="C13" s="5"/>
      <c r="D13" s="5"/>
      <c r="E13" s="5"/>
      <c r="F13" s="5"/>
      <c r="G13" s="5"/>
      <c r="H13" s="7">
        <v>3.0</v>
      </c>
      <c r="I13" s="9">
        <f t="shared" si="3"/>
        <v>3</v>
      </c>
      <c r="J13" s="17">
        <f t="shared" si="1"/>
        <v>0.3333333333</v>
      </c>
      <c r="K13" s="16"/>
      <c r="L13" s="9">
        <f>0+(L12-L11)</f>
        <v>0.6923076923</v>
      </c>
      <c r="M13" s="9">
        <f t="shared" si="2"/>
        <v>-0.2913632484</v>
      </c>
      <c r="N13" s="5"/>
      <c r="O13" s="5"/>
      <c r="P13" s="5"/>
      <c r="Q13" s="5"/>
      <c r="R13" s="5"/>
      <c r="S13" s="5"/>
      <c r="T13" s="5"/>
      <c r="U13" s="5"/>
      <c r="V13" s="5"/>
    </row>
    <row r="14" ht="33.75" customHeight="1">
      <c r="A14" s="5"/>
      <c r="B14" s="19" t="s">
        <v>20</v>
      </c>
      <c r="C14" s="19" t="s">
        <v>21</v>
      </c>
      <c r="D14" s="19" t="s">
        <v>22</v>
      </c>
      <c r="E14" s="5"/>
      <c r="F14" s="5"/>
      <c r="G14" s="5"/>
      <c r="H14" s="7">
        <v>4.0</v>
      </c>
      <c r="I14" s="9">
        <f t="shared" si="3"/>
        <v>5</v>
      </c>
      <c r="J14" s="9">
        <f t="shared" si="1"/>
        <v>0.2</v>
      </c>
      <c r="K14" s="16"/>
      <c r="L14" s="20">
        <f>0+(L11-L13)</f>
        <v>0.4615384615</v>
      </c>
      <c r="M14" s="20">
        <f t="shared" si="2"/>
        <v>-0.3098092483</v>
      </c>
      <c r="N14" s="5"/>
      <c r="O14" s="5"/>
      <c r="P14" s="5"/>
      <c r="Q14" s="5"/>
      <c r="R14" s="5"/>
      <c r="S14" s="5"/>
      <c r="T14" s="5"/>
      <c r="U14" s="5"/>
      <c r="V14" s="5"/>
    </row>
    <row r="15">
      <c r="A15" s="5"/>
      <c r="B15" s="21">
        <v>0.0</v>
      </c>
      <c r="C15" s="21">
        <v>1.0</v>
      </c>
      <c r="D15" s="22">
        <f t="shared" ref="D15:D35" si="4">1/C15</f>
        <v>1</v>
      </c>
      <c r="E15" s="5"/>
      <c r="F15" s="5"/>
      <c r="G15" s="5"/>
      <c r="H15" s="7">
        <v>5.0</v>
      </c>
      <c r="I15" s="9">
        <f t="shared" si="3"/>
        <v>8</v>
      </c>
      <c r="J15" s="9">
        <f t="shared" si="1"/>
        <v>0.125</v>
      </c>
      <c r="K15" s="16"/>
      <c r="L15" s="9">
        <f>0+(L13-L14)</f>
        <v>0.2307692308</v>
      </c>
      <c r="M15" s="9">
        <f t="shared" si="2"/>
        <v>-0.2636782735</v>
      </c>
      <c r="N15" s="5"/>
      <c r="O15" s="5"/>
      <c r="P15" s="5"/>
      <c r="Q15" s="5"/>
      <c r="R15" s="5"/>
      <c r="S15" s="5"/>
      <c r="T15" s="5"/>
      <c r="U15" s="5"/>
      <c r="V15" s="5"/>
    </row>
    <row r="16">
      <c r="A16" s="5"/>
      <c r="B16" s="21">
        <v>1.0</v>
      </c>
      <c r="C16" s="21">
        <v>1.0</v>
      </c>
      <c r="D16" s="22">
        <f t="shared" si="4"/>
        <v>1</v>
      </c>
      <c r="E16" s="5"/>
      <c r="F16" s="5"/>
      <c r="G16" s="5"/>
      <c r="H16" s="7">
        <v>6.0</v>
      </c>
      <c r="I16" s="9">
        <f t="shared" si="3"/>
        <v>13</v>
      </c>
      <c r="J16" s="9">
        <f t="shared" si="1"/>
        <v>0.07692307692</v>
      </c>
      <c r="K16" s="16"/>
      <c r="L16" s="9">
        <f>L15+(L13-L14)</f>
        <v>0.4615384615</v>
      </c>
      <c r="M16" s="9">
        <f t="shared" si="2"/>
        <v>-0.3098092483</v>
      </c>
      <c r="N16" s="5"/>
      <c r="O16" s="5"/>
      <c r="P16" s="5"/>
      <c r="Q16" s="5"/>
      <c r="R16" s="5"/>
      <c r="S16" s="5"/>
      <c r="T16" s="5"/>
      <c r="U16" s="5"/>
      <c r="V16" s="5"/>
    </row>
    <row r="17">
      <c r="A17" s="5"/>
      <c r="B17" s="21">
        <v>2.0</v>
      </c>
      <c r="C17" s="22">
        <f t="shared" ref="C17:C35" si="5">C15+C16</f>
        <v>2</v>
      </c>
      <c r="D17" s="22">
        <f t="shared" si="4"/>
        <v>0.5</v>
      </c>
      <c r="E17" s="5"/>
      <c r="F17" s="5"/>
      <c r="G17" s="5"/>
      <c r="H17" s="23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>
      <c r="A18" s="5"/>
      <c r="B18" s="21">
        <v>3.0</v>
      </c>
      <c r="C18" s="22">
        <f t="shared" si="5"/>
        <v>3</v>
      </c>
      <c r="D18" s="22">
        <f t="shared" si="4"/>
        <v>0.3333333333</v>
      </c>
      <c r="E18" s="5"/>
      <c r="F18" s="5"/>
      <c r="G18" s="5"/>
      <c r="H18" s="24" t="s">
        <v>23</v>
      </c>
      <c r="I18" s="25"/>
      <c r="J18" s="25"/>
      <c r="K18" s="25"/>
      <c r="L18" s="26" t="s">
        <v>24</v>
      </c>
      <c r="M18" s="5"/>
      <c r="N18" s="5"/>
      <c r="O18" s="5"/>
      <c r="P18" s="5"/>
      <c r="Q18" s="5"/>
      <c r="R18" s="5"/>
      <c r="S18" s="5"/>
      <c r="T18" s="5"/>
      <c r="U18" s="5"/>
      <c r="V18" s="5"/>
    </row>
    <row r="19">
      <c r="A19" s="5"/>
      <c r="B19" s="21">
        <v>4.0</v>
      </c>
      <c r="C19" s="22">
        <f t="shared" si="5"/>
        <v>5</v>
      </c>
      <c r="D19" s="22">
        <f t="shared" si="4"/>
        <v>0.2</v>
      </c>
      <c r="E19" s="5"/>
      <c r="H19" s="27" t="s">
        <v>25</v>
      </c>
      <c r="I19" s="28">
        <v>0.0</v>
      </c>
      <c r="J19" s="29" t="s">
        <v>13</v>
      </c>
      <c r="K19" s="30">
        <v>6.0</v>
      </c>
      <c r="L19" s="2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>
      <c r="A20" s="5"/>
      <c r="B20" s="21">
        <v>5.0</v>
      </c>
      <c r="C20" s="22">
        <f t="shared" si="5"/>
        <v>8</v>
      </c>
      <c r="D20" s="22">
        <f t="shared" si="4"/>
        <v>0.125</v>
      </c>
      <c r="E20" s="5"/>
      <c r="H20" s="27" t="s">
        <v>26</v>
      </c>
      <c r="I20" s="28">
        <v>3.0</v>
      </c>
      <c r="J20" s="31" t="s">
        <v>27</v>
      </c>
      <c r="K20" s="30">
        <f>I20-I19</f>
        <v>3</v>
      </c>
      <c r="L20" s="2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>
      <c r="A21" s="5"/>
      <c r="B21" s="21">
        <v>6.0</v>
      </c>
      <c r="C21" s="22">
        <f t="shared" si="5"/>
        <v>13</v>
      </c>
      <c r="D21" s="22">
        <f t="shared" si="4"/>
        <v>0.07692307692</v>
      </c>
      <c r="E21" s="5"/>
      <c r="F21" s="5"/>
      <c r="G21" s="5"/>
      <c r="H21" s="32"/>
      <c r="I21" s="25"/>
      <c r="J21" s="25"/>
      <c r="K21" s="25"/>
      <c r="L21" s="2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>
      <c r="A22" s="5"/>
      <c r="B22" s="21">
        <v>7.0</v>
      </c>
      <c r="C22" s="22">
        <f t="shared" si="5"/>
        <v>21</v>
      </c>
      <c r="D22" s="22">
        <f t="shared" si="4"/>
        <v>0.04761904762</v>
      </c>
      <c r="E22" s="5"/>
      <c r="F22" s="5"/>
      <c r="G22" s="5"/>
      <c r="H22" s="24" t="s">
        <v>28</v>
      </c>
      <c r="I22" s="25"/>
      <c r="J22" s="25"/>
      <c r="K22" s="25"/>
      <c r="L22" s="2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>
      <c r="A23" s="5"/>
      <c r="B23" s="21">
        <v>8.0</v>
      </c>
      <c r="C23" s="22">
        <f t="shared" si="5"/>
        <v>34</v>
      </c>
      <c r="D23" s="22">
        <f t="shared" si="4"/>
        <v>0.02941176471</v>
      </c>
      <c r="E23" s="5"/>
      <c r="F23" s="5"/>
      <c r="G23" s="5"/>
      <c r="H23" s="33" t="s">
        <v>29</v>
      </c>
      <c r="K23" s="25"/>
      <c r="L23" s="2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>
      <c r="A24" s="5"/>
      <c r="B24" s="21">
        <v>9.0</v>
      </c>
      <c r="C24" s="22">
        <f t="shared" si="5"/>
        <v>55</v>
      </c>
      <c r="D24" s="22">
        <f t="shared" si="4"/>
        <v>0.01818181818</v>
      </c>
      <c r="E24" s="5"/>
      <c r="F24" s="5"/>
      <c r="G24" s="5"/>
      <c r="H24" s="32"/>
      <c r="I24" s="25"/>
      <c r="J24" s="25"/>
      <c r="K24" s="25"/>
      <c r="L24" s="2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>
      <c r="A25" s="5"/>
      <c r="B25" s="21">
        <v>10.0</v>
      </c>
      <c r="C25" s="22">
        <f t="shared" si="5"/>
        <v>89</v>
      </c>
      <c r="D25" s="22">
        <f t="shared" si="4"/>
        <v>0.01123595506</v>
      </c>
      <c r="E25" s="5"/>
      <c r="F25" s="5"/>
      <c r="G25" s="5"/>
      <c r="H25" s="24" t="s">
        <v>30</v>
      </c>
      <c r="I25" s="25"/>
      <c r="J25" s="25"/>
      <c r="K25" s="25"/>
      <c r="L25" s="25"/>
      <c r="M25" s="5"/>
      <c r="N25" s="5"/>
      <c r="O25" s="10"/>
      <c r="P25" s="5"/>
      <c r="Q25" s="5"/>
      <c r="R25" s="5"/>
      <c r="S25" s="5"/>
      <c r="T25" s="5"/>
      <c r="U25" s="5"/>
      <c r="V25" s="5"/>
    </row>
    <row r="26">
      <c r="A26" s="5"/>
      <c r="B26" s="21">
        <v>11.0</v>
      </c>
      <c r="C26" s="22">
        <f t="shared" si="5"/>
        <v>144</v>
      </c>
      <c r="D26" s="22">
        <f t="shared" si="4"/>
        <v>0.006944444444</v>
      </c>
      <c r="E26" s="5"/>
      <c r="F26" s="5"/>
      <c r="G26" s="5"/>
      <c r="H26" s="34"/>
      <c r="J26" s="35"/>
      <c r="K26" s="25"/>
      <c r="L26" s="2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>
      <c r="A27" s="5"/>
      <c r="B27" s="21">
        <v>12.0</v>
      </c>
      <c r="C27" s="22">
        <f t="shared" si="5"/>
        <v>233</v>
      </c>
      <c r="D27" s="22">
        <f t="shared" si="4"/>
        <v>0.004291845494</v>
      </c>
      <c r="E27" s="5"/>
      <c r="F27" s="5"/>
      <c r="G27" s="5"/>
      <c r="J27" s="35"/>
      <c r="K27" s="25"/>
      <c r="L27" s="2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>
      <c r="A28" s="5"/>
      <c r="B28" s="21">
        <v>13.0</v>
      </c>
      <c r="C28" s="22">
        <f t="shared" si="5"/>
        <v>377</v>
      </c>
      <c r="D28" s="22">
        <f t="shared" si="4"/>
        <v>0.002652519894</v>
      </c>
      <c r="E28" s="5"/>
      <c r="F28" s="5"/>
      <c r="G28" s="5"/>
      <c r="J28" s="35"/>
      <c r="K28" s="25"/>
      <c r="L28" s="2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>
      <c r="A29" s="5"/>
      <c r="B29" s="21">
        <v>14.0</v>
      </c>
      <c r="C29" s="22">
        <f t="shared" si="5"/>
        <v>610</v>
      </c>
      <c r="D29" s="22">
        <f t="shared" si="4"/>
        <v>0.001639344262</v>
      </c>
      <c r="E29" s="5"/>
      <c r="F29" s="5"/>
      <c r="G29" s="5"/>
      <c r="J29" s="35"/>
      <c r="K29" s="25"/>
      <c r="L29" s="2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>
      <c r="A30" s="5"/>
      <c r="B30" s="21">
        <v>15.0</v>
      </c>
      <c r="C30" s="22">
        <f t="shared" si="5"/>
        <v>987</v>
      </c>
      <c r="D30" s="22">
        <f t="shared" si="4"/>
        <v>0.001013171226</v>
      </c>
      <c r="E30" s="5"/>
      <c r="F30" s="5"/>
      <c r="G30" s="5"/>
      <c r="H30" s="36" t="s">
        <v>31</v>
      </c>
      <c r="I30" s="25"/>
      <c r="J30" s="25"/>
      <c r="K30" s="25"/>
      <c r="L30" s="2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>
      <c r="A31" s="5"/>
      <c r="B31" s="21">
        <v>16.0</v>
      </c>
      <c r="C31" s="22">
        <f t="shared" si="5"/>
        <v>1597</v>
      </c>
      <c r="D31" s="22">
        <f t="shared" si="4"/>
        <v>0.0006261740764</v>
      </c>
      <c r="E31" s="5"/>
      <c r="F31" s="5"/>
      <c r="G31" s="5"/>
      <c r="H31" s="37" t="s">
        <v>32</v>
      </c>
      <c r="I31" s="38" t="s">
        <v>33</v>
      </c>
      <c r="J31" s="25"/>
      <c r="K31" s="25"/>
      <c r="L31" s="26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>
      <c r="A32" s="5"/>
      <c r="B32" s="21">
        <v>17.0</v>
      </c>
      <c r="C32" s="22">
        <f t="shared" si="5"/>
        <v>2584</v>
      </c>
      <c r="D32" s="22">
        <f t="shared" si="4"/>
        <v>0.000386996904</v>
      </c>
      <c r="E32" s="5"/>
      <c r="F32" s="5"/>
      <c r="G32" s="5"/>
      <c r="H32" s="37" t="s">
        <v>32</v>
      </c>
      <c r="I32" s="39">
        <f>I14/I16*K20</f>
        <v>1.153846154</v>
      </c>
      <c r="J32" s="25"/>
      <c r="K32" s="25"/>
      <c r="L32" s="26" t="s">
        <v>34</v>
      </c>
      <c r="M32" s="40"/>
      <c r="N32" s="40"/>
      <c r="O32" s="40"/>
      <c r="P32" s="40"/>
      <c r="Q32" s="40"/>
      <c r="R32" s="5"/>
      <c r="S32" s="5"/>
      <c r="T32" s="5"/>
      <c r="U32" s="5"/>
      <c r="V32" s="5"/>
    </row>
    <row r="33">
      <c r="A33" s="5"/>
      <c r="B33" s="21">
        <v>18.0</v>
      </c>
      <c r="C33" s="22">
        <f t="shared" si="5"/>
        <v>4181</v>
      </c>
      <c r="D33" s="22">
        <f t="shared" si="4"/>
        <v>0.0002391772303</v>
      </c>
      <c r="E33" s="5"/>
      <c r="F33" s="5"/>
      <c r="G33" s="5"/>
      <c r="H33" s="41"/>
      <c r="J33" s="25"/>
      <c r="K33" s="25"/>
      <c r="L33" s="42" t="s">
        <v>35</v>
      </c>
      <c r="M33" s="43"/>
      <c r="N33" s="43"/>
      <c r="O33" s="43"/>
      <c r="P33" s="43"/>
      <c r="Q33" s="44"/>
      <c r="R33" s="5"/>
      <c r="S33" s="5"/>
      <c r="T33" s="5"/>
      <c r="U33" s="5"/>
      <c r="V33" s="5"/>
    </row>
    <row r="34">
      <c r="A34" s="5"/>
      <c r="B34" s="21">
        <v>19.0</v>
      </c>
      <c r="C34" s="22">
        <f t="shared" si="5"/>
        <v>6765</v>
      </c>
      <c r="D34" s="22">
        <f t="shared" si="4"/>
        <v>0.00014781966</v>
      </c>
      <c r="E34" s="5"/>
      <c r="F34" s="5"/>
      <c r="G34" s="5"/>
      <c r="L34" s="45"/>
      <c r="Q34" s="46"/>
      <c r="R34" s="5"/>
      <c r="S34" s="5"/>
      <c r="T34" s="5"/>
      <c r="U34" s="5"/>
      <c r="V34" s="5"/>
    </row>
    <row r="35" ht="18.0" customHeight="1">
      <c r="A35" s="5"/>
      <c r="B35" s="21">
        <v>20.0</v>
      </c>
      <c r="C35" s="22">
        <f t="shared" si="5"/>
        <v>10946</v>
      </c>
      <c r="D35" s="22">
        <f t="shared" si="4"/>
        <v>0.00009135757354</v>
      </c>
      <c r="E35" s="5"/>
      <c r="F35" s="5"/>
      <c r="G35" s="5"/>
      <c r="L35" s="47"/>
      <c r="M35" s="48"/>
      <c r="N35" s="48"/>
      <c r="O35" s="48"/>
      <c r="P35" s="48"/>
      <c r="Q35" s="49"/>
      <c r="R35" s="5"/>
      <c r="S35" s="5"/>
      <c r="T35" s="5"/>
      <c r="U35" s="5"/>
      <c r="V35" s="5"/>
    </row>
    <row r="36">
      <c r="A36" s="5"/>
      <c r="B36" s="5"/>
      <c r="C36" s="5"/>
      <c r="D36" s="5"/>
      <c r="E36" s="5"/>
      <c r="F36" s="5"/>
      <c r="G36" s="5"/>
      <c r="M36" s="5"/>
      <c r="N36" s="5"/>
      <c r="O36" s="10"/>
      <c r="P36" s="5"/>
      <c r="Q36" s="50"/>
      <c r="R36" s="5"/>
      <c r="S36" s="5"/>
      <c r="T36" s="5"/>
      <c r="U36" s="5"/>
      <c r="V36" s="5"/>
    </row>
    <row r="37">
      <c r="A37" s="5"/>
      <c r="B37" s="5"/>
      <c r="C37" s="5"/>
      <c r="D37" s="5"/>
      <c r="E37" s="5"/>
      <c r="F37" s="5"/>
      <c r="G37" s="5"/>
      <c r="H37" s="36" t="s">
        <v>36</v>
      </c>
      <c r="I37" s="25"/>
      <c r="J37" s="25"/>
      <c r="K37" s="25"/>
      <c r="L37" s="2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>
      <c r="A38" s="5"/>
      <c r="B38" s="5"/>
      <c r="C38" s="5"/>
      <c r="D38" s="5"/>
      <c r="E38" s="5"/>
      <c r="F38" s="5"/>
      <c r="G38" s="5"/>
      <c r="H38" s="37" t="s">
        <v>37</v>
      </c>
      <c r="I38" s="51">
        <f>0+K12</f>
        <v>1.153846154</v>
      </c>
      <c r="J38" s="25"/>
      <c r="K38" s="25"/>
      <c r="L38" s="25"/>
      <c r="M38" s="5"/>
      <c r="N38" s="5"/>
      <c r="O38" s="10"/>
      <c r="P38" s="5"/>
      <c r="Q38" s="5"/>
      <c r="R38" s="5"/>
      <c r="S38" s="5"/>
      <c r="T38" s="5"/>
      <c r="U38" s="5"/>
      <c r="V38" s="5"/>
    </row>
    <row r="39">
      <c r="A39" s="5"/>
      <c r="B39" s="5"/>
      <c r="C39" s="5"/>
      <c r="D39" s="5"/>
      <c r="E39" s="5"/>
      <c r="F39" s="5"/>
      <c r="G39" s="5"/>
      <c r="H39" s="37" t="s">
        <v>38</v>
      </c>
      <c r="I39" s="51">
        <f>3-K12</f>
        <v>1.846153846</v>
      </c>
      <c r="J39" s="25"/>
      <c r="K39" s="25"/>
      <c r="L39" s="25"/>
      <c r="M39" s="5"/>
      <c r="N39" s="5"/>
      <c r="O39" s="23"/>
      <c r="P39" s="23"/>
      <c r="Q39" s="23"/>
      <c r="R39" s="23"/>
      <c r="S39" s="23"/>
      <c r="T39" s="23"/>
      <c r="U39" s="23"/>
      <c r="V39" s="5"/>
    </row>
    <row r="40">
      <c r="A40" s="5"/>
      <c r="B40" s="5"/>
      <c r="C40" s="5"/>
      <c r="D40" s="5"/>
      <c r="E40" s="5"/>
      <c r="F40" s="5"/>
      <c r="G40" s="5"/>
      <c r="H40" s="25"/>
      <c r="I40" s="25"/>
      <c r="J40" s="25"/>
      <c r="K40" s="25"/>
      <c r="L40" s="2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>
      <c r="A41" s="5"/>
      <c r="B41" s="5"/>
      <c r="C41" s="5"/>
      <c r="D41" s="5"/>
      <c r="E41" s="5"/>
      <c r="F41" s="5"/>
      <c r="G41" s="5"/>
      <c r="H41" s="37" t="s">
        <v>39</v>
      </c>
      <c r="I41" s="52">
        <f t="shared" ref="I41:I42" si="6">0.65-(0.75/(1+L11^2))-0.65*L11*ATAN(1/L11)</f>
        <v>-0.2072685316</v>
      </c>
      <c r="J41" s="25"/>
      <c r="K41" s="25"/>
      <c r="L41" s="2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>
      <c r="A42" s="5"/>
      <c r="B42" s="5"/>
      <c r="C42" s="5"/>
      <c r="D42" s="5"/>
      <c r="E42" s="5"/>
      <c r="F42" s="5"/>
      <c r="G42" s="5"/>
      <c r="H42" s="37" t="s">
        <v>40</v>
      </c>
      <c r="I42" s="52">
        <f t="shared" si="6"/>
        <v>-0.1158415323</v>
      </c>
      <c r="J42" s="25"/>
      <c r="K42" s="25"/>
      <c r="L42" s="2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>
      <c r="A43" s="5"/>
      <c r="B43" s="5"/>
      <c r="C43" s="5"/>
      <c r="D43" s="5"/>
      <c r="E43" s="5"/>
      <c r="F43" s="5"/>
      <c r="G43" s="5"/>
      <c r="H43" s="25"/>
      <c r="I43" s="25"/>
      <c r="J43" s="25"/>
      <c r="K43" s="25"/>
      <c r="L43" s="2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>
      <c r="A44" s="5"/>
      <c r="B44" s="5"/>
      <c r="C44" s="5"/>
      <c r="D44" s="5"/>
      <c r="E44" s="5"/>
      <c r="F44" s="5"/>
      <c r="G44" s="5"/>
      <c r="H44" s="53" t="s">
        <v>41</v>
      </c>
      <c r="I44" s="54"/>
      <c r="J44" s="54"/>
      <c r="K44" s="54"/>
      <c r="L44" s="54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>
      <c r="A45" s="5"/>
      <c r="B45" s="5"/>
      <c r="C45" s="5"/>
      <c r="D45" s="5"/>
      <c r="E45" s="5"/>
      <c r="F45" s="5"/>
      <c r="G45" s="5"/>
      <c r="H45" s="32"/>
      <c r="I45" s="25"/>
      <c r="J45" s="25"/>
      <c r="K45" s="25"/>
      <c r="L45" s="2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>
      <c r="A46" s="5"/>
      <c r="B46" s="5"/>
      <c r="C46" s="5"/>
      <c r="D46" s="5"/>
      <c r="E46" s="5"/>
      <c r="F46" s="5"/>
      <c r="G46" s="5"/>
      <c r="H46" s="25"/>
      <c r="I46" s="25"/>
      <c r="J46" s="25"/>
      <c r="K46" s="25"/>
      <c r="L46" s="2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>
      <c r="A47" s="5"/>
      <c r="B47" s="5"/>
      <c r="C47" s="5"/>
      <c r="D47" s="5"/>
      <c r="E47" s="5"/>
      <c r="F47" s="5"/>
      <c r="G47" s="5"/>
      <c r="H47" s="55" t="s">
        <v>42</v>
      </c>
      <c r="I47" s="25"/>
      <c r="J47" s="25"/>
      <c r="K47" s="25"/>
      <c r="L47" s="2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>
      <c r="A48" s="5"/>
      <c r="B48" s="5"/>
      <c r="C48" s="5"/>
      <c r="D48" s="5"/>
      <c r="E48" s="5"/>
      <c r="F48" s="5"/>
      <c r="G48" s="5"/>
      <c r="H48" s="38" t="s">
        <v>43</v>
      </c>
      <c r="I48" s="38" t="s">
        <v>44</v>
      </c>
      <c r="J48" s="25"/>
      <c r="K48" s="25"/>
      <c r="L48" s="2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>
      <c r="A49" s="5"/>
      <c r="B49" s="5"/>
      <c r="C49" s="5"/>
      <c r="D49" s="5"/>
      <c r="E49" s="5"/>
      <c r="F49" s="5"/>
      <c r="G49" s="5"/>
      <c r="H49" s="37" t="s">
        <v>43</v>
      </c>
      <c r="I49" s="56">
        <f>0+(L12-L11)</f>
        <v>0.6923076923</v>
      </c>
      <c r="J49" s="25"/>
      <c r="K49" s="25"/>
      <c r="L49" s="2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>
      <c r="A50" s="5"/>
      <c r="B50" s="5"/>
      <c r="C50" s="5"/>
      <c r="D50" s="5"/>
      <c r="E50" s="5"/>
      <c r="F50" s="5"/>
      <c r="G50" s="5"/>
      <c r="H50" s="32"/>
      <c r="I50" s="32"/>
      <c r="J50" s="25"/>
      <c r="K50" s="25"/>
      <c r="L50" s="2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>
      <c r="A51" s="5"/>
      <c r="B51" s="5"/>
      <c r="C51" s="5"/>
      <c r="D51" s="5"/>
      <c r="E51" s="5"/>
      <c r="F51" s="5"/>
      <c r="G51" s="5"/>
      <c r="H51" s="37" t="s">
        <v>45</v>
      </c>
      <c r="I51" s="57">
        <f>0.65-(0.75/(1+L13^2))-0.65*L13*ATAN(1/L13)</f>
        <v>-0.2913632484</v>
      </c>
      <c r="J51" s="25"/>
      <c r="K51" s="25"/>
      <c r="L51" s="2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>
      <c r="A52" s="5"/>
      <c r="B52" s="5"/>
      <c r="C52" s="5"/>
      <c r="D52" s="5"/>
      <c r="E52" s="5"/>
      <c r="F52" s="5"/>
      <c r="G52" s="5"/>
      <c r="H52" s="25"/>
      <c r="I52" s="25"/>
      <c r="J52" s="25"/>
      <c r="K52" s="25"/>
      <c r="L52" s="2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>
      <c r="A53" s="5"/>
      <c r="B53" s="5"/>
      <c r="C53" s="5"/>
      <c r="D53" s="5"/>
      <c r="E53" s="5"/>
      <c r="F53" s="5"/>
      <c r="G53" s="5"/>
      <c r="H53" s="58" t="s">
        <v>46</v>
      </c>
      <c r="I53" s="54"/>
      <c r="J53" s="54"/>
      <c r="K53" s="54"/>
      <c r="L53" s="54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>
      <c r="A54" s="5"/>
      <c r="B54" s="5"/>
      <c r="C54" s="5"/>
      <c r="D54" s="5"/>
      <c r="E54" s="5"/>
      <c r="F54" s="5"/>
      <c r="G54" s="5"/>
      <c r="H54" s="32"/>
      <c r="I54" s="25"/>
      <c r="J54" s="25"/>
      <c r="K54" s="25"/>
      <c r="L54" s="2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>
      <c r="A55" s="5"/>
      <c r="B55" s="5"/>
      <c r="C55" s="5"/>
      <c r="D55" s="5"/>
      <c r="E55" s="5"/>
      <c r="F55" s="5"/>
      <c r="G55" s="5"/>
      <c r="H55" s="36" t="s">
        <v>47</v>
      </c>
      <c r="I55" s="25"/>
      <c r="J55" s="25"/>
      <c r="K55" s="25"/>
      <c r="L55" s="2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>
      <c r="A56" s="5"/>
      <c r="B56" s="5"/>
      <c r="C56" s="5"/>
      <c r="D56" s="5"/>
      <c r="E56" s="5"/>
      <c r="F56" s="5"/>
      <c r="G56" s="5"/>
      <c r="H56" s="38" t="s">
        <v>48</v>
      </c>
      <c r="I56" s="38" t="s">
        <v>49</v>
      </c>
      <c r="J56" s="25"/>
      <c r="K56" s="25"/>
      <c r="L56" s="2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>
      <c r="A57" s="5"/>
      <c r="B57" s="5"/>
      <c r="C57" s="5"/>
      <c r="D57" s="5"/>
      <c r="E57" s="5"/>
      <c r="F57" s="5"/>
      <c r="G57" s="5"/>
      <c r="H57" s="37" t="s">
        <v>48</v>
      </c>
      <c r="I57" s="56">
        <f>0+(L11-L13)</f>
        <v>0.4615384615</v>
      </c>
      <c r="J57" s="25"/>
      <c r="K57" s="25"/>
      <c r="L57" s="2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>
      <c r="A58" s="5"/>
      <c r="B58" s="5"/>
      <c r="C58" s="5"/>
      <c r="D58" s="5"/>
      <c r="E58" s="5"/>
      <c r="F58" s="5"/>
      <c r="G58" s="5"/>
      <c r="H58" s="32"/>
      <c r="I58" s="25"/>
      <c r="J58" s="25"/>
      <c r="K58" s="25"/>
      <c r="L58" s="2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>
      <c r="A59" s="5"/>
      <c r="B59" s="5"/>
      <c r="C59" s="5"/>
      <c r="D59" s="5"/>
      <c r="E59" s="5"/>
      <c r="F59" s="5"/>
      <c r="G59" s="5"/>
      <c r="H59" s="59" t="s">
        <v>50</v>
      </c>
      <c r="I59" s="54"/>
      <c r="J59" s="54"/>
      <c r="K59" s="54"/>
      <c r="L59" s="54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>
      <c r="A60" s="5"/>
      <c r="B60" s="5"/>
      <c r="C60" s="5"/>
      <c r="D60" s="5"/>
      <c r="E60" s="5"/>
      <c r="F60" s="5"/>
      <c r="G60" s="5"/>
      <c r="H60" s="32"/>
      <c r="I60" s="25"/>
      <c r="J60" s="25"/>
      <c r="K60" s="25"/>
      <c r="L60" s="2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>
      <c r="A61" s="5"/>
      <c r="B61" s="5"/>
      <c r="C61" s="5"/>
      <c r="D61" s="5"/>
      <c r="E61" s="5"/>
      <c r="F61" s="5"/>
      <c r="G61" s="5"/>
      <c r="H61" s="55" t="s">
        <v>51</v>
      </c>
      <c r="I61" s="25"/>
      <c r="J61" s="25"/>
      <c r="K61" s="25"/>
      <c r="L61" s="2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>
      <c r="A62" s="5"/>
      <c r="B62" s="5"/>
      <c r="C62" s="5"/>
      <c r="D62" s="5"/>
      <c r="E62" s="5"/>
      <c r="F62" s="5"/>
      <c r="G62" s="5"/>
      <c r="H62" s="38" t="s">
        <v>52</v>
      </c>
      <c r="I62" s="38" t="s">
        <v>53</v>
      </c>
      <c r="J62" s="25"/>
      <c r="K62" s="25"/>
      <c r="L62" s="2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>
      <c r="A63" s="5"/>
      <c r="B63" s="5"/>
      <c r="C63" s="5"/>
      <c r="D63" s="5"/>
      <c r="E63" s="5"/>
      <c r="F63" s="5"/>
      <c r="G63" s="5"/>
      <c r="H63" s="37" t="s">
        <v>52</v>
      </c>
      <c r="I63" s="56">
        <f>0+(L13-L14)</f>
        <v>0.2307692308</v>
      </c>
      <c r="J63" s="25"/>
      <c r="K63" s="25"/>
      <c r="L63" s="2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>
      <c r="A64" s="5"/>
      <c r="B64" s="5"/>
      <c r="C64" s="5"/>
      <c r="D64" s="5"/>
      <c r="E64" s="5"/>
      <c r="F64" s="5"/>
      <c r="G64" s="5"/>
      <c r="H64" s="32"/>
      <c r="I64" s="32"/>
      <c r="J64" s="25"/>
      <c r="K64" s="25"/>
      <c r="L64" s="2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>
      <c r="A65" s="5"/>
      <c r="B65" s="5"/>
      <c r="C65" s="5"/>
      <c r="D65" s="5"/>
      <c r="E65" s="5"/>
      <c r="F65" s="5"/>
      <c r="G65" s="5"/>
      <c r="H65" s="58" t="s">
        <v>54</v>
      </c>
      <c r="I65" s="54"/>
      <c r="J65" s="54"/>
      <c r="K65" s="54"/>
      <c r="L65" s="54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>
      <c r="A66" s="5"/>
      <c r="B66" s="5"/>
      <c r="C66" s="5"/>
      <c r="D66" s="5"/>
      <c r="E66" s="5"/>
      <c r="F66" s="5"/>
      <c r="G66" s="5"/>
      <c r="H66" s="25"/>
      <c r="I66" s="25"/>
      <c r="J66" s="25"/>
      <c r="K66" s="25"/>
      <c r="L66" s="2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>
      <c r="A67" s="5"/>
      <c r="B67" s="5"/>
      <c r="C67" s="5"/>
      <c r="D67" s="5"/>
      <c r="E67" s="5"/>
      <c r="F67" s="5"/>
      <c r="G67" s="5"/>
      <c r="H67" s="36" t="s">
        <v>55</v>
      </c>
      <c r="I67" s="25"/>
      <c r="J67" s="25"/>
      <c r="K67" s="25"/>
      <c r="L67" s="2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>
      <c r="A68" s="5"/>
      <c r="B68" s="5"/>
      <c r="C68" s="5"/>
      <c r="D68" s="5"/>
      <c r="E68" s="5"/>
      <c r="F68" s="5"/>
      <c r="G68" s="5"/>
      <c r="H68" s="38" t="s">
        <v>56</v>
      </c>
      <c r="I68" s="38" t="s">
        <v>57</v>
      </c>
      <c r="J68" s="25"/>
      <c r="K68" s="25"/>
      <c r="L68" s="2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>
      <c r="A69" s="5"/>
      <c r="B69" s="5"/>
      <c r="C69" s="5"/>
      <c r="D69" s="5"/>
      <c r="E69" s="5"/>
      <c r="F69" s="5"/>
      <c r="G69" s="5"/>
      <c r="H69" s="37" t="s">
        <v>56</v>
      </c>
      <c r="I69" s="56">
        <f>L15+(L13-L14)</f>
        <v>0.4615384615</v>
      </c>
      <c r="J69" s="25"/>
      <c r="K69" s="25"/>
      <c r="L69" s="2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>
      <c r="A70" s="5"/>
      <c r="B70" s="5"/>
      <c r="C70" s="5"/>
      <c r="D70" s="5"/>
      <c r="E70" s="5"/>
      <c r="F70" s="5"/>
      <c r="G70" s="5"/>
      <c r="H70" s="25"/>
      <c r="I70" s="25"/>
      <c r="J70" s="25"/>
      <c r="K70" s="25"/>
      <c r="L70" s="2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>
      <c r="A71" s="5"/>
      <c r="B71" s="5"/>
      <c r="C71" s="5"/>
      <c r="D71" s="5"/>
      <c r="E71" s="5"/>
      <c r="F71" s="5"/>
      <c r="G71" s="5"/>
      <c r="H71" s="58" t="s">
        <v>58</v>
      </c>
      <c r="I71" s="54"/>
      <c r="J71" s="54"/>
      <c r="K71" s="54"/>
      <c r="L71" s="54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>
      <c r="A72" s="5"/>
      <c r="B72" s="5"/>
      <c r="C72" s="5"/>
      <c r="D72" s="5"/>
      <c r="E72" s="5"/>
      <c r="F72" s="5"/>
      <c r="G72" s="5"/>
      <c r="H72" s="32"/>
      <c r="I72" s="32"/>
      <c r="J72" s="25"/>
      <c r="K72" s="25"/>
      <c r="L72" s="2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>
      <c r="A73" s="5"/>
      <c r="B73" s="5"/>
      <c r="C73" s="5"/>
      <c r="D73" s="5"/>
      <c r="E73" s="5"/>
      <c r="F73" s="5"/>
      <c r="G73" s="5"/>
      <c r="H73" s="32"/>
      <c r="I73" s="25"/>
      <c r="J73" s="25"/>
      <c r="K73" s="25"/>
      <c r="L73" s="2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>
      <c r="A74" s="5"/>
      <c r="B74" s="5"/>
      <c r="C74" s="5"/>
      <c r="D74" s="5"/>
      <c r="E74" s="5"/>
      <c r="F74" s="5"/>
      <c r="G74" s="5"/>
      <c r="H74" s="25"/>
      <c r="I74" s="25"/>
      <c r="J74" s="25"/>
      <c r="K74" s="60" t="s">
        <v>59</v>
      </c>
      <c r="L74" s="2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>
      <c r="A75" s="5"/>
      <c r="B75" s="5"/>
      <c r="C75" s="5"/>
      <c r="D75" s="5"/>
      <c r="E75" s="5"/>
      <c r="F75" s="5"/>
      <c r="G75" s="5"/>
      <c r="H75" s="32"/>
      <c r="I75" s="25"/>
      <c r="J75" s="25"/>
      <c r="K75" s="41"/>
      <c r="L75" s="41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>
      <c r="A76" s="5"/>
      <c r="B76" s="5"/>
      <c r="C76" s="5"/>
      <c r="D76" s="5"/>
      <c r="E76" s="5"/>
      <c r="F76" s="5"/>
      <c r="G76" s="5"/>
      <c r="H76" s="61" t="s">
        <v>60</v>
      </c>
      <c r="I76" s="62">
        <f>(L16-L15)/K20</f>
        <v>0.07692307692</v>
      </c>
      <c r="J76" s="63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>
      <c r="A77" s="5"/>
      <c r="B77" s="5"/>
      <c r="C77" s="5"/>
      <c r="D77" s="5"/>
      <c r="E77" s="5"/>
      <c r="F77" s="5"/>
      <c r="G77" s="5"/>
      <c r="H77" s="32"/>
      <c r="I77" s="25"/>
      <c r="J77" s="2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>
      <c r="A78" s="5"/>
      <c r="B78" s="5"/>
      <c r="C78" s="5"/>
      <c r="D78" s="5"/>
      <c r="E78" s="5"/>
      <c r="F78" s="5"/>
      <c r="G78" s="5"/>
      <c r="H78" s="32"/>
      <c r="I78" s="32"/>
      <c r="J78" s="25"/>
      <c r="K78" s="61" t="s">
        <v>61</v>
      </c>
      <c r="L78" s="64">
        <f>1/I16</f>
        <v>0.07692307692</v>
      </c>
      <c r="M78" s="5"/>
      <c r="N78" s="5"/>
      <c r="O78" s="5"/>
      <c r="P78" s="5"/>
      <c r="Q78" s="5"/>
      <c r="R78" s="5"/>
      <c r="S78" s="5"/>
      <c r="T78" s="5"/>
      <c r="U78" s="5"/>
      <c r="V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>
      <c r="A80" s="5"/>
      <c r="B80" s="5"/>
      <c r="C80" s="5"/>
      <c r="D80" s="5"/>
      <c r="E80" s="5"/>
      <c r="F80" s="5"/>
      <c r="G80" s="5"/>
      <c r="H80" s="10" t="s">
        <v>62</v>
      </c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ht="33.0" customHeight="1">
      <c r="A81" s="5"/>
      <c r="B81" s="5"/>
      <c r="C81" s="5"/>
      <c r="D81" s="5"/>
      <c r="E81" s="5"/>
      <c r="F81" s="5"/>
      <c r="G81" s="5"/>
      <c r="H81" s="65" t="s">
        <v>63</v>
      </c>
      <c r="I81" s="43"/>
      <c r="J81" s="43"/>
      <c r="K81" s="43"/>
      <c r="L81" s="44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ht="28.5" customHeight="1">
      <c r="A82" s="5"/>
      <c r="B82" s="5"/>
      <c r="C82" s="5"/>
      <c r="D82" s="5"/>
      <c r="E82" s="5"/>
      <c r="F82" s="5"/>
      <c r="G82" s="5"/>
      <c r="H82" s="47"/>
      <c r="I82" s="48"/>
      <c r="J82" s="48"/>
      <c r="K82" s="48"/>
      <c r="L82" s="49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>
      <c r="A84" s="5"/>
      <c r="B84" s="5"/>
      <c r="C84" s="5"/>
      <c r="D84" s="5"/>
      <c r="E84" s="5"/>
      <c r="F84" s="5"/>
      <c r="G84" s="5"/>
      <c r="H84" s="66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10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>
      <c r="A89" s="5"/>
      <c r="B89" s="5"/>
      <c r="C89" s="5"/>
      <c r="D89" s="5"/>
      <c r="E89" s="5"/>
      <c r="F89" s="5"/>
      <c r="G89" s="5"/>
      <c r="H89" s="10"/>
      <c r="I89" s="67"/>
      <c r="J89" s="5"/>
      <c r="K89" s="23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10"/>
      <c r="L91" s="68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</row>
  </sheetData>
  <mergeCells count="9">
    <mergeCell ref="L75:L77"/>
    <mergeCell ref="H81:L82"/>
    <mergeCell ref="B1:D1"/>
    <mergeCell ref="B9:D12"/>
    <mergeCell ref="H23:J23"/>
    <mergeCell ref="H26:I29"/>
    <mergeCell ref="H33:I36"/>
    <mergeCell ref="K75:K77"/>
    <mergeCell ref="L33:Q35"/>
  </mergeCells>
  <drawing r:id="rId1"/>
</worksheet>
</file>