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760" yWindow="32760" windowWidth="24345" windowHeight="10335"/>
  </bookViews>
  <sheets>
    <sheet name="Foglio1" sheetId="1" r:id="rId1"/>
  </sheets>
  <definedNames>
    <definedName name="_xlnm._FilterDatabase" localSheetId="0" hidden="1">Foglio1!$A$1:$CM$1</definedName>
  </definedNames>
  <calcPr calcId="145621"/>
</workbook>
</file>

<file path=xl/calcChain.xml><?xml version="1.0" encoding="utf-8"?>
<calcChain xmlns="http://schemas.openxmlformats.org/spreadsheetml/2006/main">
  <c r="AJ43" i="1" l="1"/>
  <c r="AB43" i="1"/>
  <c r="AK43" i="1"/>
  <c r="I43" i="1"/>
  <c r="AX43" i="1"/>
  <c r="AW43" i="1"/>
  <c r="AX32" i="1"/>
  <c r="AO32" i="1"/>
  <c r="AX27" i="1"/>
  <c r="AO27" i="1"/>
  <c r="AX22" i="1"/>
  <c r="AO22" i="1"/>
  <c r="AX24" i="1"/>
  <c r="AW24" i="1"/>
  <c r="AX19" i="1"/>
  <c r="AS19" i="1"/>
  <c r="AO19" i="1"/>
  <c r="AX35" i="1"/>
  <c r="AS35" i="1"/>
  <c r="AO35" i="1"/>
  <c r="AX13" i="1"/>
  <c r="AO13" i="1"/>
  <c r="AW22" i="1"/>
  <c r="AS27" i="1"/>
  <c r="AS22" i="1"/>
  <c r="AS24" i="1"/>
  <c r="AJ32" i="1"/>
  <c r="AJ27" i="1"/>
  <c r="AJ22" i="1"/>
  <c r="AJ24" i="1"/>
  <c r="AJ19" i="1"/>
  <c r="AJ35" i="1"/>
  <c r="AJ13" i="1"/>
  <c r="AB32" i="1"/>
  <c r="AB27" i="1"/>
  <c r="AB22" i="1"/>
  <c r="AB24" i="1"/>
  <c r="AB19" i="1"/>
  <c r="AB35" i="1"/>
  <c r="AB13" i="1"/>
  <c r="I32" i="1"/>
  <c r="I27" i="1"/>
  <c r="I22" i="1"/>
  <c r="I24" i="1"/>
  <c r="I19" i="1"/>
  <c r="I35" i="1"/>
  <c r="I13" i="1"/>
  <c r="AJ6" i="1"/>
  <c r="AJ4" i="1"/>
  <c r="AJ16" i="1"/>
  <c r="AJ21" i="1"/>
  <c r="AJ40" i="1"/>
  <c r="AJ30" i="1"/>
  <c r="AJ25" i="1"/>
  <c r="AJ10" i="1"/>
  <c r="AJ5" i="1"/>
  <c r="AJ17" i="1"/>
  <c r="AK17" i="1"/>
  <c r="K17" i="1"/>
  <c r="AJ42" i="1"/>
  <c r="AK42" i="1"/>
  <c r="K42" i="1"/>
  <c r="AJ38" i="1"/>
  <c r="AJ11" i="1"/>
  <c r="AJ37" i="1"/>
  <c r="AJ34" i="1"/>
  <c r="AJ18" i="1"/>
  <c r="AJ33" i="1"/>
  <c r="AJ14" i="1"/>
  <c r="AJ2" i="1"/>
  <c r="AJ29" i="1"/>
  <c r="AJ31" i="1"/>
  <c r="AJ15" i="1"/>
  <c r="AK15" i="1"/>
  <c r="K15" i="1"/>
  <c r="AJ20" i="1"/>
  <c r="AK20" i="1"/>
  <c r="K20" i="1"/>
  <c r="AJ41" i="1"/>
  <c r="AJ9" i="1"/>
  <c r="AJ28" i="1"/>
  <c r="AJ12" i="1"/>
  <c r="AJ26" i="1"/>
  <c r="AJ39" i="1"/>
  <c r="AJ7" i="1"/>
  <c r="AJ8" i="1"/>
  <c r="AJ23" i="1"/>
  <c r="AJ36" i="1"/>
  <c r="AJ3" i="1"/>
  <c r="AK3" i="1"/>
  <c r="K3" i="1"/>
  <c r="AB6" i="1"/>
  <c r="AK6" i="1"/>
  <c r="AB4" i="1"/>
  <c r="AK4" i="1"/>
  <c r="K4" i="1"/>
  <c r="AB16" i="1"/>
  <c r="AK16" i="1"/>
  <c r="K16" i="1"/>
  <c r="AB21" i="1"/>
  <c r="AK21" i="1"/>
  <c r="AB40" i="1"/>
  <c r="AK40" i="1"/>
  <c r="AB30" i="1"/>
  <c r="AK30" i="1"/>
  <c r="AB25" i="1"/>
  <c r="J25" i="1"/>
  <c r="AK25" i="1"/>
  <c r="AB10" i="1"/>
  <c r="AK10" i="1"/>
  <c r="K10" i="1"/>
  <c r="AB5" i="1"/>
  <c r="AK5" i="1"/>
  <c r="K5" i="1"/>
  <c r="AB17" i="1"/>
  <c r="AB42" i="1"/>
  <c r="AB38" i="1"/>
  <c r="AK38" i="1"/>
  <c r="AB11" i="1"/>
  <c r="J11" i="1"/>
  <c r="AK11" i="1"/>
  <c r="AB37" i="1"/>
  <c r="AK37" i="1"/>
  <c r="K37" i="1"/>
  <c r="AB34" i="1"/>
  <c r="AK34" i="1"/>
  <c r="K34" i="1"/>
  <c r="AB18" i="1"/>
  <c r="AK18" i="1"/>
  <c r="AB33" i="1"/>
  <c r="AK33" i="1"/>
  <c r="AB14" i="1"/>
  <c r="AC14" i="1"/>
  <c r="J14" i="1"/>
  <c r="AK14" i="1"/>
  <c r="AB2" i="1"/>
  <c r="J2" i="1"/>
  <c r="AK2" i="1"/>
  <c r="AB29" i="1"/>
  <c r="AK29" i="1"/>
  <c r="K29" i="1"/>
  <c r="AB31" i="1"/>
  <c r="AK31" i="1"/>
  <c r="K31" i="1"/>
  <c r="AB15" i="1"/>
  <c r="AB20" i="1"/>
  <c r="AB41" i="1"/>
  <c r="AC41" i="1"/>
  <c r="J41" i="1"/>
  <c r="AK41" i="1"/>
  <c r="AB9" i="1"/>
  <c r="J9" i="1"/>
  <c r="AK9" i="1"/>
  <c r="AB28" i="1"/>
  <c r="AK28" i="1"/>
  <c r="K28" i="1"/>
  <c r="AB12" i="1"/>
  <c r="AK12" i="1"/>
  <c r="K12" i="1"/>
  <c r="AB26" i="1"/>
  <c r="AK26" i="1"/>
  <c r="AB39" i="1"/>
  <c r="AK39" i="1"/>
  <c r="AB7" i="1"/>
  <c r="AC7" i="1"/>
  <c r="J7" i="1"/>
  <c r="AK7" i="1"/>
  <c r="AB8" i="1"/>
  <c r="J8" i="1"/>
  <c r="AK8" i="1"/>
  <c r="AB23" i="1"/>
  <c r="AK23" i="1"/>
  <c r="AB36" i="1"/>
  <c r="AK36" i="1"/>
  <c r="K36" i="1"/>
  <c r="AB3" i="1"/>
  <c r="AX6" i="1"/>
  <c r="AX4" i="1"/>
  <c r="AX16" i="1"/>
  <c r="AX21" i="1"/>
  <c r="AX40" i="1"/>
  <c r="AX30" i="1"/>
  <c r="AO30" i="1"/>
  <c r="AX25" i="1"/>
  <c r="AX10" i="1"/>
  <c r="AX5" i="1"/>
  <c r="AX17" i="1"/>
  <c r="AX42" i="1"/>
  <c r="AX38" i="1"/>
  <c r="AX11" i="1"/>
  <c r="AX37" i="1"/>
  <c r="AX34" i="1"/>
  <c r="AX18" i="1"/>
  <c r="AX33" i="1"/>
  <c r="AW33" i="1"/>
  <c r="K33" i="1"/>
  <c r="AX14" i="1"/>
  <c r="AO14" i="1"/>
  <c r="K14" i="1"/>
  <c r="AX2" i="1"/>
  <c r="AX29" i="1"/>
  <c r="AX31" i="1"/>
  <c r="AX15" i="1"/>
  <c r="AX20" i="1"/>
  <c r="AX41" i="1"/>
  <c r="AX9" i="1"/>
  <c r="AX28" i="1"/>
  <c r="AX12" i="1"/>
  <c r="AX26" i="1"/>
  <c r="AW26" i="1"/>
  <c r="K26" i="1"/>
  <c r="AX39" i="1"/>
  <c r="AW39" i="1"/>
  <c r="AX7" i="1"/>
  <c r="AO7" i="1"/>
  <c r="K7" i="1"/>
  <c r="AX8" i="1"/>
  <c r="AO8" i="1"/>
  <c r="AX23" i="1"/>
  <c r="AO23" i="1"/>
  <c r="AX36" i="1"/>
  <c r="AO36" i="1"/>
  <c r="AX3" i="1"/>
  <c r="I6" i="1"/>
  <c r="I4" i="1"/>
  <c r="I16" i="1"/>
  <c r="I21" i="1"/>
  <c r="I40" i="1"/>
  <c r="I30" i="1"/>
  <c r="I25" i="1"/>
  <c r="I10" i="1"/>
  <c r="I5" i="1"/>
  <c r="I17" i="1"/>
  <c r="I42" i="1"/>
  <c r="I38" i="1"/>
  <c r="I11" i="1"/>
  <c r="I37" i="1"/>
  <c r="I34" i="1"/>
  <c r="I18" i="1"/>
  <c r="I33" i="1"/>
  <c r="I14" i="1"/>
  <c r="I2" i="1"/>
  <c r="I29" i="1"/>
  <c r="I31" i="1"/>
  <c r="I15" i="1"/>
  <c r="I20" i="1"/>
  <c r="I41" i="1"/>
  <c r="I9" i="1"/>
  <c r="I28" i="1"/>
  <c r="I12" i="1"/>
  <c r="I26" i="1"/>
  <c r="I39" i="1"/>
  <c r="I7" i="1"/>
  <c r="I8" i="1"/>
  <c r="I23" i="1"/>
  <c r="I36" i="1"/>
  <c r="I3" i="1"/>
  <c r="AC3" i="1"/>
  <c r="J3" i="1"/>
  <c r="AC36" i="1"/>
  <c r="J36" i="1"/>
  <c r="AC23" i="1"/>
  <c r="J23" i="1"/>
  <c r="AC8" i="1"/>
  <c r="AC39" i="1"/>
  <c r="J39" i="1"/>
  <c r="AC26" i="1"/>
  <c r="J26" i="1"/>
  <c r="AC12" i="1"/>
  <c r="J12" i="1"/>
  <c r="AC28" i="1"/>
  <c r="J28" i="1"/>
  <c r="AC9" i="1"/>
  <c r="AC20" i="1"/>
  <c r="J20" i="1"/>
  <c r="AC15" i="1"/>
  <c r="J15" i="1"/>
  <c r="AC31" i="1"/>
  <c r="J31" i="1"/>
  <c r="AC29" i="1"/>
  <c r="J29" i="1"/>
  <c r="AC2" i="1"/>
  <c r="AC33" i="1"/>
  <c r="J33" i="1"/>
  <c r="AC18" i="1"/>
  <c r="J18" i="1"/>
  <c r="AC34" i="1"/>
  <c r="J34" i="1"/>
  <c r="AC37" i="1"/>
  <c r="J37" i="1"/>
  <c r="AC11" i="1"/>
  <c r="AC38" i="1"/>
  <c r="J38" i="1"/>
  <c r="AC42" i="1"/>
  <c r="J42" i="1"/>
  <c r="AC17" i="1"/>
  <c r="J17" i="1"/>
  <c r="AC5" i="1"/>
  <c r="J5" i="1"/>
  <c r="AC10" i="1"/>
  <c r="J10" i="1"/>
  <c r="AC25" i="1"/>
  <c r="AC30" i="1"/>
  <c r="J30" i="1"/>
  <c r="AC40" i="1"/>
  <c r="J40" i="1"/>
  <c r="AC21" i="1"/>
  <c r="J21" i="1"/>
  <c r="AC16" i="1"/>
  <c r="J16" i="1"/>
  <c r="AC4" i="1"/>
  <c r="J4" i="1"/>
  <c r="AC6" i="1"/>
  <c r="J6" i="1"/>
  <c r="AW3" i="1"/>
  <c r="AS3" i="1"/>
  <c r="AO3" i="1"/>
  <c r="AW36" i="1"/>
  <c r="AS36" i="1"/>
  <c r="AW23" i="1"/>
  <c r="AS23" i="1"/>
  <c r="AW8" i="1"/>
  <c r="AS8" i="1"/>
  <c r="AW7" i="1"/>
  <c r="AS7" i="1"/>
  <c r="AS39" i="1"/>
  <c r="AS26" i="1"/>
  <c r="AO26" i="1"/>
  <c r="AW12" i="1"/>
  <c r="AS12" i="1"/>
  <c r="AO12" i="1"/>
  <c r="AW28" i="1"/>
  <c r="AS28" i="1"/>
  <c r="AO28" i="1"/>
  <c r="AW9" i="1"/>
  <c r="AS9" i="1"/>
  <c r="K9" i="1"/>
  <c r="AO9" i="1"/>
  <c r="AW41" i="1"/>
  <c r="AS41" i="1"/>
  <c r="AO41" i="1"/>
  <c r="AW20" i="1"/>
  <c r="AS20" i="1"/>
  <c r="AO20" i="1"/>
  <c r="AW15" i="1"/>
  <c r="AS15" i="1"/>
  <c r="AO15" i="1"/>
  <c r="AW31" i="1"/>
  <c r="AS31" i="1"/>
  <c r="AO31" i="1"/>
  <c r="AW29" i="1"/>
  <c r="AS29" i="1"/>
  <c r="AO29" i="1"/>
  <c r="AW2" i="1"/>
  <c r="AS2" i="1"/>
  <c r="AO2" i="1"/>
  <c r="K2" i="1"/>
  <c r="AW14" i="1"/>
  <c r="AS14" i="1"/>
  <c r="AS33" i="1"/>
  <c r="AO33" i="1"/>
  <c r="AW18" i="1"/>
  <c r="AS18" i="1"/>
  <c r="AO18" i="1"/>
  <c r="AW34" i="1"/>
  <c r="AS34" i="1"/>
  <c r="AO34" i="1"/>
  <c r="AW37" i="1"/>
  <c r="AS37" i="1"/>
  <c r="AO37" i="1"/>
  <c r="AW11" i="1"/>
  <c r="AS11" i="1"/>
  <c r="K11" i="1"/>
  <c r="AO11" i="1"/>
  <c r="AW38" i="1"/>
  <c r="AS38" i="1"/>
  <c r="AO38" i="1"/>
  <c r="AW42" i="1"/>
  <c r="AS42" i="1"/>
  <c r="AO42" i="1"/>
  <c r="AW17" i="1"/>
  <c r="AS17" i="1"/>
  <c r="AO17" i="1"/>
  <c r="AW5" i="1"/>
  <c r="AS5" i="1"/>
  <c r="AO5" i="1"/>
  <c r="AW10" i="1"/>
  <c r="AS10" i="1"/>
  <c r="AO10" i="1"/>
  <c r="AW25" i="1"/>
  <c r="AS25" i="1"/>
  <c r="AO25" i="1"/>
  <c r="K25" i="1"/>
  <c r="AW30" i="1"/>
  <c r="AS30" i="1"/>
  <c r="AW40" i="1"/>
  <c r="AS40" i="1"/>
  <c r="AO40" i="1"/>
  <c r="AW21" i="1"/>
  <c r="AS21" i="1"/>
  <c r="AO21" i="1"/>
  <c r="AW16" i="1"/>
  <c r="AS16" i="1"/>
  <c r="AO16" i="1"/>
  <c r="AW4" i="1"/>
  <c r="AS4" i="1"/>
  <c r="AO4" i="1"/>
  <c r="AW6" i="1"/>
  <c r="AS6" i="1"/>
  <c r="AO6" i="1"/>
  <c r="K6" i="1"/>
  <c r="K8" i="1"/>
  <c r="K41" i="1"/>
  <c r="K18" i="1"/>
  <c r="K38" i="1"/>
  <c r="K40" i="1"/>
  <c r="K21" i="1"/>
  <c r="AK13" i="1"/>
  <c r="AC13" i="1"/>
  <c r="J13" i="1"/>
  <c r="AK35" i="1"/>
  <c r="AC35" i="1"/>
  <c r="J35" i="1"/>
  <c r="AK19" i="1"/>
  <c r="AC19" i="1"/>
  <c r="J19" i="1"/>
  <c r="AK24" i="1"/>
  <c r="AC24" i="1"/>
  <c r="J24" i="1"/>
  <c r="AK22" i="1"/>
  <c r="K22" i="1"/>
  <c r="AC22" i="1"/>
  <c r="J22" i="1"/>
  <c r="AK27" i="1"/>
  <c r="AC27" i="1"/>
  <c r="J27" i="1"/>
  <c r="AK32" i="1"/>
  <c r="AC32" i="1"/>
  <c r="J32" i="1"/>
  <c r="K30" i="1"/>
  <c r="K24" i="1"/>
  <c r="K23" i="1"/>
  <c r="AS32" i="1"/>
  <c r="K32" i="1"/>
  <c r="AW13" i="1"/>
  <c r="K13" i="1"/>
  <c r="AW35" i="1"/>
  <c r="K35" i="1"/>
  <c r="AO24" i="1"/>
  <c r="AW19" i="1"/>
  <c r="K19" i="1"/>
  <c r="AC43" i="1"/>
  <c r="J43" i="1"/>
  <c r="AO39" i="1"/>
  <c r="K39" i="1"/>
  <c r="AS13" i="1"/>
  <c r="AW27" i="1"/>
  <c r="K27" i="1"/>
  <c r="AO43" i="1"/>
  <c r="K43" i="1"/>
  <c r="AW32" i="1"/>
  <c r="AS43" i="1"/>
</calcChain>
</file>

<file path=xl/sharedStrings.xml><?xml version="1.0" encoding="utf-8"?>
<sst xmlns="http://schemas.openxmlformats.org/spreadsheetml/2006/main" count="885" uniqueCount="231">
  <si>
    <t>Codice fiscale</t>
  </si>
  <si>
    <t>Data di nascita</t>
  </si>
  <si>
    <t>Tempo determinato/indeterminato</t>
  </si>
  <si>
    <t>Descrizione qualifica</t>
  </si>
  <si>
    <t>Codice livello/categoria (decodifica)</t>
  </si>
  <si>
    <t>ORE FORMAZIONE</t>
  </si>
  <si>
    <t>% Part-time</t>
  </si>
  <si>
    <t>RetrOraria</t>
  </si>
  <si>
    <t>QUOTA CONTRIBUZIONE</t>
  </si>
  <si>
    <t>Data assunzione</t>
  </si>
  <si>
    <t>Data fine rapporto</t>
  </si>
  <si>
    <t>Data scadenza contratto a termine</t>
  </si>
  <si>
    <t>Comune</t>
  </si>
  <si>
    <t>Provincia</t>
  </si>
  <si>
    <t>Cittadinanza</t>
  </si>
  <si>
    <t>Titolo di studio (decodifica)</t>
  </si>
  <si>
    <t>Estremi documento identita'</t>
  </si>
  <si>
    <t>Mansione</t>
  </si>
  <si>
    <t>AREA-STABILIMENTO</t>
  </si>
  <si>
    <t>Centro di costo (decodifica)</t>
  </si>
  <si>
    <t>Contratto (decodifica)</t>
  </si>
  <si>
    <t>Sesso</t>
  </si>
  <si>
    <t>E-mail</t>
  </si>
  <si>
    <t>Totale elementi retributivi</t>
  </si>
  <si>
    <t>Numoremese</t>
  </si>
  <si>
    <t>Periodo (mm/aa)</t>
  </si>
  <si>
    <t>Retribuzione teorica UniEMens</t>
  </si>
  <si>
    <t>Descrizione CONTRIBUTO 3</t>
  </si>
  <si>
    <t>% c/dipendente CONTRIBUTO 3</t>
  </si>
  <si>
    <t>% c/ditta CONTRIBUTO 3</t>
  </si>
  <si>
    <t>Descrizione CONTRIBUTO 4</t>
  </si>
  <si>
    <t>% c/ditta CONTRIBUTO 4</t>
  </si>
  <si>
    <t>Importo c/ditta CONTRIBUTO 4</t>
  </si>
  <si>
    <t>Descrizione CONTRIBUTO 5</t>
  </si>
  <si>
    <t>% c/ditta CONTRIBUTO 5</t>
  </si>
  <si>
    <t>Importo c/ditta CONTRIBUTO 5</t>
  </si>
  <si>
    <t>Descrizione CONTRIBUTO 6</t>
  </si>
  <si>
    <t>% c/dipendente CONTRIBUTO 6</t>
  </si>
  <si>
    <t>Importo c/dipendente CONTRIBUTO 6</t>
  </si>
  <si>
    <t>RDANDA74A41Z330Q</t>
  </si>
  <si>
    <t>I</t>
  </si>
  <si>
    <t>OPERAI P.TIME</t>
  </si>
  <si>
    <t>4° LIVELLO</t>
  </si>
  <si>
    <t>ORTONA</t>
  </si>
  <si>
    <t>CH</t>
  </si>
  <si>
    <t>CUOCA</t>
  </si>
  <si>
    <t>CENTRO COTTURA  ORTONA (CH)</t>
  </si>
  <si>
    <t>Pubb.esercizi confcommercio</t>
  </si>
  <si>
    <t>F</t>
  </si>
  <si>
    <t>ahmadsalaheddine0@gmail.com</t>
  </si>
  <si>
    <t>INPS 100-500-600-9330-613-485</t>
  </si>
  <si>
    <t>INPS 130</t>
  </si>
  <si>
    <t>ESONERO DEC.SUD 242</t>
  </si>
  <si>
    <t>ESONERO IVS</t>
  </si>
  <si>
    <t>OPERAIO P.TIME</t>
  </si>
  <si>
    <t>5° LIVELLO</t>
  </si>
  <si>
    <t>M</t>
  </si>
  <si>
    <t>CTAFBA62R06A271E</t>
  </si>
  <si>
    <t>IMPIEG.P.TIME</t>
  </si>
  <si>
    <t>PESCARA</t>
  </si>
  <si>
    <t>PE</t>
  </si>
  <si>
    <t>Licenza media</t>
  </si>
  <si>
    <t>IMPIEGATO</t>
  </si>
  <si>
    <t>CUCINA C/O LIDO DEL CARABINIERE (PE)</t>
  </si>
  <si>
    <t>fabio_cauti@libero.it</t>
  </si>
  <si>
    <t>CRNLSU69H43G141R</t>
  </si>
  <si>
    <t>6° LIVELLO S</t>
  </si>
  <si>
    <t>TOLLO</t>
  </si>
  <si>
    <t>ADDETTO PULIZIE</t>
  </si>
  <si>
    <t>carinciluisa7@gmail.com</t>
  </si>
  <si>
    <t>6° LIVELLO</t>
  </si>
  <si>
    <t>ORSOGNA</t>
  </si>
  <si>
    <t>ADD. CONSEGNE</t>
  </si>
  <si>
    <t>DLLDNL71S23G141B</t>
  </si>
  <si>
    <t>nella.mano95@gmail.com</t>
  </si>
  <si>
    <t>DNNDRN54P62G141B</t>
  </si>
  <si>
    <t>ASM</t>
  </si>
  <si>
    <t>francy.gaeta@hotmail.it</t>
  </si>
  <si>
    <t>TRIMGV64C59Z110T</t>
  </si>
  <si>
    <t>giotieri64@gmail.com</t>
  </si>
  <si>
    <t>MNTMCL63S61I725T</t>
  </si>
  <si>
    <t>spankaigiul@outlook.it</t>
  </si>
  <si>
    <t>DRGRLA61P50G141R</t>
  </si>
  <si>
    <t>dragani.aurelia@gmail.com</t>
  </si>
  <si>
    <t>CSTNNL64C47G141G</t>
  </si>
  <si>
    <t>costantinoantonella90@gmail.com</t>
  </si>
  <si>
    <t>CSLMNC71R46E243W</t>
  </si>
  <si>
    <t>AIUTO CUOCA</t>
  </si>
  <si>
    <t>monicacasa71@gmail.com</t>
  </si>
  <si>
    <t>DCMFNC58T41G141Z</t>
  </si>
  <si>
    <t>francadicamillo0@gmail.com</t>
  </si>
  <si>
    <t>VTLLGU84M43F892N</t>
  </si>
  <si>
    <t>PLSNNT62M62I138Y</t>
  </si>
  <si>
    <t>mariobucco@hotmail.it</t>
  </si>
  <si>
    <t>CSTMLL60P47D122J</t>
  </si>
  <si>
    <t>fermarco1@libero.it</t>
  </si>
  <si>
    <t>PNLSLV62S43F844K</t>
  </si>
  <si>
    <t>s.pinelli@yahoo.it</t>
  </si>
  <si>
    <t>LVRMRA71H45I394I</t>
  </si>
  <si>
    <t>olivierimaria71@gmail.com</t>
  </si>
  <si>
    <t>DCLFRC86H41G141G</t>
  </si>
  <si>
    <t>fedediclemente6891@gmail.com</t>
  </si>
  <si>
    <t>MRTVCN79E06E243C</t>
  </si>
  <si>
    <t>vmorettitfr@yahoo.com</t>
  </si>
  <si>
    <t>DLSFNC84C60A488Y</t>
  </si>
  <si>
    <t>PINETO</t>
  </si>
  <si>
    <t>TE</t>
  </si>
  <si>
    <t>DIETISTA</t>
  </si>
  <si>
    <t>dietista.agri@gmail.com</t>
  </si>
  <si>
    <t>RNATMS78R04I874G</t>
  </si>
  <si>
    <t>AIUTO CUOCO</t>
  </si>
  <si>
    <t>tommasoarena2@gmail.com</t>
  </si>
  <si>
    <t>MNCNNL95H60B519K</t>
  </si>
  <si>
    <t>BARANELLO</t>
  </si>
  <si>
    <t>CB</t>
  </si>
  <si>
    <t>SCUOLE DELL'INFANZIA BARANELLO (CB)</t>
  </si>
  <si>
    <t>MNZDNC63S18H184X</t>
  </si>
  <si>
    <t>RAPINO</t>
  </si>
  <si>
    <t>rosemarymanzi23@gmail.com</t>
  </si>
  <si>
    <t>DLLSLV75T23E435J</t>
  </si>
  <si>
    <t>Diploma istruz.second.sup.-Si accesso universita'</t>
  </si>
  <si>
    <t>SCUOLA ABLERGHIERO</t>
  </si>
  <si>
    <t>CUOCO</t>
  </si>
  <si>
    <t>silviodellanebbia@gmail.com</t>
  </si>
  <si>
    <t>DLZJSC83L45G141N</t>
  </si>
  <si>
    <t>VZZSMN84S55G141O</t>
  </si>
  <si>
    <t>simonavezzi@libero.it</t>
  </si>
  <si>
    <t>CMGMCN78T51G141M</t>
  </si>
  <si>
    <t>mariaconcycomi@gmail.com</t>
  </si>
  <si>
    <t>MCCMGR64R61G141I</t>
  </si>
  <si>
    <t>DDNDNL75E57G141X</t>
  </si>
  <si>
    <t>FNZVTR80B45G141R</t>
  </si>
  <si>
    <t>vittoriafinizio@gmail.com</t>
  </si>
  <si>
    <t>SNVVLE73C52G141F</t>
  </si>
  <si>
    <t>CVCMNL80R61A462X</t>
  </si>
  <si>
    <t>emanucava@gmail.com</t>
  </si>
  <si>
    <t>CHRNNA62L65A616U</t>
  </si>
  <si>
    <t>D</t>
  </si>
  <si>
    <t>anna.chiarullo@gmail.com</t>
  </si>
  <si>
    <t>DSRMRA60P48B620J</t>
  </si>
  <si>
    <t>CANOSA SANNITA</t>
  </si>
  <si>
    <t>Diploma di specializzazione</t>
  </si>
  <si>
    <t>SCUOLE DELL'INFANZIA CANOSA SANNITA (CH)</t>
  </si>
  <si>
    <t>PCCLDN62H62A402W</t>
  </si>
  <si>
    <t>federicapellegrini19@libero.it</t>
  </si>
  <si>
    <t>H settimanale</t>
  </si>
  <si>
    <t>MAROCCO</t>
  </si>
  <si>
    <t>ITALIANA</t>
  </si>
  <si>
    <t>AMMINISTRAZIONE</t>
  </si>
  <si>
    <t>PRODUZIONE</t>
  </si>
  <si>
    <t>CALCOLO 2</t>
  </si>
  <si>
    <t>CALCOLO 1</t>
  </si>
  <si>
    <t>CALCOLO ESONERO</t>
  </si>
  <si>
    <t>TEMPO LAVORATIVO ANNUO STANDARD X IL PART TIME</t>
  </si>
  <si>
    <t>Quota oraria</t>
  </si>
  <si>
    <t>contr.%dip</t>
  </si>
  <si>
    <t>Calcolo quota contributiva</t>
  </si>
  <si>
    <t>DSNDNC75M65A662Z</t>
  </si>
  <si>
    <t>BUCCHIANICO</t>
  </si>
  <si>
    <t xml:space="preserve"> SCUOLE BUCCHIANICO (CH)</t>
  </si>
  <si>
    <t>desantismina467@gmail.com</t>
  </si>
  <si>
    <t>MTTGPP60A64E791G</t>
  </si>
  <si>
    <t>pinamattioli@libero.it</t>
  </si>
  <si>
    <t>LCNMLL58C41C632E</t>
  </si>
  <si>
    <t>7° LIVELLO</t>
  </si>
  <si>
    <t>ADD. PULIZIE</t>
  </si>
  <si>
    <t>mirellaluciani1958@gmail.com</t>
  </si>
  <si>
    <t>DPSPRZ69C61B238P</t>
  </si>
  <si>
    <t>patrizia6995@gmail.com</t>
  </si>
  <si>
    <t>DSLPRZ63E42D763Q</t>
  </si>
  <si>
    <t>FRANCAVILLA AL MARE</t>
  </si>
  <si>
    <t>solinasattilio@yahoo.it</t>
  </si>
  <si>
    <t>DLBGRL66M59B238G</t>
  </si>
  <si>
    <t>gabrielladilabio@gmail.com</t>
  </si>
  <si>
    <t>PCANTN62D21G128V</t>
  </si>
  <si>
    <t>CC ORTONA - SCOLASTICA</t>
  </si>
  <si>
    <t>mastrontonie@gmail.com</t>
  </si>
  <si>
    <t>INPS 100-500-600-9330-613-488</t>
  </si>
  <si>
    <t>INPS 100-500-600-9330-613-489</t>
  </si>
  <si>
    <t>INPS 100-500-600-9330-613-490</t>
  </si>
  <si>
    <t>INPS 100-500-600-9330-613-491</t>
  </si>
  <si>
    <t>INPS 100-500-600-9330-613-492</t>
  </si>
  <si>
    <t>INPS 100-500-600-9330-613-493</t>
  </si>
  <si>
    <t>INPS 100-500-600-9330-613-494</t>
  </si>
  <si>
    <t>CLNNTN69S13Z700H</t>
  </si>
  <si>
    <t>colantuono.antonio1969@virgilio.it</t>
  </si>
  <si>
    <t>INPS 100-500-600-9330-613-486</t>
  </si>
  <si>
    <t>ESONERO DEC.SUD 243</t>
  </si>
  <si>
    <t>cognome</t>
  </si>
  <si>
    <t>ARENA TOMMASO</t>
  </si>
  <si>
    <t>ARID NADIA</t>
  </si>
  <si>
    <t>CARINCI LUISA</t>
  </si>
  <si>
    <t>CASALANGUIDA MONICA</t>
  </si>
  <si>
    <t>CAUTI FABIO</t>
  </si>
  <si>
    <t>CAVUCCI EMANUELA</t>
  </si>
  <si>
    <t>CHIARULLO ANNA</t>
  </si>
  <si>
    <t>COMIGNANI MARIA CONCETTA</t>
  </si>
  <si>
    <t>COSTANTINO ANTONELLA</t>
  </si>
  <si>
    <t>COSTANTINO MIRELLA</t>
  </si>
  <si>
    <t>DE DONATIS DANIELA</t>
  </si>
  <si>
    <t>DE SANTIS DOMENICA</t>
  </si>
  <si>
    <t>DEL SOLE FRANCESCA</t>
  </si>
  <si>
    <t>DELLA NEBBIA SILVIO</t>
  </si>
  <si>
    <t>DELLE DONNE DANIELE</t>
  </si>
  <si>
    <t>DI CAMILLO FRANCA</t>
  </si>
  <si>
    <t>DI CLEMENTE FEDERICA</t>
  </si>
  <si>
    <t>DI LABIO GABRIELLA</t>
  </si>
  <si>
    <t>DI LUZIO JESSICA</t>
  </si>
  <si>
    <t>DI NUNZIO ADRIANA</t>
  </si>
  <si>
    <t>DI PASQUALE PATRIZIA</t>
  </si>
  <si>
    <t>DI SARIO MARIA</t>
  </si>
  <si>
    <t>DI SILVIO PATRIZIA</t>
  </si>
  <si>
    <t>DRAGANI AURELIA</t>
  </si>
  <si>
    <t>FINIZIO VITTORIA</t>
  </si>
  <si>
    <t>LUCIANI MIRELLA</t>
  </si>
  <si>
    <t>MACCARONE MARIA GRAZIA</t>
  </si>
  <si>
    <t>MANOCCHIO ANTONELLA</t>
  </si>
  <si>
    <t>MANTOVA IMMACOLATA</t>
  </si>
  <si>
    <t>MANZI DOMENICO</t>
  </si>
  <si>
    <t>MATTIOLI GIUSEPPINA</t>
  </si>
  <si>
    <t>MORETTI VINCENZO</t>
  </si>
  <si>
    <t>OLIVIERI MARIA</t>
  </si>
  <si>
    <t>PACE ANTONIO</t>
  </si>
  <si>
    <t>PICCIANI LOREDANA</t>
  </si>
  <si>
    <t>PINELLI SILVIA</t>
  </si>
  <si>
    <t>PULSONETTI ANTONIETTA</t>
  </si>
  <si>
    <t>SANVITALE VELIA</t>
  </si>
  <si>
    <t>TIERI MARIA GIOVANNA</t>
  </si>
  <si>
    <t>VEZZI SIMONA</t>
  </si>
  <si>
    <t>VITALE LUIGIA</t>
  </si>
  <si>
    <t>COLANTUONO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</si>
</sst>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.000"/>
    <numFmt numFmtId="179" formatCode="0.00000"/>
    <numFmt numFmtId="180" formatCode="mmmm\-yyyy"/>
  </numFmts>
  <fonts count="6" x14ac:knownFonts="1">
    <font>
      <sz val="10"/>
      <name val="Tahoma"/>
    </font>
    <font>
      <b/>
      <sz val="10"/>
      <name val="Tahoma"/>
    </font>
    <font>
      <sz val="8"/>
      <name val="Tahoma"/>
      <family val="2"/>
    </font>
    <font>
      <b/>
      <sz val="10"/>
      <name val="Tahoma"/>
      <family val="2"/>
    </font>
    <font>
      <b/>
      <sz val="10"/>
      <color rgb="FFFF0000"/>
      <name val="Tahoma"/>
      <family val="2"/>
    </font>
    <font>
      <sz val="10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vertical="center"/>
    </xf>
    <xf numFmtId="180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/>
    <xf numFmtId="0" fontId="5" fillId="0" borderId="0" xfId="0" applyFont="1"/>
    <xf numFmtId="14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0" applyNumberFormat="1"/>
    <xf numFmtId="0" fontId="3" fillId="0" borderId="0" xfId="0" applyNumberFormat="1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43"/>
  <sheetViews>
    <sheetView tabSelected="1" workbookViewId="0">
      <selection activeCell="D5" sqref="D5"/>
    </sheetView>
  </sheetViews>
  <sheetFormatPr defaultRowHeight="12.75" x14ac:dyDescent="0.2"/>
  <cols>
    <col min="1" max="1" width="17.7109375" style="15" customWidth="1"/>
    <col min="2" max="2" width="20" bestFit="1" customWidth="1"/>
    <col min="3" max="3" width="16.28515625" bestFit="1" customWidth="1"/>
    <col min="4" max="4" width="36.28515625" bestFit="1" customWidth="1"/>
    <col min="5" max="5" width="16.7109375" customWidth="1"/>
    <col min="6" max="6" width="13" customWidth="1"/>
    <col min="7" max="7" width="13.85546875" customWidth="1"/>
    <col min="8" max="8" width="11.5703125" customWidth="1"/>
    <col min="9" max="9" width="12" customWidth="1"/>
    <col min="10" max="10" width="9.85546875" customWidth="1"/>
    <col min="11" max="11" width="25.7109375" bestFit="1" customWidth="1"/>
    <col min="12" max="12" width="17.7109375" bestFit="1" customWidth="1"/>
    <col min="13" max="17" width="10.42578125" customWidth="1"/>
    <col min="18" max="18" width="42.140625" bestFit="1" customWidth="1"/>
    <col min="19" max="19" width="27.5703125" bestFit="1" customWidth="1"/>
    <col min="20" max="20" width="10.5703125" customWidth="1"/>
    <col min="21" max="22" width="10.42578125" customWidth="1"/>
    <col min="23" max="23" width="25.140625" bestFit="1" customWidth="1"/>
    <col min="24" max="24" width="10.42578125" customWidth="1"/>
    <col min="25" max="25" width="29.42578125" bestFit="1" customWidth="1"/>
    <col min="26" max="28" width="10.42578125" customWidth="1"/>
    <col min="29" max="29" width="18.7109375" customWidth="1"/>
    <col min="30" max="30" width="17" bestFit="1" customWidth="1"/>
    <col min="31" max="32" width="10.42578125" customWidth="1"/>
    <col min="33" max="33" width="28.5703125" bestFit="1" customWidth="1"/>
    <col min="34" max="35" width="10.42578125" customWidth="1"/>
    <col min="36" max="36" width="10.5703125" customWidth="1"/>
    <col min="37" max="37" width="26.5703125" customWidth="1"/>
    <col min="38" max="38" width="28.28515625" bestFit="1" customWidth="1"/>
    <col min="39" max="39" width="26.5703125" bestFit="1" customWidth="1"/>
    <col min="40" max="40" width="31.85546875" bestFit="1" customWidth="1"/>
    <col min="41" max="41" width="30.85546875" bestFit="1" customWidth="1"/>
    <col min="42" max="42" width="28.28515625" bestFit="1" customWidth="1"/>
    <col min="43" max="43" width="26.5703125" bestFit="1" customWidth="1"/>
    <col min="44" max="44" width="31.85546875" bestFit="1" customWidth="1"/>
    <col min="45" max="45" width="30.85546875" bestFit="1" customWidth="1"/>
    <col min="46" max="46" width="28.28515625" bestFit="1" customWidth="1"/>
    <col min="47" max="47" width="32.7109375" bestFit="1" customWidth="1"/>
    <col min="48" max="48" width="38.140625" bestFit="1" customWidth="1"/>
    <col min="49" max="49" width="26.5703125" bestFit="1" customWidth="1"/>
    <col min="50" max="50" width="41.140625" bestFit="1" customWidth="1"/>
  </cols>
  <sheetData>
    <row r="1" spans="1:91" x14ac:dyDescent="0.2">
      <c r="A1" s="16" t="s">
        <v>188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154</v>
      </c>
      <c r="AC1" s="1" t="s">
        <v>155</v>
      </c>
      <c r="AD1" s="1" t="s">
        <v>25</v>
      </c>
      <c r="AE1" s="1" t="s">
        <v>26</v>
      </c>
      <c r="AF1" s="1" t="s">
        <v>8</v>
      </c>
      <c r="AG1" s="1" t="s">
        <v>27</v>
      </c>
      <c r="AH1" s="1" t="s">
        <v>28</v>
      </c>
      <c r="AI1" s="1" t="s">
        <v>29</v>
      </c>
      <c r="AJ1" s="9" t="s">
        <v>151</v>
      </c>
      <c r="AK1" s="9" t="s">
        <v>156</v>
      </c>
      <c r="AL1" s="1" t="s">
        <v>30</v>
      </c>
      <c r="AM1" s="1" t="s">
        <v>31</v>
      </c>
      <c r="AN1" s="1" t="s">
        <v>32</v>
      </c>
      <c r="AO1" s="9" t="s">
        <v>150</v>
      </c>
      <c r="AP1" s="1" t="s">
        <v>33</v>
      </c>
      <c r="AQ1" s="1" t="s">
        <v>34</v>
      </c>
      <c r="AR1" s="1" t="s">
        <v>35</v>
      </c>
      <c r="AS1" s="9" t="s">
        <v>152</v>
      </c>
      <c r="AT1" s="1" t="s">
        <v>36</v>
      </c>
      <c r="AU1" s="1" t="s">
        <v>37</v>
      </c>
      <c r="AV1" s="1" t="s">
        <v>38</v>
      </c>
      <c r="AW1" s="9" t="s">
        <v>152</v>
      </c>
      <c r="AX1" s="11" t="s">
        <v>153</v>
      </c>
    </row>
    <row r="2" spans="1:91" x14ac:dyDescent="0.2">
      <c r="A2" s="14" t="s">
        <v>189</v>
      </c>
      <c r="B2" s="4" t="s">
        <v>109</v>
      </c>
      <c r="C2" s="2">
        <v>28767</v>
      </c>
      <c r="D2" s="4" t="s">
        <v>40</v>
      </c>
      <c r="E2" s="4" t="s">
        <v>54</v>
      </c>
      <c r="F2" s="4" t="s">
        <v>55</v>
      </c>
      <c r="G2" s="5">
        <v>0</v>
      </c>
      <c r="H2" s="5">
        <v>50</v>
      </c>
      <c r="I2" s="5">
        <f t="shared" ref="I2:I43" si="0">H2*40/100</f>
        <v>20</v>
      </c>
      <c r="J2" s="5">
        <f t="shared" ref="J2:J43" si="1">AB2-AC2</f>
        <v>8.0807884482558148</v>
      </c>
      <c r="K2" s="6">
        <f t="shared" ref="K2:K43" si="2">AK2+AO2+AS2+AW2</f>
        <v>3.6310607441860472</v>
      </c>
      <c r="L2" s="2">
        <v>44805</v>
      </c>
      <c r="M2" s="2"/>
      <c r="N2" s="2"/>
      <c r="O2" s="4" t="s">
        <v>43</v>
      </c>
      <c r="P2" s="4" t="s">
        <v>44</v>
      </c>
      <c r="Q2" s="4" t="s">
        <v>147</v>
      </c>
      <c r="R2" s="4" t="s">
        <v>61</v>
      </c>
      <c r="S2" s="4" t="s">
        <v>61</v>
      </c>
      <c r="T2" s="4" t="s">
        <v>110</v>
      </c>
      <c r="U2" s="4" t="s">
        <v>149</v>
      </c>
      <c r="V2" s="4" t="s">
        <v>46</v>
      </c>
      <c r="W2" s="4" t="s">
        <v>47</v>
      </c>
      <c r="X2" s="4" t="s">
        <v>56</v>
      </c>
      <c r="Y2" s="4" t="s">
        <v>111</v>
      </c>
      <c r="Z2" s="7">
        <v>1540.17</v>
      </c>
      <c r="AA2" s="5">
        <v>172</v>
      </c>
      <c r="AB2" s="5">
        <f t="shared" ref="AB2:AB43" si="3">Z2/AA2</f>
        <v>8.9544767441860476</v>
      </c>
      <c r="AC2" s="5">
        <f t="shared" ref="AC2:AC43" si="4">AB2*AH2/100</f>
        <v>0.87368829593023267</v>
      </c>
      <c r="AD2" s="8">
        <v>45536</v>
      </c>
      <c r="AE2" s="3">
        <v>770</v>
      </c>
      <c r="AF2" s="6">
        <v>0</v>
      </c>
      <c r="AG2" s="4" t="s">
        <v>50</v>
      </c>
      <c r="AH2" s="6">
        <v>9.7569999999999997</v>
      </c>
      <c r="AI2" s="6">
        <v>31.683</v>
      </c>
      <c r="AJ2" s="6">
        <f t="shared" ref="AJ2:AJ43" si="5">AH2+AI2</f>
        <v>41.44</v>
      </c>
      <c r="AK2" s="6">
        <f t="shared" ref="AK2:AK43" si="6">AB2*AJ2/100</f>
        <v>3.7107351627906979</v>
      </c>
      <c r="AL2" s="4" t="s">
        <v>51</v>
      </c>
      <c r="AM2" s="6">
        <v>0.8</v>
      </c>
      <c r="AN2" s="5">
        <v>-0.27</v>
      </c>
      <c r="AO2" s="5">
        <f t="shared" ref="AO2:AO43" si="7">AN2*12/AX2</f>
        <v>-3.7674418604651165E-3</v>
      </c>
      <c r="AP2" s="4" t="s">
        <v>52</v>
      </c>
      <c r="AQ2" s="6">
        <v>100</v>
      </c>
      <c r="AR2" s="5">
        <v>-3.06</v>
      </c>
      <c r="AS2" s="5">
        <f t="shared" ref="AS2:AS43" si="8">AR2*12/AX2</f>
        <v>-4.2697674418604649E-2</v>
      </c>
      <c r="AT2" s="4" t="s">
        <v>53</v>
      </c>
      <c r="AU2" s="6">
        <v>7</v>
      </c>
      <c r="AV2" s="5">
        <v>-2.38</v>
      </c>
      <c r="AW2" s="6">
        <f t="shared" ref="AW2:AW43" si="9">AV2*12/AX2</f>
        <v>-3.3209302325581391E-2</v>
      </c>
      <c r="AX2" s="10">
        <f t="shared" ref="AX2:AX43" si="10">1720*H2/100</f>
        <v>860</v>
      </c>
    </row>
    <row r="3" spans="1:91" x14ac:dyDescent="0.2">
      <c r="A3" s="14" t="s">
        <v>190</v>
      </c>
      <c r="B3" s="4" t="s">
        <v>39</v>
      </c>
      <c r="C3" s="2">
        <v>27030</v>
      </c>
      <c r="D3" s="4" t="s">
        <v>40</v>
      </c>
      <c r="E3" s="4" t="s">
        <v>41</v>
      </c>
      <c r="F3" s="4" t="s">
        <v>42</v>
      </c>
      <c r="G3" s="5">
        <v>0</v>
      </c>
      <c r="H3" s="5">
        <v>75</v>
      </c>
      <c r="I3" s="5">
        <f t="shared" si="0"/>
        <v>30</v>
      </c>
      <c r="J3" s="5">
        <f t="shared" si="1"/>
        <v>8.8080788213372099</v>
      </c>
      <c r="K3" s="6">
        <f t="shared" si="2"/>
        <v>3.8929893116279071</v>
      </c>
      <c r="L3" s="2">
        <v>44805</v>
      </c>
      <c r="M3" s="2"/>
      <c r="N3" s="2"/>
      <c r="O3" s="4" t="s">
        <v>43</v>
      </c>
      <c r="P3" s="4" t="s">
        <v>44</v>
      </c>
      <c r="Q3" s="4" t="s">
        <v>146</v>
      </c>
      <c r="R3" s="4" t="s">
        <v>61</v>
      </c>
      <c r="S3" s="4" t="s">
        <v>61</v>
      </c>
      <c r="T3" s="4" t="s">
        <v>45</v>
      </c>
      <c r="U3" s="4" t="s">
        <v>149</v>
      </c>
      <c r="V3" s="4" t="s">
        <v>46</v>
      </c>
      <c r="W3" s="4" t="s">
        <v>47</v>
      </c>
      <c r="X3" s="4" t="s">
        <v>48</v>
      </c>
      <c r="Y3" s="4" t="s">
        <v>49</v>
      </c>
      <c r="Z3" s="7">
        <v>1678.789</v>
      </c>
      <c r="AA3" s="5">
        <v>172</v>
      </c>
      <c r="AB3" s="5">
        <f t="shared" si="3"/>
        <v>9.7604011627906981</v>
      </c>
      <c r="AC3" s="5">
        <f t="shared" si="4"/>
        <v>0.95232234145348837</v>
      </c>
      <c r="AD3" s="8">
        <v>45536</v>
      </c>
      <c r="AE3" s="3">
        <v>1259</v>
      </c>
      <c r="AF3" s="6">
        <v>0</v>
      </c>
      <c r="AG3" s="4" t="s">
        <v>50</v>
      </c>
      <c r="AH3" s="6">
        <v>9.7569999999999997</v>
      </c>
      <c r="AI3" s="6">
        <v>31.683</v>
      </c>
      <c r="AJ3" s="6">
        <f t="shared" si="5"/>
        <v>41.44</v>
      </c>
      <c r="AK3" s="6">
        <f t="shared" si="6"/>
        <v>4.0447102418604652</v>
      </c>
      <c r="AL3" s="4" t="s">
        <v>51</v>
      </c>
      <c r="AM3" s="6">
        <v>0.8</v>
      </c>
      <c r="AN3" s="5">
        <v>-0.78</v>
      </c>
      <c r="AO3" s="5">
        <f t="shared" si="7"/>
        <v>-7.2558139534883714E-3</v>
      </c>
      <c r="AP3" s="4" t="s">
        <v>52</v>
      </c>
      <c r="AQ3" s="6">
        <v>100</v>
      </c>
      <c r="AR3" s="5">
        <v>-8.74</v>
      </c>
      <c r="AS3" s="5">
        <f t="shared" si="8"/>
        <v>-8.1302325581395343E-2</v>
      </c>
      <c r="AT3" s="4" t="s">
        <v>53</v>
      </c>
      <c r="AU3" s="6">
        <v>7</v>
      </c>
      <c r="AV3" s="5">
        <v>-6.79</v>
      </c>
      <c r="AW3" s="6">
        <f t="shared" si="9"/>
        <v>-6.3162790697674429E-2</v>
      </c>
      <c r="AX3" s="10">
        <f t="shared" si="10"/>
        <v>1290</v>
      </c>
    </row>
    <row r="4" spans="1:91" x14ac:dyDescent="0.2">
      <c r="A4" s="14" t="s">
        <v>191</v>
      </c>
      <c r="B4" s="4" t="s">
        <v>65</v>
      </c>
      <c r="C4" s="2">
        <v>25357</v>
      </c>
      <c r="D4" s="4" t="s">
        <v>40</v>
      </c>
      <c r="E4" s="4" t="s">
        <v>54</v>
      </c>
      <c r="F4" s="4" t="s">
        <v>66</v>
      </c>
      <c r="G4" s="5">
        <v>0</v>
      </c>
      <c r="H4" s="5">
        <v>62.5</v>
      </c>
      <c r="I4" s="5">
        <f t="shared" si="0"/>
        <v>25</v>
      </c>
      <c r="J4" s="5">
        <f t="shared" si="1"/>
        <v>7.9102134381976743</v>
      </c>
      <c r="K4" s="6">
        <f t="shared" si="2"/>
        <v>1.9994016837209294</v>
      </c>
      <c r="L4" s="2">
        <v>44805</v>
      </c>
      <c r="M4" s="2"/>
      <c r="N4" s="2"/>
      <c r="O4" s="4" t="s">
        <v>67</v>
      </c>
      <c r="P4" s="4" t="s">
        <v>44</v>
      </c>
      <c r="Q4" s="4" t="s">
        <v>147</v>
      </c>
      <c r="R4" s="4" t="s">
        <v>61</v>
      </c>
      <c r="S4" s="4" t="s">
        <v>61</v>
      </c>
      <c r="T4" s="4" t="s">
        <v>68</v>
      </c>
      <c r="U4" s="4" t="s">
        <v>149</v>
      </c>
      <c r="V4" s="4" t="s">
        <v>46</v>
      </c>
      <c r="W4" s="4" t="s">
        <v>47</v>
      </c>
      <c r="X4" s="4" t="s">
        <v>48</v>
      </c>
      <c r="Y4" s="4" t="s">
        <v>69</v>
      </c>
      <c r="Z4" s="7">
        <v>1507.6590000000001</v>
      </c>
      <c r="AA4" s="5">
        <v>172</v>
      </c>
      <c r="AB4" s="5">
        <f t="shared" si="3"/>
        <v>8.7654593023255813</v>
      </c>
      <c r="AC4" s="5">
        <f t="shared" si="4"/>
        <v>0.85524586412790693</v>
      </c>
      <c r="AD4" s="8">
        <v>45536</v>
      </c>
      <c r="AE4" s="3">
        <v>942</v>
      </c>
      <c r="AF4" s="6">
        <v>0</v>
      </c>
      <c r="AG4" s="4" t="s">
        <v>50</v>
      </c>
      <c r="AH4" s="6">
        <v>9.7569999999999997</v>
      </c>
      <c r="AI4" s="6">
        <v>31.683</v>
      </c>
      <c r="AJ4" s="6">
        <f t="shared" si="5"/>
        <v>41.44</v>
      </c>
      <c r="AK4" s="6">
        <f t="shared" si="6"/>
        <v>3.6324063348837203</v>
      </c>
      <c r="AL4" s="4" t="s">
        <v>51</v>
      </c>
      <c r="AM4" s="6">
        <v>0.8</v>
      </c>
      <c r="AN4" s="5">
        <v>-6.96</v>
      </c>
      <c r="AO4" s="5">
        <f t="shared" si="7"/>
        <v>-7.7693023255813953E-2</v>
      </c>
      <c r="AP4" s="4" t="s">
        <v>52</v>
      </c>
      <c r="AQ4" s="6">
        <v>100</v>
      </c>
      <c r="AR4" s="5">
        <v>-78.430000000000007</v>
      </c>
      <c r="AS4" s="5">
        <f t="shared" si="8"/>
        <v>-0.87549767441860471</v>
      </c>
      <c r="AT4" s="4" t="s">
        <v>53</v>
      </c>
      <c r="AU4" s="6">
        <v>7</v>
      </c>
      <c r="AV4" s="5">
        <v>-60.9</v>
      </c>
      <c r="AW4" s="6">
        <f t="shared" si="9"/>
        <v>-0.67981395348837204</v>
      </c>
      <c r="AX4" s="10">
        <f t="shared" si="10"/>
        <v>1075</v>
      </c>
    </row>
    <row r="5" spans="1:91" x14ac:dyDescent="0.2">
      <c r="A5" s="14" t="s">
        <v>192</v>
      </c>
      <c r="B5" s="4" t="s">
        <v>86</v>
      </c>
      <c r="C5" s="2">
        <v>26212</v>
      </c>
      <c r="D5" s="4" t="s">
        <v>40</v>
      </c>
      <c r="E5" s="4" t="s">
        <v>54</v>
      </c>
      <c r="F5" s="4" t="s">
        <v>55</v>
      </c>
      <c r="G5" s="5">
        <v>0</v>
      </c>
      <c r="H5" s="5">
        <v>50</v>
      </c>
      <c r="I5" s="5">
        <f t="shared" si="0"/>
        <v>20</v>
      </c>
      <c r="J5" s="5">
        <f t="shared" si="1"/>
        <v>8.5685571099418603</v>
      </c>
      <c r="K5" s="6">
        <f t="shared" si="2"/>
        <v>3.7141161209302327</v>
      </c>
      <c r="L5" s="2">
        <v>44805</v>
      </c>
      <c r="M5" s="2"/>
      <c r="N5" s="2"/>
      <c r="O5" s="4" t="s">
        <v>43</v>
      </c>
      <c r="P5" s="4" t="s">
        <v>44</v>
      </c>
      <c r="Q5" s="4" t="s">
        <v>147</v>
      </c>
      <c r="R5" s="4" t="s">
        <v>61</v>
      </c>
      <c r="S5" s="4" t="s">
        <v>61</v>
      </c>
      <c r="T5" s="4" t="s">
        <v>87</v>
      </c>
      <c r="U5" s="4" t="s">
        <v>149</v>
      </c>
      <c r="V5" s="4" t="s">
        <v>46</v>
      </c>
      <c r="W5" s="4" t="s">
        <v>47</v>
      </c>
      <c r="X5" s="4" t="s">
        <v>48</v>
      </c>
      <c r="Y5" s="4" t="s">
        <v>88</v>
      </c>
      <c r="Z5" s="7">
        <v>1633.1369999999999</v>
      </c>
      <c r="AA5" s="5">
        <v>172</v>
      </c>
      <c r="AB5" s="5">
        <f t="shared" si="3"/>
        <v>9.4949825581395348</v>
      </c>
      <c r="AC5" s="5">
        <f t="shared" si="4"/>
        <v>0.92642544819767436</v>
      </c>
      <c r="AD5" s="8">
        <v>45536</v>
      </c>
      <c r="AE5" s="3">
        <v>817</v>
      </c>
      <c r="AF5" s="6">
        <v>0</v>
      </c>
      <c r="AG5" s="4" t="s">
        <v>50</v>
      </c>
      <c r="AH5" s="6">
        <v>9.7569999999999997</v>
      </c>
      <c r="AI5" s="6">
        <v>31.683</v>
      </c>
      <c r="AJ5" s="6">
        <f t="shared" si="5"/>
        <v>41.44</v>
      </c>
      <c r="AK5" s="6">
        <f t="shared" si="6"/>
        <v>3.9347207720930233</v>
      </c>
      <c r="AL5" s="4" t="s">
        <v>51</v>
      </c>
      <c r="AM5" s="6">
        <v>0.8</v>
      </c>
      <c r="AN5" s="5">
        <v>-0.75</v>
      </c>
      <c r="AO5" s="5">
        <f t="shared" si="7"/>
        <v>-1.0465116279069767E-2</v>
      </c>
      <c r="AP5" s="4" t="s">
        <v>52</v>
      </c>
      <c r="AQ5" s="6">
        <v>100</v>
      </c>
      <c r="AR5" s="5">
        <v>-8.48</v>
      </c>
      <c r="AS5" s="5">
        <f t="shared" si="8"/>
        <v>-0.11832558139534885</v>
      </c>
      <c r="AT5" s="4" t="s">
        <v>53</v>
      </c>
      <c r="AU5" s="6">
        <v>7</v>
      </c>
      <c r="AV5" s="5">
        <v>-6.58</v>
      </c>
      <c r="AW5" s="6">
        <f t="shared" si="9"/>
        <v>-9.1813953488372096E-2</v>
      </c>
      <c r="AX5" s="10">
        <f t="shared" si="10"/>
        <v>860</v>
      </c>
    </row>
    <row r="6" spans="1:91" x14ac:dyDescent="0.2">
      <c r="A6" s="14" t="s">
        <v>193</v>
      </c>
      <c r="B6" s="4" t="s">
        <v>57</v>
      </c>
      <c r="C6" s="2">
        <v>22925</v>
      </c>
      <c r="D6" s="4" t="s">
        <v>40</v>
      </c>
      <c r="E6" s="4" t="s">
        <v>58</v>
      </c>
      <c r="F6" s="4" t="s">
        <v>55</v>
      </c>
      <c r="G6" s="5">
        <v>0</v>
      </c>
      <c r="H6" s="5">
        <v>90</v>
      </c>
      <c r="I6" s="5">
        <f t="shared" si="0"/>
        <v>36</v>
      </c>
      <c r="J6" s="5">
        <f t="shared" si="1"/>
        <v>8.0807884482558148</v>
      </c>
      <c r="K6" s="6">
        <f t="shared" si="2"/>
        <v>1.692905705426357</v>
      </c>
      <c r="L6" s="2">
        <v>44805</v>
      </c>
      <c r="M6" s="2"/>
      <c r="N6" s="2"/>
      <c r="O6" s="4" t="s">
        <v>59</v>
      </c>
      <c r="P6" s="4" t="s">
        <v>60</v>
      </c>
      <c r="Q6" s="4" t="s">
        <v>147</v>
      </c>
      <c r="R6" s="4" t="s">
        <v>61</v>
      </c>
      <c r="S6" s="4" t="s">
        <v>61</v>
      </c>
      <c r="T6" s="4" t="s">
        <v>62</v>
      </c>
      <c r="U6" s="4" t="s">
        <v>148</v>
      </c>
      <c r="V6" s="4" t="s">
        <v>63</v>
      </c>
      <c r="W6" s="4" t="s">
        <v>47</v>
      </c>
      <c r="X6" s="4" t="s">
        <v>56</v>
      </c>
      <c r="Y6" s="4" t="s">
        <v>64</v>
      </c>
      <c r="Z6" s="7">
        <v>1540.17</v>
      </c>
      <c r="AA6" s="5">
        <v>172</v>
      </c>
      <c r="AB6" s="5">
        <f t="shared" si="3"/>
        <v>8.9544767441860476</v>
      </c>
      <c r="AC6" s="5">
        <f t="shared" si="4"/>
        <v>0.87368829593023267</v>
      </c>
      <c r="AD6" s="8">
        <v>45536</v>
      </c>
      <c r="AE6" s="3">
        <v>1435</v>
      </c>
      <c r="AF6" s="6">
        <v>0</v>
      </c>
      <c r="AG6" s="4" t="s">
        <v>50</v>
      </c>
      <c r="AH6" s="6">
        <v>9.7569999999999997</v>
      </c>
      <c r="AI6" s="6">
        <v>31.683</v>
      </c>
      <c r="AJ6" s="6">
        <f t="shared" si="5"/>
        <v>41.44</v>
      </c>
      <c r="AK6" s="6">
        <f t="shared" si="6"/>
        <v>3.7107351627906979</v>
      </c>
      <c r="AL6" s="4" t="s">
        <v>51</v>
      </c>
      <c r="AM6" s="6">
        <v>0.8</v>
      </c>
      <c r="AN6" s="5">
        <v>-12.38</v>
      </c>
      <c r="AO6" s="5">
        <f t="shared" si="7"/>
        <v>-9.5968992248062018E-2</v>
      </c>
      <c r="AP6" s="4" t="s">
        <v>52</v>
      </c>
      <c r="AQ6" s="6">
        <v>100</v>
      </c>
      <c r="AR6" s="5">
        <v>-139.56</v>
      </c>
      <c r="AS6" s="5">
        <f t="shared" si="8"/>
        <v>-1.0818604651162791</v>
      </c>
      <c r="AT6" s="4" t="s">
        <v>53</v>
      </c>
      <c r="AU6" s="6">
        <v>7</v>
      </c>
      <c r="AV6" s="5">
        <v>-108.36</v>
      </c>
      <c r="AW6" s="6">
        <f t="shared" si="9"/>
        <v>-0.84</v>
      </c>
      <c r="AX6" s="10">
        <f t="shared" si="10"/>
        <v>1548</v>
      </c>
    </row>
    <row r="7" spans="1:91" x14ac:dyDescent="0.2">
      <c r="A7" s="14" t="s">
        <v>194</v>
      </c>
      <c r="B7" s="4" t="s">
        <v>134</v>
      </c>
      <c r="C7" s="2">
        <v>29515</v>
      </c>
      <c r="D7" s="4" t="s">
        <v>40</v>
      </c>
      <c r="E7" s="4" t="s">
        <v>54</v>
      </c>
      <c r="F7" s="4" t="s">
        <v>70</v>
      </c>
      <c r="G7" s="5">
        <v>0</v>
      </c>
      <c r="H7" s="5">
        <v>12.5</v>
      </c>
      <c r="I7" s="5">
        <f t="shared" si="0"/>
        <v>5</v>
      </c>
      <c r="J7" s="5">
        <f t="shared" si="1"/>
        <v>7.4767899505813951</v>
      </c>
      <c r="K7" s="6">
        <f t="shared" si="2"/>
        <v>2.4583065116279066</v>
      </c>
      <c r="L7" s="2">
        <v>45201</v>
      </c>
      <c r="M7" s="2"/>
      <c r="N7" s="2"/>
      <c r="O7" s="4" t="s">
        <v>43</v>
      </c>
      <c r="P7" s="4" t="s">
        <v>44</v>
      </c>
      <c r="Q7" s="4" t="s">
        <v>147</v>
      </c>
      <c r="R7" s="4" t="s">
        <v>61</v>
      </c>
      <c r="S7" s="4" t="s">
        <v>61</v>
      </c>
      <c r="T7" s="4" t="s">
        <v>76</v>
      </c>
      <c r="U7" s="4" t="s">
        <v>149</v>
      </c>
      <c r="V7" s="4" t="s">
        <v>46</v>
      </c>
      <c r="W7" s="4" t="s">
        <v>47</v>
      </c>
      <c r="X7" s="4" t="s">
        <v>48</v>
      </c>
      <c r="Y7" s="4" t="s">
        <v>135</v>
      </c>
      <c r="Z7" s="7">
        <v>1425.05</v>
      </c>
      <c r="AA7" s="5">
        <v>172</v>
      </c>
      <c r="AB7" s="5">
        <f t="shared" si="3"/>
        <v>8.285174418604651</v>
      </c>
      <c r="AC7" s="5">
        <f t="shared" si="4"/>
        <v>0.80838446802325581</v>
      </c>
      <c r="AD7" s="8">
        <v>45536</v>
      </c>
      <c r="AE7" s="3">
        <v>178</v>
      </c>
      <c r="AF7" s="6">
        <v>0</v>
      </c>
      <c r="AG7" s="4" t="s">
        <v>50</v>
      </c>
      <c r="AH7" s="6">
        <v>9.7569999999999997</v>
      </c>
      <c r="AI7" s="6">
        <v>31.683</v>
      </c>
      <c r="AJ7" s="6">
        <f t="shared" si="5"/>
        <v>41.44</v>
      </c>
      <c r="AK7" s="6">
        <f t="shared" si="6"/>
        <v>3.4333762790697673</v>
      </c>
      <c r="AL7" s="4" t="s">
        <v>51</v>
      </c>
      <c r="AM7" s="6">
        <v>0.8</v>
      </c>
      <c r="AN7" s="5">
        <v>-1.42</v>
      </c>
      <c r="AO7" s="5">
        <f t="shared" si="7"/>
        <v>-7.9255813953488366E-2</v>
      </c>
      <c r="AP7" s="4" t="s">
        <v>52</v>
      </c>
      <c r="AQ7" s="6">
        <v>100</v>
      </c>
      <c r="AR7" s="5">
        <v>-16.05</v>
      </c>
      <c r="AS7" s="5">
        <f t="shared" si="8"/>
        <v>-0.89581395348837223</v>
      </c>
      <c r="AT7" s="4" t="s">
        <v>53</v>
      </c>
      <c r="AU7" s="6">
        <v>0</v>
      </c>
      <c r="AV7" s="5">
        <v>0</v>
      </c>
      <c r="AW7" s="6">
        <f t="shared" si="9"/>
        <v>0</v>
      </c>
      <c r="AX7" s="10">
        <f t="shared" si="10"/>
        <v>215</v>
      </c>
    </row>
    <row r="8" spans="1:91" x14ac:dyDescent="0.2">
      <c r="A8" s="14" t="s">
        <v>195</v>
      </c>
      <c r="B8" s="4" t="s">
        <v>136</v>
      </c>
      <c r="C8" s="2">
        <v>22852</v>
      </c>
      <c r="D8" s="4" t="s">
        <v>137</v>
      </c>
      <c r="E8" s="4" t="s">
        <v>54</v>
      </c>
      <c r="F8" s="4" t="s">
        <v>66</v>
      </c>
      <c r="G8" s="5">
        <v>0</v>
      </c>
      <c r="H8" s="5">
        <v>25</v>
      </c>
      <c r="I8" s="5">
        <f t="shared" si="0"/>
        <v>10</v>
      </c>
      <c r="J8" s="5">
        <f t="shared" si="1"/>
        <v>7.5904856372093032</v>
      </c>
      <c r="K8" s="6">
        <f t="shared" si="2"/>
        <v>3.5235281860465117</v>
      </c>
      <c r="L8" s="2">
        <v>45565</v>
      </c>
      <c r="M8" s="2"/>
      <c r="N8" s="2">
        <v>45747</v>
      </c>
      <c r="O8" s="4" t="s">
        <v>113</v>
      </c>
      <c r="P8" s="4" t="s">
        <v>114</v>
      </c>
      <c r="Q8" s="4" t="s">
        <v>147</v>
      </c>
      <c r="R8" s="4" t="s">
        <v>61</v>
      </c>
      <c r="S8" s="4" t="s">
        <v>61</v>
      </c>
      <c r="T8" s="4" t="s">
        <v>76</v>
      </c>
      <c r="U8" s="4" t="s">
        <v>149</v>
      </c>
      <c r="V8" s="4" t="s">
        <v>115</v>
      </c>
      <c r="W8" s="4" t="s">
        <v>47</v>
      </c>
      <c r="X8" s="4" t="s">
        <v>48</v>
      </c>
      <c r="Y8" s="4" t="s">
        <v>138</v>
      </c>
      <c r="Z8" s="7">
        <v>1446.72</v>
      </c>
      <c r="AA8" s="5">
        <v>172</v>
      </c>
      <c r="AB8" s="5">
        <f t="shared" si="3"/>
        <v>8.4111627906976754</v>
      </c>
      <c r="AC8" s="5">
        <f t="shared" si="4"/>
        <v>0.82067715348837211</v>
      </c>
      <c r="AD8" s="8">
        <v>45536</v>
      </c>
      <c r="AE8" s="3">
        <v>17</v>
      </c>
      <c r="AF8" s="6">
        <v>0</v>
      </c>
      <c r="AG8" s="4" t="s">
        <v>50</v>
      </c>
      <c r="AH8" s="6">
        <v>9.7569999999999997</v>
      </c>
      <c r="AI8" s="6">
        <v>33.082999999999998</v>
      </c>
      <c r="AJ8" s="6">
        <f t="shared" si="5"/>
        <v>42.839999999999996</v>
      </c>
      <c r="AK8" s="6">
        <f t="shared" si="6"/>
        <v>3.6033421395348837</v>
      </c>
      <c r="AL8" s="4" t="s">
        <v>51</v>
      </c>
      <c r="AM8" s="6">
        <v>0.8</v>
      </c>
      <c r="AN8" s="5">
        <v>-0.14000000000000001</v>
      </c>
      <c r="AO8" s="5">
        <f t="shared" si="7"/>
        <v>-3.9069767441860465E-3</v>
      </c>
      <c r="AP8" s="4" t="s">
        <v>52</v>
      </c>
      <c r="AQ8" s="6">
        <v>100</v>
      </c>
      <c r="AR8" s="5">
        <v>-1.53</v>
      </c>
      <c r="AS8" s="5">
        <f t="shared" si="8"/>
        <v>-4.2697674418604649E-2</v>
      </c>
      <c r="AT8" s="4" t="s">
        <v>53</v>
      </c>
      <c r="AU8" s="6">
        <v>7</v>
      </c>
      <c r="AV8" s="5">
        <v>-1.19</v>
      </c>
      <c r="AW8" s="6">
        <f t="shared" si="9"/>
        <v>-3.3209302325581391E-2</v>
      </c>
      <c r="AX8" s="10">
        <f t="shared" si="10"/>
        <v>430</v>
      </c>
    </row>
    <row r="9" spans="1:91" x14ac:dyDescent="0.2">
      <c r="A9" s="14" t="s">
        <v>196</v>
      </c>
      <c r="B9" s="4" t="s">
        <v>127</v>
      </c>
      <c r="C9" s="2">
        <v>28835</v>
      </c>
      <c r="D9" s="4" t="s">
        <v>40</v>
      </c>
      <c r="E9" s="4" t="s">
        <v>54</v>
      </c>
      <c r="F9" s="4" t="s">
        <v>70</v>
      </c>
      <c r="G9" s="5">
        <v>0</v>
      </c>
      <c r="H9" s="5">
        <v>25</v>
      </c>
      <c r="I9" s="5">
        <f t="shared" si="0"/>
        <v>10</v>
      </c>
      <c r="J9" s="5">
        <f t="shared" si="1"/>
        <v>7.4767899505813951</v>
      </c>
      <c r="K9" s="6">
        <f t="shared" si="2"/>
        <v>1.7678879069767439</v>
      </c>
      <c r="L9" s="2">
        <v>44837</v>
      </c>
      <c r="M9" s="2"/>
      <c r="N9" s="2"/>
      <c r="O9" s="4" t="s">
        <v>43</v>
      </c>
      <c r="P9" s="4" t="s">
        <v>44</v>
      </c>
      <c r="Q9" s="4" t="s">
        <v>147</v>
      </c>
      <c r="R9" s="4" t="s">
        <v>61</v>
      </c>
      <c r="S9" s="4" t="s">
        <v>61</v>
      </c>
      <c r="T9" s="4" t="s">
        <v>76</v>
      </c>
      <c r="U9" s="4" t="s">
        <v>149</v>
      </c>
      <c r="V9" s="4" t="s">
        <v>46</v>
      </c>
      <c r="W9" s="4" t="s">
        <v>47</v>
      </c>
      <c r="X9" s="4" t="s">
        <v>48</v>
      </c>
      <c r="Y9" s="4" t="s">
        <v>128</v>
      </c>
      <c r="Z9" s="7">
        <v>1425.05</v>
      </c>
      <c r="AA9" s="5">
        <v>172</v>
      </c>
      <c r="AB9" s="5">
        <f t="shared" si="3"/>
        <v>8.285174418604651</v>
      </c>
      <c r="AC9" s="5">
        <f t="shared" si="4"/>
        <v>0.80838446802325581</v>
      </c>
      <c r="AD9" s="8">
        <v>45536</v>
      </c>
      <c r="AE9" s="3">
        <v>358</v>
      </c>
      <c r="AF9" s="6">
        <v>0</v>
      </c>
      <c r="AG9" s="4" t="s">
        <v>50</v>
      </c>
      <c r="AH9" s="6">
        <v>9.7569999999999997</v>
      </c>
      <c r="AI9" s="6">
        <v>31.683</v>
      </c>
      <c r="AJ9" s="6">
        <f t="shared" si="5"/>
        <v>41.44</v>
      </c>
      <c r="AK9" s="6">
        <f t="shared" si="6"/>
        <v>3.4333762790697673</v>
      </c>
      <c r="AL9" s="4" t="s">
        <v>51</v>
      </c>
      <c r="AM9" s="6">
        <v>0.8</v>
      </c>
      <c r="AN9" s="5">
        <v>-2.86</v>
      </c>
      <c r="AO9" s="5">
        <f t="shared" si="7"/>
        <v>-7.98139534883721E-2</v>
      </c>
      <c r="AP9" s="4" t="s">
        <v>52</v>
      </c>
      <c r="AQ9" s="6">
        <v>100</v>
      </c>
      <c r="AR9" s="5">
        <v>-31.76</v>
      </c>
      <c r="AS9" s="5">
        <f t="shared" si="8"/>
        <v>-0.88632558139534889</v>
      </c>
      <c r="AT9" s="4" t="s">
        <v>53</v>
      </c>
      <c r="AU9" s="6">
        <v>7</v>
      </c>
      <c r="AV9" s="5">
        <v>-25.06</v>
      </c>
      <c r="AW9" s="6">
        <f t="shared" si="9"/>
        <v>-0.6993488372093023</v>
      </c>
      <c r="AX9" s="10">
        <f t="shared" si="10"/>
        <v>430</v>
      </c>
    </row>
    <row r="10" spans="1:91" x14ac:dyDescent="0.2">
      <c r="A10" s="14" t="s">
        <v>197</v>
      </c>
      <c r="B10" s="4" t="s">
        <v>84</v>
      </c>
      <c r="C10" s="2">
        <v>23443</v>
      </c>
      <c r="D10" s="4" t="s">
        <v>40</v>
      </c>
      <c r="E10" s="4" t="s">
        <v>54</v>
      </c>
      <c r="F10" s="4" t="s">
        <v>70</v>
      </c>
      <c r="G10" s="5">
        <v>0</v>
      </c>
      <c r="H10" s="5">
        <v>37.5</v>
      </c>
      <c r="I10" s="5">
        <f t="shared" si="0"/>
        <v>15</v>
      </c>
      <c r="J10" s="5">
        <f t="shared" si="1"/>
        <v>7.9645586122674423</v>
      </c>
      <c r="K10" s="6">
        <f t="shared" si="2"/>
        <v>3.3820130511627902</v>
      </c>
      <c r="L10" s="2">
        <v>44805</v>
      </c>
      <c r="M10" s="2"/>
      <c r="N10" s="2"/>
      <c r="O10" s="4" t="s">
        <v>43</v>
      </c>
      <c r="P10" s="4" t="s">
        <v>44</v>
      </c>
      <c r="Q10" s="4" t="s">
        <v>147</v>
      </c>
      <c r="R10" s="4" t="s">
        <v>61</v>
      </c>
      <c r="S10" s="4" t="s">
        <v>61</v>
      </c>
      <c r="T10" s="4" t="s">
        <v>76</v>
      </c>
      <c r="U10" s="4" t="s">
        <v>149</v>
      </c>
      <c r="V10" s="4" t="s">
        <v>46</v>
      </c>
      <c r="W10" s="4" t="s">
        <v>47</v>
      </c>
      <c r="X10" s="4" t="s">
        <v>48</v>
      </c>
      <c r="Y10" s="4" t="s">
        <v>85</v>
      </c>
      <c r="Z10" s="7">
        <v>1518.0170000000001</v>
      </c>
      <c r="AA10" s="5">
        <v>172</v>
      </c>
      <c r="AB10" s="5">
        <f t="shared" si="3"/>
        <v>8.82568023255814</v>
      </c>
      <c r="AC10" s="5">
        <f t="shared" si="4"/>
        <v>0.86112162029069761</v>
      </c>
      <c r="AD10" s="8">
        <v>45536</v>
      </c>
      <c r="AE10" s="3">
        <v>569</v>
      </c>
      <c r="AF10" s="6">
        <v>0</v>
      </c>
      <c r="AG10" s="4" t="s">
        <v>50</v>
      </c>
      <c r="AH10" s="6">
        <v>9.7569999999999997</v>
      </c>
      <c r="AI10" s="6">
        <v>31.683</v>
      </c>
      <c r="AJ10" s="6">
        <f t="shared" si="5"/>
        <v>41.44</v>
      </c>
      <c r="AK10" s="6">
        <f t="shared" si="6"/>
        <v>3.6573618883720926</v>
      </c>
      <c r="AL10" s="4" t="s">
        <v>51</v>
      </c>
      <c r="AM10" s="6">
        <v>0.8</v>
      </c>
      <c r="AN10" s="5">
        <v>-0.7</v>
      </c>
      <c r="AO10" s="5">
        <f t="shared" si="7"/>
        <v>-1.3023255813953485E-2</v>
      </c>
      <c r="AP10" s="4" t="s">
        <v>52</v>
      </c>
      <c r="AQ10" s="6">
        <v>100</v>
      </c>
      <c r="AR10" s="5">
        <v>-7.94</v>
      </c>
      <c r="AS10" s="5">
        <f t="shared" si="8"/>
        <v>-0.14772093023255814</v>
      </c>
      <c r="AT10" s="4" t="s">
        <v>53</v>
      </c>
      <c r="AU10" s="6">
        <v>7</v>
      </c>
      <c r="AV10" s="5">
        <v>-6.16</v>
      </c>
      <c r="AW10" s="6">
        <f t="shared" si="9"/>
        <v>-0.1146046511627907</v>
      </c>
      <c r="AX10" s="10">
        <f t="shared" si="10"/>
        <v>645</v>
      </c>
    </row>
    <row r="11" spans="1:91" x14ac:dyDescent="0.2">
      <c r="A11" s="14" t="s">
        <v>198</v>
      </c>
      <c r="B11" s="4" t="s">
        <v>94</v>
      </c>
      <c r="C11" s="2">
        <v>22166</v>
      </c>
      <c r="D11" s="4" t="s">
        <v>40</v>
      </c>
      <c r="E11" s="4" t="s">
        <v>54</v>
      </c>
      <c r="F11" s="4" t="s">
        <v>70</v>
      </c>
      <c r="G11" s="5">
        <v>0</v>
      </c>
      <c r="H11" s="5">
        <v>25</v>
      </c>
      <c r="I11" s="5">
        <f t="shared" si="0"/>
        <v>10</v>
      </c>
      <c r="J11" s="5">
        <f t="shared" si="1"/>
        <v>8.1271534128488376</v>
      </c>
      <c r="K11" s="6">
        <f t="shared" si="2"/>
        <v>3.6100726790697673</v>
      </c>
      <c r="L11" s="2">
        <v>44805</v>
      </c>
      <c r="M11" s="2"/>
      <c r="N11" s="2"/>
      <c r="O11" s="4" t="s">
        <v>43</v>
      </c>
      <c r="P11" s="4" t="s">
        <v>44</v>
      </c>
      <c r="Q11" s="4" t="s">
        <v>147</v>
      </c>
      <c r="R11" s="4" t="s">
        <v>61</v>
      </c>
      <c r="S11" s="4" t="s">
        <v>61</v>
      </c>
      <c r="T11" s="4" t="s">
        <v>76</v>
      </c>
      <c r="U11" s="4" t="s">
        <v>149</v>
      </c>
      <c r="V11" s="4" t="s">
        <v>46</v>
      </c>
      <c r="W11" s="4" t="s">
        <v>47</v>
      </c>
      <c r="X11" s="4" t="s">
        <v>48</v>
      </c>
      <c r="Y11" s="4" t="s">
        <v>95</v>
      </c>
      <c r="Z11" s="7">
        <v>1549.0070000000001</v>
      </c>
      <c r="AA11" s="5">
        <v>172</v>
      </c>
      <c r="AB11" s="5">
        <f t="shared" si="3"/>
        <v>9.0058546511627906</v>
      </c>
      <c r="AC11" s="5">
        <f t="shared" si="4"/>
        <v>0.87870123831395341</v>
      </c>
      <c r="AD11" s="8">
        <v>45536</v>
      </c>
      <c r="AE11" s="3">
        <v>387</v>
      </c>
      <c r="AF11" s="6">
        <v>0</v>
      </c>
      <c r="AG11" s="4" t="s">
        <v>50</v>
      </c>
      <c r="AH11" s="6">
        <v>9.7569999999999997</v>
      </c>
      <c r="AI11" s="6">
        <v>31.683</v>
      </c>
      <c r="AJ11" s="6">
        <f t="shared" si="5"/>
        <v>41.44</v>
      </c>
      <c r="AK11" s="6">
        <f t="shared" si="6"/>
        <v>3.7320261674418602</v>
      </c>
      <c r="AL11" s="4" t="s">
        <v>51</v>
      </c>
      <c r="AM11" s="6">
        <v>0.8</v>
      </c>
      <c r="AN11" s="5">
        <v>-0.21</v>
      </c>
      <c r="AO11" s="5">
        <f t="shared" si="7"/>
        <v>-5.8604651162790702E-3</v>
      </c>
      <c r="AP11" s="4" t="s">
        <v>52</v>
      </c>
      <c r="AQ11" s="6">
        <v>100</v>
      </c>
      <c r="AR11" s="5">
        <v>-2.34</v>
      </c>
      <c r="AS11" s="5">
        <f t="shared" si="8"/>
        <v>-6.5302325581395343E-2</v>
      </c>
      <c r="AT11" s="4" t="s">
        <v>53</v>
      </c>
      <c r="AU11" s="6">
        <v>7</v>
      </c>
      <c r="AV11" s="5">
        <v>-1.82</v>
      </c>
      <c r="AW11" s="6">
        <f t="shared" si="9"/>
        <v>-5.0790697674418607E-2</v>
      </c>
      <c r="AX11" s="10">
        <f t="shared" si="10"/>
        <v>430</v>
      </c>
    </row>
    <row r="12" spans="1:91" x14ac:dyDescent="0.2">
      <c r="A12" s="14" t="s">
        <v>199</v>
      </c>
      <c r="B12" s="4" t="s">
        <v>130</v>
      </c>
      <c r="C12" s="2">
        <v>27531</v>
      </c>
      <c r="D12" s="4" t="s">
        <v>40</v>
      </c>
      <c r="E12" s="4" t="s">
        <v>54</v>
      </c>
      <c r="F12" s="4" t="s">
        <v>70</v>
      </c>
      <c r="G12" s="5">
        <v>0</v>
      </c>
      <c r="H12" s="5">
        <v>37.5</v>
      </c>
      <c r="I12" s="5">
        <f t="shared" si="0"/>
        <v>15</v>
      </c>
      <c r="J12" s="5">
        <f t="shared" si="1"/>
        <v>7.4767899505813951</v>
      </c>
      <c r="K12" s="6">
        <f t="shared" si="2"/>
        <v>3.1704925581395345</v>
      </c>
      <c r="L12" s="2">
        <v>45201</v>
      </c>
      <c r="M12" s="2"/>
      <c r="N12" s="2"/>
      <c r="O12" s="4" t="s">
        <v>43</v>
      </c>
      <c r="P12" s="4" t="s">
        <v>44</v>
      </c>
      <c r="Q12" s="4" t="s">
        <v>147</v>
      </c>
      <c r="R12" s="4" t="s">
        <v>61</v>
      </c>
      <c r="S12" s="4" t="s">
        <v>61</v>
      </c>
      <c r="T12" s="4" t="s">
        <v>76</v>
      </c>
      <c r="U12" s="4" t="s">
        <v>149</v>
      </c>
      <c r="V12" s="4" t="s">
        <v>46</v>
      </c>
      <c r="W12" s="4" t="s">
        <v>47</v>
      </c>
      <c r="X12" s="4" t="s">
        <v>48</v>
      </c>
      <c r="Y12" s="4"/>
      <c r="Z12" s="7">
        <v>1425.05</v>
      </c>
      <c r="AA12" s="5">
        <v>172</v>
      </c>
      <c r="AB12" s="5">
        <f t="shared" si="3"/>
        <v>8.285174418604651</v>
      </c>
      <c r="AC12" s="5">
        <f t="shared" si="4"/>
        <v>0.80838446802325581</v>
      </c>
      <c r="AD12" s="8">
        <v>45536</v>
      </c>
      <c r="AE12" s="3">
        <v>537</v>
      </c>
      <c r="AF12" s="6">
        <v>0</v>
      </c>
      <c r="AG12" s="4" t="s">
        <v>50</v>
      </c>
      <c r="AH12" s="6">
        <v>9.7569999999999997</v>
      </c>
      <c r="AI12" s="6">
        <v>31.683</v>
      </c>
      <c r="AJ12" s="6">
        <f t="shared" si="5"/>
        <v>41.44</v>
      </c>
      <c r="AK12" s="6">
        <f t="shared" si="6"/>
        <v>3.4333762790697673</v>
      </c>
      <c r="AL12" s="4" t="s">
        <v>51</v>
      </c>
      <c r="AM12" s="6">
        <v>0.8</v>
      </c>
      <c r="AN12" s="5">
        <v>-1.1499999999999999</v>
      </c>
      <c r="AO12" s="5">
        <f t="shared" si="7"/>
        <v>-2.13953488372093E-2</v>
      </c>
      <c r="AP12" s="4" t="s">
        <v>52</v>
      </c>
      <c r="AQ12" s="6">
        <v>100</v>
      </c>
      <c r="AR12" s="5">
        <v>-12.98</v>
      </c>
      <c r="AS12" s="5">
        <f t="shared" si="8"/>
        <v>-0.24148837209302323</v>
      </c>
      <c r="AT12" s="4" t="s">
        <v>53</v>
      </c>
      <c r="AU12" s="6">
        <v>0</v>
      </c>
      <c r="AV12" s="5">
        <v>0</v>
      </c>
      <c r="AW12" s="6">
        <f t="shared" si="9"/>
        <v>0</v>
      </c>
      <c r="AX12" s="10">
        <f t="shared" si="10"/>
        <v>645</v>
      </c>
    </row>
    <row r="13" spans="1:91" x14ac:dyDescent="0.2">
      <c r="A13" s="14" t="s">
        <v>200</v>
      </c>
      <c r="B13" s="4" t="s">
        <v>157</v>
      </c>
      <c r="C13" s="2">
        <v>27631</v>
      </c>
      <c r="D13" s="4" t="s">
        <v>40</v>
      </c>
      <c r="E13" s="4" t="s">
        <v>41</v>
      </c>
      <c r="F13" s="4" t="s">
        <v>42</v>
      </c>
      <c r="G13" s="5">
        <v>0</v>
      </c>
      <c r="H13" s="5">
        <v>93.75</v>
      </c>
      <c r="I13" s="5">
        <f t="shared" si="0"/>
        <v>37.5</v>
      </c>
      <c r="J13" s="5">
        <f t="shared" si="1"/>
        <v>8.6346810941860461</v>
      </c>
      <c r="K13" s="6">
        <f t="shared" si="2"/>
        <v>3.0684154418604646</v>
      </c>
      <c r="L13" s="2">
        <v>45566</v>
      </c>
      <c r="M13" s="2"/>
      <c r="N13" s="2"/>
      <c r="O13" s="4" t="s">
        <v>158</v>
      </c>
      <c r="P13" s="4" t="s">
        <v>44</v>
      </c>
      <c r="Q13" s="4" t="s">
        <v>147</v>
      </c>
      <c r="R13" s="4" t="s">
        <v>61</v>
      </c>
      <c r="S13" s="4" t="s">
        <v>61</v>
      </c>
      <c r="T13" s="4" t="s">
        <v>122</v>
      </c>
      <c r="U13" s="4" t="s">
        <v>149</v>
      </c>
      <c r="V13" s="4" t="s">
        <v>159</v>
      </c>
      <c r="W13" s="4" t="s">
        <v>47</v>
      </c>
      <c r="X13" s="4" t="s">
        <v>48</v>
      </c>
      <c r="Y13" s="4" t="s">
        <v>160</v>
      </c>
      <c r="Z13" s="7">
        <v>1645.74</v>
      </c>
      <c r="AA13" s="5">
        <v>172</v>
      </c>
      <c r="AB13" s="5">
        <f t="shared" si="3"/>
        <v>9.5682558139534883</v>
      </c>
      <c r="AC13" s="5">
        <f t="shared" si="4"/>
        <v>0.93357471976744177</v>
      </c>
      <c r="AD13" s="8">
        <v>45566</v>
      </c>
      <c r="AE13" s="3">
        <v>1543</v>
      </c>
      <c r="AF13" s="6">
        <v>0</v>
      </c>
      <c r="AG13" s="4" t="s">
        <v>177</v>
      </c>
      <c r="AH13" s="6">
        <v>9.7569999999999997</v>
      </c>
      <c r="AI13" s="6">
        <v>31.683</v>
      </c>
      <c r="AJ13" s="6">
        <f t="shared" si="5"/>
        <v>41.44</v>
      </c>
      <c r="AK13" s="6">
        <f t="shared" si="6"/>
        <v>3.965085209302325</v>
      </c>
      <c r="AL13" s="4" t="s">
        <v>51</v>
      </c>
      <c r="AM13" s="6">
        <v>0.8</v>
      </c>
      <c r="AN13" s="5">
        <v>-0.14000000000000001</v>
      </c>
      <c r="AO13" s="5">
        <f t="shared" si="7"/>
        <v>-1.0418604651162792E-3</v>
      </c>
      <c r="AP13" s="4" t="s">
        <v>52</v>
      </c>
      <c r="AQ13" s="6">
        <v>100</v>
      </c>
      <c r="AR13" s="5">
        <v>-12.34</v>
      </c>
      <c r="AS13" s="5">
        <f t="shared" si="8"/>
        <v>-9.1832558139534878E-2</v>
      </c>
      <c r="AT13" s="4" t="s">
        <v>53</v>
      </c>
      <c r="AU13" s="6">
        <v>7</v>
      </c>
      <c r="AV13" s="5">
        <v>-108.01</v>
      </c>
      <c r="AW13" s="6">
        <f t="shared" si="9"/>
        <v>-0.80379534883720938</v>
      </c>
      <c r="AX13" s="10">
        <f t="shared" si="10"/>
        <v>1612.5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K13" s="5"/>
      <c r="BL13" s="4"/>
      <c r="BM13" s="5"/>
      <c r="BN13" s="6"/>
      <c r="BO13" s="5"/>
      <c r="BP13" s="6"/>
      <c r="BQ13" s="5"/>
      <c r="BR13" s="5"/>
      <c r="BS13" s="4"/>
      <c r="BT13" s="5"/>
      <c r="BU13" s="6"/>
      <c r="BV13" s="5"/>
      <c r="BW13" s="6"/>
      <c r="BX13" s="5"/>
      <c r="BY13" s="5"/>
      <c r="BZ13" s="4"/>
      <c r="CA13" s="5"/>
      <c r="CB13" s="6"/>
      <c r="CC13" s="5"/>
      <c r="CD13" s="6"/>
      <c r="CE13" s="5"/>
      <c r="CF13" s="5"/>
      <c r="CG13" s="4"/>
      <c r="CH13" s="5"/>
      <c r="CI13" s="6"/>
      <c r="CJ13" s="5"/>
      <c r="CK13" s="6"/>
      <c r="CL13" s="5"/>
      <c r="CM13" s="5"/>
    </row>
    <row r="14" spans="1:91" x14ac:dyDescent="0.2">
      <c r="A14" s="14" t="s">
        <v>201</v>
      </c>
      <c r="B14" s="4" t="s">
        <v>104</v>
      </c>
      <c r="C14" s="2">
        <v>30761</v>
      </c>
      <c r="D14" s="4" t="s">
        <v>40</v>
      </c>
      <c r="E14" s="4" t="s">
        <v>58</v>
      </c>
      <c r="F14" s="4" t="s">
        <v>42</v>
      </c>
      <c r="G14" s="5">
        <v>0</v>
      </c>
      <c r="H14" s="5">
        <v>45</v>
      </c>
      <c r="I14" s="5">
        <f t="shared" si="0"/>
        <v>18</v>
      </c>
      <c r="J14" s="5">
        <f t="shared" si="1"/>
        <v>8.6346810941860461</v>
      </c>
      <c r="K14" s="6">
        <f t="shared" si="2"/>
        <v>2.8374883100775188</v>
      </c>
      <c r="L14" s="2">
        <v>44805</v>
      </c>
      <c r="M14" s="2"/>
      <c r="N14" s="2"/>
      <c r="O14" s="4" t="s">
        <v>105</v>
      </c>
      <c r="P14" s="4" t="s">
        <v>106</v>
      </c>
      <c r="Q14" s="4" t="s">
        <v>147</v>
      </c>
      <c r="R14" s="4" t="s">
        <v>61</v>
      </c>
      <c r="S14" s="4" t="s">
        <v>61</v>
      </c>
      <c r="T14" s="4" t="s">
        <v>107</v>
      </c>
      <c r="U14" s="4" t="s">
        <v>149</v>
      </c>
      <c r="V14" s="4" t="s">
        <v>63</v>
      </c>
      <c r="W14" s="4" t="s">
        <v>47</v>
      </c>
      <c r="X14" s="4" t="s">
        <v>48</v>
      </c>
      <c r="Y14" s="4" t="s">
        <v>108</v>
      </c>
      <c r="Z14" s="7">
        <v>1645.74</v>
      </c>
      <c r="AA14" s="5">
        <v>172</v>
      </c>
      <c r="AB14" s="5">
        <f t="shared" si="3"/>
        <v>9.5682558139534883</v>
      </c>
      <c r="AC14" s="5">
        <f t="shared" si="4"/>
        <v>0.93357471976744177</v>
      </c>
      <c r="AD14" s="8">
        <v>45536</v>
      </c>
      <c r="AE14" s="3">
        <v>741</v>
      </c>
      <c r="AF14" s="6">
        <v>0</v>
      </c>
      <c r="AG14" s="4" t="s">
        <v>50</v>
      </c>
      <c r="AH14" s="6">
        <v>9.7569999999999997</v>
      </c>
      <c r="AI14" s="6">
        <v>31.683</v>
      </c>
      <c r="AJ14" s="6">
        <f t="shared" si="5"/>
        <v>41.44</v>
      </c>
      <c r="AK14" s="6">
        <f t="shared" si="6"/>
        <v>3.965085209302325</v>
      </c>
      <c r="AL14" s="4" t="s">
        <v>51</v>
      </c>
      <c r="AM14" s="6">
        <v>0.8</v>
      </c>
      <c r="AN14" s="5">
        <v>-5.93</v>
      </c>
      <c r="AO14" s="5">
        <f t="shared" si="7"/>
        <v>-9.1937984496124031E-2</v>
      </c>
      <c r="AP14" s="4" t="s">
        <v>52</v>
      </c>
      <c r="AQ14" s="6">
        <v>100</v>
      </c>
      <c r="AR14" s="5">
        <v>-66.8</v>
      </c>
      <c r="AS14" s="5">
        <f t="shared" si="8"/>
        <v>-1.0356589147286821</v>
      </c>
      <c r="AT14" s="4" t="s">
        <v>53</v>
      </c>
      <c r="AU14" s="6">
        <v>0</v>
      </c>
      <c r="AV14" s="5">
        <v>0</v>
      </c>
      <c r="AW14" s="6">
        <f t="shared" si="9"/>
        <v>0</v>
      </c>
      <c r="AX14" s="10">
        <f t="shared" si="10"/>
        <v>774</v>
      </c>
    </row>
    <row r="15" spans="1:91" x14ac:dyDescent="0.2">
      <c r="A15" s="14" t="s">
        <v>202</v>
      </c>
      <c r="B15" s="4" t="s">
        <v>119</v>
      </c>
      <c r="C15" s="2">
        <v>27751</v>
      </c>
      <c r="D15" s="4" t="s">
        <v>40</v>
      </c>
      <c r="E15" s="4" t="s">
        <v>41</v>
      </c>
      <c r="F15" s="4" t="s">
        <v>42</v>
      </c>
      <c r="G15" s="5">
        <v>0</v>
      </c>
      <c r="H15" s="5">
        <v>75</v>
      </c>
      <c r="I15" s="5">
        <f t="shared" si="0"/>
        <v>30</v>
      </c>
      <c r="J15" s="5">
        <f t="shared" si="1"/>
        <v>8.4612781203488368</v>
      </c>
      <c r="K15" s="6">
        <f t="shared" si="2"/>
        <v>1.9364345116279069</v>
      </c>
      <c r="L15" s="2">
        <v>44824</v>
      </c>
      <c r="M15" s="2"/>
      <c r="N15" s="2"/>
      <c r="O15" s="4" t="s">
        <v>43</v>
      </c>
      <c r="P15" s="4" t="s">
        <v>44</v>
      </c>
      <c r="Q15" s="4" t="s">
        <v>147</v>
      </c>
      <c r="R15" s="4" t="s">
        <v>120</v>
      </c>
      <c r="S15" s="4" t="s">
        <v>121</v>
      </c>
      <c r="T15" s="4" t="s">
        <v>122</v>
      </c>
      <c r="U15" s="4" t="s">
        <v>149</v>
      </c>
      <c r="V15" s="4" t="s">
        <v>46</v>
      </c>
      <c r="W15" s="4" t="s">
        <v>47</v>
      </c>
      <c r="X15" s="4" t="s">
        <v>56</v>
      </c>
      <c r="Y15" s="4" t="s">
        <v>123</v>
      </c>
      <c r="Z15" s="7">
        <v>1612.69</v>
      </c>
      <c r="AA15" s="5">
        <v>172</v>
      </c>
      <c r="AB15" s="5">
        <f t="shared" si="3"/>
        <v>9.376104651162791</v>
      </c>
      <c r="AC15" s="5">
        <f t="shared" si="4"/>
        <v>0.9148265308139536</v>
      </c>
      <c r="AD15" s="8">
        <v>45536</v>
      </c>
      <c r="AE15" s="3">
        <v>1210</v>
      </c>
      <c r="AF15" s="6">
        <v>0</v>
      </c>
      <c r="AG15" s="4" t="s">
        <v>50</v>
      </c>
      <c r="AH15" s="6">
        <v>9.7569999999999997</v>
      </c>
      <c r="AI15" s="6">
        <v>31.683</v>
      </c>
      <c r="AJ15" s="6">
        <f t="shared" si="5"/>
        <v>41.44</v>
      </c>
      <c r="AK15" s="6">
        <f t="shared" si="6"/>
        <v>3.88545776744186</v>
      </c>
      <c r="AL15" s="4" t="s">
        <v>51</v>
      </c>
      <c r="AM15" s="6">
        <v>0.8</v>
      </c>
      <c r="AN15" s="5">
        <v>-9.9700000000000006</v>
      </c>
      <c r="AO15" s="5">
        <f t="shared" si="7"/>
        <v>-9.2744186046511634E-2</v>
      </c>
      <c r="AP15" s="4" t="s">
        <v>52</v>
      </c>
      <c r="AQ15" s="6">
        <v>100</v>
      </c>
      <c r="AR15" s="5">
        <v>-112.33</v>
      </c>
      <c r="AS15" s="5">
        <f t="shared" si="8"/>
        <v>-1.0449302325581395</v>
      </c>
      <c r="AT15" s="4" t="s">
        <v>53</v>
      </c>
      <c r="AU15" s="6">
        <v>7</v>
      </c>
      <c r="AV15" s="5">
        <v>-87.22</v>
      </c>
      <c r="AW15" s="6">
        <f t="shared" si="9"/>
        <v>-0.81134883720930218</v>
      </c>
      <c r="AX15" s="10">
        <f t="shared" si="10"/>
        <v>1290</v>
      </c>
    </row>
    <row r="16" spans="1:91" x14ac:dyDescent="0.2">
      <c r="A16" s="14" t="s">
        <v>203</v>
      </c>
      <c r="B16" s="4" t="s">
        <v>73</v>
      </c>
      <c r="C16" s="2">
        <v>26260</v>
      </c>
      <c r="D16" s="4" t="s">
        <v>40</v>
      </c>
      <c r="E16" s="4" t="s">
        <v>54</v>
      </c>
      <c r="F16" s="4" t="s">
        <v>70</v>
      </c>
      <c r="G16" s="5">
        <v>0</v>
      </c>
      <c r="H16" s="5">
        <v>56.25</v>
      </c>
      <c r="I16" s="5">
        <f t="shared" si="0"/>
        <v>22.5</v>
      </c>
      <c r="J16" s="5">
        <f t="shared" si="1"/>
        <v>8.1271534128488376</v>
      </c>
      <c r="K16" s="6">
        <f t="shared" si="2"/>
        <v>3.4734215162790694</v>
      </c>
      <c r="L16" s="2">
        <v>44805</v>
      </c>
      <c r="M16" s="2"/>
      <c r="N16" s="2"/>
      <c r="O16" s="4" t="s">
        <v>43</v>
      </c>
      <c r="P16" s="4" t="s">
        <v>44</v>
      </c>
      <c r="Q16" s="4" t="s">
        <v>147</v>
      </c>
      <c r="R16" s="4" t="s">
        <v>61</v>
      </c>
      <c r="S16" s="4" t="s">
        <v>61</v>
      </c>
      <c r="T16" s="4" t="s">
        <v>72</v>
      </c>
      <c r="U16" s="4" t="s">
        <v>149</v>
      </c>
      <c r="V16" s="4" t="s">
        <v>46</v>
      </c>
      <c r="W16" s="4" t="s">
        <v>47</v>
      </c>
      <c r="X16" s="4" t="s">
        <v>56</v>
      </c>
      <c r="Y16" s="4" t="s">
        <v>74</v>
      </c>
      <c r="Z16" s="7">
        <v>1549.0070000000001</v>
      </c>
      <c r="AA16" s="5">
        <v>172</v>
      </c>
      <c r="AB16" s="5">
        <f t="shared" si="3"/>
        <v>9.0058546511627906</v>
      </c>
      <c r="AC16" s="5">
        <f t="shared" si="4"/>
        <v>0.87870123831395341</v>
      </c>
      <c r="AD16" s="8">
        <v>45536</v>
      </c>
      <c r="AE16" s="3">
        <v>871</v>
      </c>
      <c r="AF16" s="6">
        <v>0</v>
      </c>
      <c r="AG16" s="4" t="s">
        <v>50</v>
      </c>
      <c r="AH16" s="6">
        <v>9.7569999999999997</v>
      </c>
      <c r="AI16" s="6">
        <v>31.683</v>
      </c>
      <c r="AJ16" s="6">
        <f t="shared" si="5"/>
        <v>41.44</v>
      </c>
      <c r="AK16" s="6">
        <f t="shared" si="6"/>
        <v>3.7320261674418602</v>
      </c>
      <c r="AL16" s="4" t="s">
        <v>51</v>
      </c>
      <c r="AM16" s="6">
        <v>0.8</v>
      </c>
      <c r="AN16" s="5">
        <v>-0.99</v>
      </c>
      <c r="AO16" s="5">
        <f t="shared" si="7"/>
        <v>-1.227906976744186E-2</v>
      </c>
      <c r="AP16" s="4" t="s">
        <v>52</v>
      </c>
      <c r="AQ16" s="6">
        <v>100</v>
      </c>
      <c r="AR16" s="5">
        <v>-11.18</v>
      </c>
      <c r="AS16" s="5">
        <f t="shared" si="8"/>
        <v>-0.13866666666666666</v>
      </c>
      <c r="AT16" s="4" t="s">
        <v>53</v>
      </c>
      <c r="AU16" s="6">
        <v>7</v>
      </c>
      <c r="AV16" s="5">
        <v>-8.68</v>
      </c>
      <c r="AW16" s="6">
        <f t="shared" si="9"/>
        <v>-0.10765891472868216</v>
      </c>
      <c r="AX16" s="10">
        <f t="shared" si="10"/>
        <v>967.5</v>
      </c>
    </row>
    <row r="17" spans="1:91" x14ac:dyDescent="0.2">
      <c r="A17" s="14" t="s">
        <v>204</v>
      </c>
      <c r="B17" s="4" t="s">
        <v>89</v>
      </c>
      <c r="C17" s="2">
        <v>21520</v>
      </c>
      <c r="D17" s="4" t="s">
        <v>40</v>
      </c>
      <c r="E17" s="4" t="s">
        <v>54</v>
      </c>
      <c r="F17" s="4" t="s">
        <v>70</v>
      </c>
      <c r="G17" s="5">
        <v>0</v>
      </c>
      <c r="H17" s="5">
        <v>18.75</v>
      </c>
      <c r="I17" s="5">
        <f t="shared" si="0"/>
        <v>7.5</v>
      </c>
      <c r="J17" s="5">
        <f t="shared" si="1"/>
        <v>8.1271166860465129</v>
      </c>
      <c r="K17" s="6">
        <f t="shared" si="2"/>
        <v>3.6508930232558141</v>
      </c>
      <c r="L17" s="2">
        <v>44805</v>
      </c>
      <c r="M17" s="2"/>
      <c r="N17" s="2"/>
      <c r="O17" s="4" t="s">
        <v>43</v>
      </c>
      <c r="P17" s="4" t="s">
        <v>44</v>
      </c>
      <c r="Q17" s="4" t="s">
        <v>147</v>
      </c>
      <c r="R17" s="4" t="s">
        <v>61</v>
      </c>
      <c r="S17" s="4" t="s">
        <v>61</v>
      </c>
      <c r="T17" s="4" t="s">
        <v>76</v>
      </c>
      <c r="U17" s="4" t="s">
        <v>149</v>
      </c>
      <c r="V17" s="4" t="s">
        <v>46</v>
      </c>
      <c r="W17" s="4" t="s">
        <v>47</v>
      </c>
      <c r="X17" s="4" t="s">
        <v>48</v>
      </c>
      <c r="Y17" s="4" t="s">
        <v>90</v>
      </c>
      <c r="Z17" s="7">
        <v>1549</v>
      </c>
      <c r="AA17" s="5">
        <v>172</v>
      </c>
      <c r="AB17" s="5">
        <f t="shared" si="3"/>
        <v>9.0058139534883725</v>
      </c>
      <c r="AC17" s="5">
        <f t="shared" si="4"/>
        <v>0.8786972674418605</v>
      </c>
      <c r="AD17" s="8">
        <v>45536</v>
      </c>
      <c r="AE17" s="3">
        <v>290</v>
      </c>
      <c r="AF17" s="6">
        <v>0</v>
      </c>
      <c r="AG17" s="4" t="s">
        <v>50</v>
      </c>
      <c r="AH17" s="6">
        <v>9.7569999999999997</v>
      </c>
      <c r="AI17" s="6">
        <v>31.683</v>
      </c>
      <c r="AJ17" s="6">
        <f t="shared" si="5"/>
        <v>41.44</v>
      </c>
      <c r="AK17" s="6">
        <f t="shared" si="6"/>
        <v>3.7320093023255816</v>
      </c>
      <c r="AL17" s="4" t="s">
        <v>51</v>
      </c>
      <c r="AM17" s="6">
        <v>0.8</v>
      </c>
      <c r="AN17" s="5">
        <v>-0.1</v>
      </c>
      <c r="AO17" s="5">
        <f t="shared" si="7"/>
        <v>-3.7209302325581402E-3</v>
      </c>
      <c r="AP17" s="4" t="s">
        <v>52</v>
      </c>
      <c r="AQ17" s="6">
        <v>100</v>
      </c>
      <c r="AR17" s="5">
        <v>-1.17</v>
      </c>
      <c r="AS17" s="5">
        <f t="shared" si="8"/>
        <v>-4.3534883720930229E-2</v>
      </c>
      <c r="AT17" s="4" t="s">
        <v>53</v>
      </c>
      <c r="AU17" s="6">
        <v>7</v>
      </c>
      <c r="AV17" s="5">
        <v>-0.91</v>
      </c>
      <c r="AW17" s="6">
        <f t="shared" si="9"/>
        <v>-3.3860465116279069E-2</v>
      </c>
      <c r="AX17" s="10">
        <f t="shared" si="10"/>
        <v>322.5</v>
      </c>
    </row>
    <row r="18" spans="1:91" x14ac:dyDescent="0.2">
      <c r="A18" s="14" t="s">
        <v>205</v>
      </c>
      <c r="B18" s="4" t="s">
        <v>100</v>
      </c>
      <c r="C18" s="2">
        <v>31564</v>
      </c>
      <c r="D18" s="4" t="s">
        <v>40</v>
      </c>
      <c r="E18" s="4" t="s">
        <v>54</v>
      </c>
      <c r="F18" s="4" t="s">
        <v>70</v>
      </c>
      <c r="G18" s="5">
        <v>0</v>
      </c>
      <c r="H18" s="5">
        <v>22.5</v>
      </c>
      <c r="I18" s="5">
        <f t="shared" si="0"/>
        <v>9</v>
      </c>
      <c r="J18" s="5">
        <f t="shared" si="1"/>
        <v>7.6393847511627904</v>
      </c>
      <c r="K18" s="6">
        <f t="shared" si="2"/>
        <v>1.7979630387596894</v>
      </c>
      <c r="L18" s="2">
        <v>44805</v>
      </c>
      <c r="M18" s="2"/>
      <c r="N18" s="2"/>
      <c r="O18" s="4" t="s">
        <v>43</v>
      </c>
      <c r="P18" s="4" t="s">
        <v>44</v>
      </c>
      <c r="Q18" s="4" t="s">
        <v>147</v>
      </c>
      <c r="R18" s="4" t="s">
        <v>61</v>
      </c>
      <c r="S18" s="4" t="s">
        <v>61</v>
      </c>
      <c r="T18" s="4" t="s">
        <v>76</v>
      </c>
      <c r="U18" s="4" t="s">
        <v>149</v>
      </c>
      <c r="V18" s="4" t="s">
        <v>46</v>
      </c>
      <c r="W18" s="4" t="s">
        <v>47</v>
      </c>
      <c r="X18" s="4" t="s">
        <v>48</v>
      </c>
      <c r="Y18" s="4" t="s">
        <v>101</v>
      </c>
      <c r="Z18" s="7">
        <v>1456.04</v>
      </c>
      <c r="AA18" s="5">
        <v>172</v>
      </c>
      <c r="AB18" s="5">
        <f t="shared" si="3"/>
        <v>8.4653488372093015</v>
      </c>
      <c r="AC18" s="5">
        <f t="shared" si="4"/>
        <v>0.8259640860465115</v>
      </c>
      <c r="AD18" s="8">
        <v>45536</v>
      </c>
      <c r="AE18" s="3">
        <v>328</v>
      </c>
      <c r="AF18" s="6">
        <v>0</v>
      </c>
      <c r="AG18" s="4" t="s">
        <v>50</v>
      </c>
      <c r="AH18" s="6">
        <v>9.7569999999999997</v>
      </c>
      <c r="AI18" s="6">
        <v>31.683</v>
      </c>
      <c r="AJ18" s="6">
        <f t="shared" si="5"/>
        <v>41.44</v>
      </c>
      <c r="AK18" s="6">
        <f t="shared" si="6"/>
        <v>3.5080405581395344</v>
      </c>
      <c r="AL18" s="4" t="s">
        <v>51</v>
      </c>
      <c r="AM18" s="6">
        <v>0.8</v>
      </c>
      <c r="AN18" s="5">
        <v>-2.62</v>
      </c>
      <c r="AO18" s="5">
        <f t="shared" si="7"/>
        <v>-8.124031007751939E-2</v>
      </c>
      <c r="AP18" s="4" t="s">
        <v>52</v>
      </c>
      <c r="AQ18" s="6">
        <v>100</v>
      </c>
      <c r="AR18" s="5">
        <v>-29.57</v>
      </c>
      <c r="AS18" s="5">
        <f t="shared" si="8"/>
        <v>-0.91689922480620167</v>
      </c>
      <c r="AT18" s="4" t="s">
        <v>53</v>
      </c>
      <c r="AU18" s="6">
        <v>7</v>
      </c>
      <c r="AV18" s="5">
        <v>-22.96</v>
      </c>
      <c r="AW18" s="6">
        <f t="shared" si="9"/>
        <v>-0.711937984496124</v>
      </c>
      <c r="AX18" s="10">
        <f t="shared" si="10"/>
        <v>387</v>
      </c>
    </row>
    <row r="19" spans="1:91" x14ac:dyDescent="0.2">
      <c r="A19" s="14" t="s">
        <v>206</v>
      </c>
      <c r="B19" s="4" t="s">
        <v>172</v>
      </c>
      <c r="C19" s="2">
        <v>24338</v>
      </c>
      <c r="D19" s="4" t="s">
        <v>40</v>
      </c>
      <c r="E19" s="4" t="s">
        <v>54</v>
      </c>
      <c r="F19" s="4" t="s">
        <v>70</v>
      </c>
      <c r="G19" s="5">
        <v>0</v>
      </c>
      <c r="H19" s="5">
        <v>37.5</v>
      </c>
      <c r="I19" s="5">
        <f t="shared" si="0"/>
        <v>15</v>
      </c>
      <c r="J19" s="5">
        <f t="shared" si="1"/>
        <v>7.4767899505813951</v>
      </c>
      <c r="K19" s="6">
        <f t="shared" si="2"/>
        <v>2.7747716279069765</v>
      </c>
      <c r="L19" s="2">
        <v>45566</v>
      </c>
      <c r="M19" s="2"/>
      <c r="N19" s="2"/>
      <c r="O19" s="4" t="s">
        <v>158</v>
      </c>
      <c r="P19" s="4" t="s">
        <v>44</v>
      </c>
      <c r="Q19" s="4" t="s">
        <v>147</v>
      </c>
      <c r="R19" s="4" t="s">
        <v>61</v>
      </c>
      <c r="S19" s="4" t="s">
        <v>61</v>
      </c>
      <c r="T19" s="4" t="s">
        <v>76</v>
      </c>
      <c r="U19" s="4" t="s">
        <v>149</v>
      </c>
      <c r="V19" s="4" t="s">
        <v>159</v>
      </c>
      <c r="W19" s="4" t="s">
        <v>47</v>
      </c>
      <c r="X19" s="4" t="s">
        <v>48</v>
      </c>
      <c r="Y19" s="4" t="s">
        <v>173</v>
      </c>
      <c r="Z19" s="7">
        <v>1425.05</v>
      </c>
      <c r="AA19" s="5">
        <v>172</v>
      </c>
      <c r="AB19" s="5">
        <f t="shared" si="3"/>
        <v>8.285174418604651</v>
      </c>
      <c r="AC19" s="5">
        <f t="shared" si="4"/>
        <v>0.80838446802325581</v>
      </c>
      <c r="AD19" s="8">
        <v>45566</v>
      </c>
      <c r="AE19" s="3">
        <v>435</v>
      </c>
      <c r="AF19" s="6">
        <v>0</v>
      </c>
      <c r="AG19" s="4" t="s">
        <v>182</v>
      </c>
      <c r="AH19" s="6">
        <v>9.7569999999999997</v>
      </c>
      <c r="AI19" s="6">
        <v>31.683</v>
      </c>
      <c r="AJ19" s="6">
        <f t="shared" si="5"/>
        <v>41.44</v>
      </c>
      <c r="AK19" s="6">
        <f t="shared" si="6"/>
        <v>3.4333762790697673</v>
      </c>
      <c r="AL19" s="4" t="s">
        <v>51</v>
      </c>
      <c r="AM19" s="6">
        <v>0.8</v>
      </c>
      <c r="AN19" s="5">
        <v>-0.14000000000000001</v>
      </c>
      <c r="AO19" s="5">
        <f t="shared" si="7"/>
        <v>-2.604651162790698E-3</v>
      </c>
      <c r="AP19" s="4" t="s">
        <v>52</v>
      </c>
      <c r="AQ19" s="6">
        <v>100</v>
      </c>
      <c r="AR19" s="5">
        <v>-3.62</v>
      </c>
      <c r="AS19" s="5">
        <f t="shared" si="8"/>
        <v>-6.734883720930232E-2</v>
      </c>
      <c r="AT19" s="4" t="s">
        <v>53</v>
      </c>
      <c r="AU19" s="6">
        <v>7</v>
      </c>
      <c r="AV19" s="5">
        <v>-31.64</v>
      </c>
      <c r="AW19" s="6">
        <f t="shared" si="9"/>
        <v>-0.58865116279069774</v>
      </c>
      <c r="AX19" s="10">
        <f t="shared" si="10"/>
        <v>645</v>
      </c>
      <c r="AY19" s="5"/>
      <c r="AZ19" s="6"/>
      <c r="BA19" s="5"/>
      <c r="BB19" s="5"/>
      <c r="BC19" s="4"/>
      <c r="BD19" s="5"/>
      <c r="BE19" s="6"/>
      <c r="BF19" s="5"/>
      <c r="BG19" s="6"/>
      <c r="BH19" s="5"/>
      <c r="BI19" s="5"/>
      <c r="BK19" s="5"/>
      <c r="BL19" s="4"/>
      <c r="BM19" s="5"/>
      <c r="BN19" s="6"/>
      <c r="BO19" s="5"/>
      <c r="BP19" s="6"/>
      <c r="BQ19" s="5"/>
      <c r="BR19" s="5"/>
      <c r="BS19" s="4"/>
      <c r="BT19" s="5"/>
      <c r="BU19" s="6"/>
      <c r="BV19" s="5"/>
      <c r="BW19" s="6"/>
      <c r="BX19" s="5"/>
      <c r="BY19" s="5"/>
      <c r="BZ19" s="4"/>
      <c r="CA19" s="5"/>
      <c r="CB19" s="6"/>
      <c r="CC19" s="5"/>
      <c r="CD19" s="6"/>
      <c r="CE19" s="5"/>
      <c r="CF19" s="5"/>
      <c r="CG19" s="4"/>
      <c r="CH19" s="5"/>
      <c r="CI19" s="6"/>
      <c r="CJ19" s="5"/>
      <c r="CK19" s="6"/>
      <c r="CL19" s="5"/>
      <c r="CM19" s="5"/>
    </row>
    <row r="20" spans="1:91" x14ac:dyDescent="0.2">
      <c r="A20" s="14" t="s">
        <v>207</v>
      </c>
      <c r="B20" s="4" t="s">
        <v>124</v>
      </c>
      <c r="C20" s="2">
        <v>30502</v>
      </c>
      <c r="D20" s="4" t="s">
        <v>40</v>
      </c>
      <c r="E20" s="4" t="s">
        <v>54</v>
      </c>
      <c r="F20" s="4" t="s">
        <v>66</v>
      </c>
      <c r="G20" s="5">
        <v>0</v>
      </c>
      <c r="H20" s="5">
        <v>31.25</v>
      </c>
      <c r="I20" s="5">
        <f t="shared" si="0"/>
        <v>12.5</v>
      </c>
      <c r="J20" s="5">
        <f t="shared" si="1"/>
        <v>7.5904856372093032</v>
      </c>
      <c r="K20" s="6">
        <f t="shared" si="2"/>
        <v>2.6372137674418603</v>
      </c>
      <c r="L20" s="2">
        <v>44837</v>
      </c>
      <c r="M20" s="2"/>
      <c r="N20" s="2"/>
      <c r="O20" s="4" t="s">
        <v>43</v>
      </c>
      <c r="P20" s="4" t="s">
        <v>44</v>
      </c>
      <c r="Q20" s="4" t="s">
        <v>147</v>
      </c>
      <c r="R20" s="4" t="s">
        <v>61</v>
      </c>
      <c r="S20" s="4" t="s">
        <v>61</v>
      </c>
      <c r="T20" s="4" t="s">
        <v>76</v>
      </c>
      <c r="U20" s="4" t="s">
        <v>149</v>
      </c>
      <c r="V20" s="4" t="s">
        <v>46</v>
      </c>
      <c r="W20" s="4" t="s">
        <v>47</v>
      </c>
      <c r="X20" s="4" t="s">
        <v>48</v>
      </c>
      <c r="Y20" s="4"/>
      <c r="Z20" s="7">
        <v>1446.72</v>
      </c>
      <c r="AA20" s="5">
        <v>172</v>
      </c>
      <c r="AB20" s="5">
        <f t="shared" si="3"/>
        <v>8.4111627906976754</v>
      </c>
      <c r="AC20" s="5">
        <f t="shared" si="4"/>
        <v>0.82067715348837211</v>
      </c>
      <c r="AD20" s="8">
        <v>45536</v>
      </c>
      <c r="AE20" s="3">
        <v>452</v>
      </c>
      <c r="AF20" s="6">
        <v>0</v>
      </c>
      <c r="AG20" s="4" t="s">
        <v>50</v>
      </c>
      <c r="AH20" s="6">
        <v>9.7569999999999997</v>
      </c>
      <c r="AI20" s="6">
        <v>31.683</v>
      </c>
      <c r="AJ20" s="6">
        <f t="shared" si="5"/>
        <v>41.44</v>
      </c>
      <c r="AK20" s="6">
        <f t="shared" si="6"/>
        <v>3.4855858604651164</v>
      </c>
      <c r="AL20" s="4" t="s">
        <v>51</v>
      </c>
      <c r="AM20" s="6">
        <v>0.8</v>
      </c>
      <c r="AN20" s="5">
        <v>-1.81</v>
      </c>
      <c r="AO20" s="5">
        <f t="shared" si="7"/>
        <v>-4.0409302325581396E-2</v>
      </c>
      <c r="AP20" s="4" t="s">
        <v>52</v>
      </c>
      <c r="AQ20" s="6">
        <v>100</v>
      </c>
      <c r="AR20" s="5">
        <v>-20.37</v>
      </c>
      <c r="AS20" s="5">
        <f t="shared" si="8"/>
        <v>-0.45477209302325583</v>
      </c>
      <c r="AT20" s="4" t="s">
        <v>53</v>
      </c>
      <c r="AU20" s="6">
        <v>7</v>
      </c>
      <c r="AV20" s="5">
        <v>-15.82</v>
      </c>
      <c r="AW20" s="6">
        <f t="shared" si="9"/>
        <v>-0.35319069767441863</v>
      </c>
      <c r="AX20" s="10">
        <f t="shared" si="10"/>
        <v>537.5</v>
      </c>
    </row>
    <row r="21" spans="1:91" x14ac:dyDescent="0.2">
      <c r="A21" s="14" t="s">
        <v>208</v>
      </c>
      <c r="B21" s="4" t="s">
        <v>75</v>
      </c>
      <c r="C21" s="2">
        <v>19989</v>
      </c>
      <c r="D21" s="4" t="s">
        <v>40</v>
      </c>
      <c r="E21" s="4" t="s">
        <v>54</v>
      </c>
      <c r="F21" s="4" t="s">
        <v>70</v>
      </c>
      <c r="G21" s="5">
        <v>0</v>
      </c>
      <c r="H21" s="5">
        <v>18.75</v>
      </c>
      <c r="I21" s="5">
        <f t="shared" si="0"/>
        <v>7.5</v>
      </c>
      <c r="J21" s="5">
        <f t="shared" si="1"/>
        <v>8.1271534128488376</v>
      </c>
      <c r="K21" s="6">
        <f t="shared" si="2"/>
        <v>3.6509098883720927</v>
      </c>
      <c r="L21" s="2">
        <v>44805</v>
      </c>
      <c r="M21" s="2"/>
      <c r="N21" s="2"/>
      <c r="O21" s="4" t="s">
        <v>43</v>
      </c>
      <c r="P21" s="4" t="s">
        <v>44</v>
      </c>
      <c r="Q21" s="4" t="s">
        <v>147</v>
      </c>
      <c r="R21" s="4" t="s">
        <v>61</v>
      </c>
      <c r="S21" s="4" t="s">
        <v>61</v>
      </c>
      <c r="T21" s="4" t="s">
        <v>76</v>
      </c>
      <c r="U21" s="4" t="s">
        <v>149</v>
      </c>
      <c r="V21" s="4" t="s">
        <v>46</v>
      </c>
      <c r="W21" s="4" t="s">
        <v>47</v>
      </c>
      <c r="X21" s="4" t="s">
        <v>48</v>
      </c>
      <c r="Y21" s="4" t="s">
        <v>77</v>
      </c>
      <c r="Z21" s="7">
        <v>1549.0070000000001</v>
      </c>
      <c r="AA21" s="5">
        <v>172</v>
      </c>
      <c r="AB21" s="5">
        <f t="shared" si="3"/>
        <v>9.0058546511627906</v>
      </c>
      <c r="AC21" s="5">
        <f t="shared" si="4"/>
        <v>0.87870123831395341</v>
      </c>
      <c r="AD21" s="8">
        <v>45536</v>
      </c>
      <c r="AE21" s="3">
        <v>290</v>
      </c>
      <c r="AF21" s="6">
        <v>0</v>
      </c>
      <c r="AG21" s="4" t="s">
        <v>50</v>
      </c>
      <c r="AH21" s="6">
        <v>9.7569999999999997</v>
      </c>
      <c r="AI21" s="6">
        <v>31.683</v>
      </c>
      <c r="AJ21" s="6">
        <f t="shared" si="5"/>
        <v>41.44</v>
      </c>
      <c r="AK21" s="6">
        <f t="shared" si="6"/>
        <v>3.7320261674418602</v>
      </c>
      <c r="AL21" s="4" t="s">
        <v>51</v>
      </c>
      <c r="AM21" s="6">
        <v>0.8</v>
      </c>
      <c r="AN21" s="5">
        <v>-0.1</v>
      </c>
      <c r="AO21" s="5">
        <f t="shared" si="7"/>
        <v>-3.7209302325581402E-3</v>
      </c>
      <c r="AP21" s="4" t="s">
        <v>52</v>
      </c>
      <c r="AQ21" s="6">
        <v>100</v>
      </c>
      <c r="AR21" s="5">
        <v>-1.17</v>
      </c>
      <c r="AS21" s="5">
        <f t="shared" si="8"/>
        <v>-4.3534883720930229E-2</v>
      </c>
      <c r="AT21" s="4" t="s">
        <v>53</v>
      </c>
      <c r="AU21" s="6">
        <v>7</v>
      </c>
      <c r="AV21" s="5">
        <v>-0.91</v>
      </c>
      <c r="AW21" s="6">
        <f t="shared" si="9"/>
        <v>-3.3860465116279069E-2</v>
      </c>
      <c r="AX21" s="10">
        <f t="shared" si="10"/>
        <v>322.5</v>
      </c>
    </row>
    <row r="22" spans="1:91" x14ac:dyDescent="0.2">
      <c r="A22" s="14" t="s">
        <v>209</v>
      </c>
      <c r="B22" s="4" t="s">
        <v>167</v>
      </c>
      <c r="C22" s="2">
        <v>25283</v>
      </c>
      <c r="D22" s="4" t="s">
        <v>40</v>
      </c>
      <c r="E22" s="4" t="s">
        <v>41</v>
      </c>
      <c r="F22" s="4" t="s">
        <v>42</v>
      </c>
      <c r="G22" s="5">
        <v>0</v>
      </c>
      <c r="H22" s="5">
        <v>56.25</v>
      </c>
      <c r="I22" s="5">
        <f t="shared" si="0"/>
        <v>22.5</v>
      </c>
      <c r="J22" s="5">
        <f t="shared" si="1"/>
        <v>8.7753428582860469</v>
      </c>
      <c r="K22" s="6">
        <f t="shared" si="2"/>
        <v>3.1175537062945731</v>
      </c>
      <c r="L22" s="2">
        <v>45566</v>
      </c>
      <c r="M22" s="2"/>
      <c r="N22" s="2"/>
      <c r="O22" s="4" t="s">
        <v>158</v>
      </c>
      <c r="P22" s="4" t="s">
        <v>44</v>
      </c>
      <c r="Q22" s="4" t="s">
        <v>147</v>
      </c>
      <c r="R22" s="4" t="s">
        <v>61</v>
      </c>
      <c r="S22" s="4" t="s">
        <v>61</v>
      </c>
      <c r="T22" s="4" t="s">
        <v>122</v>
      </c>
      <c r="U22" s="4" t="s">
        <v>149</v>
      </c>
      <c r="V22" s="4" t="s">
        <v>159</v>
      </c>
      <c r="W22" s="4" t="s">
        <v>47</v>
      </c>
      <c r="X22" s="4" t="s">
        <v>48</v>
      </c>
      <c r="Y22" s="4" t="s">
        <v>168</v>
      </c>
      <c r="Z22" s="7">
        <v>1672.54964</v>
      </c>
      <c r="AA22" s="5">
        <v>172</v>
      </c>
      <c r="AB22" s="5">
        <f t="shared" si="3"/>
        <v>9.7241258139534885</v>
      </c>
      <c r="AC22" s="5">
        <f t="shared" si="4"/>
        <v>0.94878295566744186</v>
      </c>
      <c r="AD22" s="8">
        <v>45566</v>
      </c>
      <c r="AE22" s="3">
        <v>941</v>
      </c>
      <c r="AF22" s="6">
        <v>0</v>
      </c>
      <c r="AG22" s="4" t="s">
        <v>180</v>
      </c>
      <c r="AH22" s="6">
        <v>9.7569999999999997</v>
      </c>
      <c r="AI22" s="6">
        <v>31.683</v>
      </c>
      <c r="AJ22" s="6">
        <f t="shared" si="5"/>
        <v>41.44</v>
      </c>
      <c r="AK22" s="6">
        <f t="shared" si="6"/>
        <v>4.0296777373023254</v>
      </c>
      <c r="AL22" s="4" t="s">
        <v>51</v>
      </c>
      <c r="AM22" s="6">
        <v>0.8</v>
      </c>
      <c r="AN22" s="5">
        <v>-0.14000000000000001</v>
      </c>
      <c r="AO22" s="5">
        <f t="shared" si="7"/>
        <v>-1.736434108527132E-3</v>
      </c>
      <c r="AP22" s="4" t="s">
        <v>52</v>
      </c>
      <c r="AQ22" s="6">
        <v>100</v>
      </c>
      <c r="AR22" s="5">
        <v>-7.53</v>
      </c>
      <c r="AS22" s="5">
        <f t="shared" si="8"/>
        <v>-9.3395348837209305E-2</v>
      </c>
      <c r="AT22" s="4" t="s">
        <v>53</v>
      </c>
      <c r="AU22" s="6">
        <v>7</v>
      </c>
      <c r="AV22" s="5">
        <v>-65.87</v>
      </c>
      <c r="AW22" s="6">
        <f t="shared" si="9"/>
        <v>-0.81699224806201554</v>
      </c>
      <c r="AX22" s="10">
        <f t="shared" si="10"/>
        <v>967.5</v>
      </c>
      <c r="AY22" s="5"/>
      <c r="AZ22" s="6"/>
      <c r="BA22" s="5"/>
      <c r="BB22" s="5"/>
      <c r="BC22" s="4"/>
      <c r="BD22" s="5"/>
      <c r="BE22" s="6"/>
      <c r="BF22" s="5"/>
      <c r="BG22" s="6"/>
      <c r="BH22" s="5"/>
      <c r="BI22" s="5"/>
      <c r="BK22" s="5"/>
      <c r="BL22" s="4"/>
      <c r="BM22" s="5"/>
      <c r="BN22" s="6"/>
      <c r="BO22" s="5"/>
      <c r="BP22" s="6"/>
      <c r="BQ22" s="5"/>
      <c r="BR22" s="5"/>
      <c r="BS22" s="4"/>
      <c r="BT22" s="5"/>
      <c r="BU22" s="6"/>
      <c r="BV22" s="5"/>
      <c r="BW22" s="6"/>
      <c r="BX22" s="5"/>
      <c r="BY22" s="5"/>
      <c r="BZ22" s="4"/>
      <c r="CA22" s="5"/>
      <c r="CB22" s="6"/>
      <c r="CC22" s="5"/>
      <c r="CD22" s="6"/>
      <c r="CE22" s="5"/>
      <c r="CF22" s="5"/>
      <c r="CG22" s="4"/>
      <c r="CH22" s="5"/>
      <c r="CI22" s="6"/>
      <c r="CJ22" s="5"/>
      <c r="CK22" s="6"/>
      <c r="CL22" s="5"/>
      <c r="CM22" s="5"/>
    </row>
    <row r="23" spans="1:91" x14ac:dyDescent="0.2">
      <c r="A23" s="14" t="s">
        <v>210</v>
      </c>
      <c r="B23" s="4" t="s">
        <v>139</v>
      </c>
      <c r="C23" s="2">
        <v>22167</v>
      </c>
      <c r="D23" s="4" t="s">
        <v>137</v>
      </c>
      <c r="E23" s="4" t="s">
        <v>41</v>
      </c>
      <c r="F23" s="4" t="s">
        <v>55</v>
      </c>
      <c r="G23" s="5">
        <v>0</v>
      </c>
      <c r="H23" s="5">
        <v>25</v>
      </c>
      <c r="I23" s="5">
        <f t="shared" si="0"/>
        <v>10</v>
      </c>
      <c r="J23" s="5">
        <f t="shared" si="1"/>
        <v>7.9100612843023264</v>
      </c>
      <c r="K23" s="6">
        <f t="shared" si="2"/>
        <v>3.6752365813953487</v>
      </c>
      <c r="L23" s="2">
        <v>45565</v>
      </c>
      <c r="M23" s="2"/>
      <c r="N23" s="2">
        <v>45838</v>
      </c>
      <c r="O23" s="4" t="s">
        <v>140</v>
      </c>
      <c r="P23" s="4" t="s">
        <v>44</v>
      </c>
      <c r="Q23" s="4" t="s">
        <v>147</v>
      </c>
      <c r="R23" s="4" t="s">
        <v>141</v>
      </c>
      <c r="S23" s="4" t="s">
        <v>121</v>
      </c>
      <c r="T23" s="4" t="s">
        <v>110</v>
      </c>
      <c r="U23" s="4" t="s">
        <v>149</v>
      </c>
      <c r="V23" s="4" t="s">
        <v>142</v>
      </c>
      <c r="W23" s="4" t="s">
        <v>47</v>
      </c>
      <c r="X23" s="4" t="s">
        <v>48</v>
      </c>
      <c r="Y23" s="4"/>
      <c r="Z23" s="7">
        <v>1507.63</v>
      </c>
      <c r="AA23" s="5">
        <v>172</v>
      </c>
      <c r="AB23" s="5">
        <f t="shared" si="3"/>
        <v>8.7652906976744198</v>
      </c>
      <c r="AC23" s="5">
        <f t="shared" si="4"/>
        <v>0.85522941337209313</v>
      </c>
      <c r="AD23" s="8">
        <v>45536</v>
      </c>
      <c r="AE23" s="3">
        <v>17</v>
      </c>
      <c r="AF23" s="6">
        <v>0</v>
      </c>
      <c r="AG23" s="4" t="s">
        <v>50</v>
      </c>
      <c r="AH23" s="6">
        <v>9.7569999999999997</v>
      </c>
      <c r="AI23" s="6">
        <v>33.082999999999998</v>
      </c>
      <c r="AJ23" s="6">
        <f t="shared" si="5"/>
        <v>42.839999999999996</v>
      </c>
      <c r="AK23" s="6">
        <f t="shared" si="6"/>
        <v>3.7550505348837206</v>
      </c>
      <c r="AL23" s="4" t="s">
        <v>51</v>
      </c>
      <c r="AM23" s="6">
        <v>0.8</v>
      </c>
      <c r="AN23" s="5">
        <v>-0.14000000000000001</v>
      </c>
      <c r="AO23" s="5">
        <f t="shared" si="7"/>
        <v>-3.9069767441860465E-3</v>
      </c>
      <c r="AP23" s="4" t="s">
        <v>52</v>
      </c>
      <c r="AQ23" s="6">
        <v>100</v>
      </c>
      <c r="AR23" s="5">
        <v>-1.53</v>
      </c>
      <c r="AS23" s="5">
        <f t="shared" si="8"/>
        <v>-4.2697674418604649E-2</v>
      </c>
      <c r="AT23" s="4" t="s">
        <v>53</v>
      </c>
      <c r="AU23" s="6">
        <v>7</v>
      </c>
      <c r="AV23" s="5">
        <v>-1.19</v>
      </c>
      <c r="AW23" s="6">
        <f t="shared" si="9"/>
        <v>-3.3209302325581391E-2</v>
      </c>
      <c r="AX23" s="10">
        <f t="shared" si="10"/>
        <v>430</v>
      </c>
    </row>
    <row r="24" spans="1:91" x14ac:dyDescent="0.2">
      <c r="A24" s="14" t="s">
        <v>211</v>
      </c>
      <c r="B24" s="4" t="s">
        <v>169</v>
      </c>
      <c r="C24" s="2">
        <v>23133</v>
      </c>
      <c r="D24" s="4" t="s">
        <v>40</v>
      </c>
      <c r="E24" s="4" t="s">
        <v>41</v>
      </c>
      <c r="F24" s="4" t="s">
        <v>70</v>
      </c>
      <c r="G24" s="5">
        <v>0</v>
      </c>
      <c r="H24" s="5">
        <v>37.5</v>
      </c>
      <c r="I24" s="5">
        <f t="shared" si="0"/>
        <v>15</v>
      </c>
      <c r="J24" s="5">
        <f t="shared" si="1"/>
        <v>7.7189798641656981</v>
      </c>
      <c r="K24" s="6">
        <f t="shared" si="2"/>
        <v>3.0964049530232556</v>
      </c>
      <c r="L24" s="2">
        <v>45566</v>
      </c>
      <c r="M24" s="2"/>
      <c r="N24" s="2"/>
      <c r="O24" s="4" t="s">
        <v>170</v>
      </c>
      <c r="P24" s="4" t="s">
        <v>44</v>
      </c>
      <c r="Q24" s="4" t="s">
        <v>147</v>
      </c>
      <c r="R24" s="4" t="s">
        <v>61</v>
      </c>
      <c r="S24" s="4" t="s">
        <v>61</v>
      </c>
      <c r="T24" s="4" t="s">
        <v>110</v>
      </c>
      <c r="U24" s="4" t="s">
        <v>149</v>
      </c>
      <c r="V24" s="4" t="s">
        <v>159</v>
      </c>
      <c r="W24" s="4" t="s">
        <v>47</v>
      </c>
      <c r="X24" s="4" t="s">
        <v>48</v>
      </c>
      <c r="Y24" s="4" t="s">
        <v>171</v>
      </c>
      <c r="Z24" s="7">
        <v>1471.21055</v>
      </c>
      <c r="AA24" s="5">
        <v>172</v>
      </c>
      <c r="AB24" s="5">
        <f t="shared" si="3"/>
        <v>8.5535497093023256</v>
      </c>
      <c r="AC24" s="5">
        <f t="shared" si="4"/>
        <v>0.83456984513662791</v>
      </c>
      <c r="AD24" s="8">
        <v>45566</v>
      </c>
      <c r="AE24" s="3">
        <v>589</v>
      </c>
      <c r="AF24" s="6">
        <v>0</v>
      </c>
      <c r="AG24" s="4" t="s">
        <v>181</v>
      </c>
      <c r="AH24" s="6">
        <v>9.7569999999999997</v>
      </c>
      <c r="AI24" s="6">
        <v>31.683</v>
      </c>
      <c r="AJ24" s="6">
        <f t="shared" si="5"/>
        <v>41.44</v>
      </c>
      <c r="AK24" s="6">
        <f t="shared" si="6"/>
        <v>3.5445909995348837</v>
      </c>
      <c r="AL24" s="4" t="s">
        <v>51</v>
      </c>
      <c r="AM24" s="6">
        <v>0.8</v>
      </c>
      <c r="AN24" s="5">
        <v>-0.14000000000000001</v>
      </c>
      <c r="AO24" s="5">
        <f t="shared" si="7"/>
        <v>-2.604651162790698E-3</v>
      </c>
      <c r="AP24" s="4" t="s">
        <v>52</v>
      </c>
      <c r="AQ24" s="6">
        <v>100</v>
      </c>
      <c r="AR24" s="5">
        <v>-2.46</v>
      </c>
      <c r="AS24" s="5">
        <f t="shared" si="8"/>
        <v>-4.5767441860465115E-2</v>
      </c>
      <c r="AT24" s="4" t="s">
        <v>53</v>
      </c>
      <c r="AU24" s="6">
        <v>7</v>
      </c>
      <c r="AV24" s="5">
        <v>-21.49</v>
      </c>
      <c r="AW24" s="6">
        <f t="shared" si="9"/>
        <v>-0.39981395348837206</v>
      </c>
      <c r="AX24" s="10">
        <f t="shared" si="10"/>
        <v>645</v>
      </c>
      <c r="AY24" s="5"/>
      <c r="AZ24" s="6"/>
      <c r="BA24" s="5"/>
      <c r="BB24" s="5"/>
      <c r="BC24" s="4"/>
      <c r="BD24" s="5"/>
      <c r="BE24" s="6"/>
      <c r="BF24" s="5"/>
      <c r="BG24" s="6"/>
      <c r="BH24" s="5"/>
      <c r="BI24" s="5"/>
      <c r="BK24" s="5"/>
      <c r="BL24" s="4"/>
      <c r="BM24" s="5"/>
      <c r="BN24" s="6"/>
      <c r="BO24" s="5"/>
      <c r="BP24" s="6"/>
      <c r="BQ24" s="5"/>
      <c r="BR24" s="5"/>
      <c r="BS24" s="4"/>
      <c r="BT24" s="5"/>
      <c r="BU24" s="6"/>
      <c r="BV24" s="5"/>
      <c r="BW24" s="6"/>
      <c r="BX24" s="5"/>
      <c r="BY24" s="5"/>
      <c r="BZ24" s="4"/>
      <c r="CA24" s="5"/>
      <c r="CB24" s="6"/>
      <c r="CC24" s="5"/>
      <c r="CD24" s="6"/>
      <c r="CE24" s="5"/>
      <c r="CF24" s="5"/>
      <c r="CG24" s="4"/>
      <c r="CH24" s="5"/>
      <c r="CI24" s="6"/>
      <c r="CJ24" s="5"/>
      <c r="CK24" s="6"/>
      <c r="CL24" s="5"/>
      <c r="CM24" s="5"/>
    </row>
    <row r="25" spans="1:91" x14ac:dyDescent="0.2">
      <c r="A25" s="14" t="s">
        <v>212</v>
      </c>
      <c r="B25" s="4" t="s">
        <v>82</v>
      </c>
      <c r="C25" s="2">
        <v>22534</v>
      </c>
      <c r="D25" s="4" t="s">
        <v>40</v>
      </c>
      <c r="E25" s="4" t="s">
        <v>54</v>
      </c>
      <c r="F25" s="4" t="s">
        <v>70</v>
      </c>
      <c r="G25" s="5">
        <v>0</v>
      </c>
      <c r="H25" s="5">
        <v>37.5</v>
      </c>
      <c r="I25" s="5">
        <f t="shared" si="0"/>
        <v>15</v>
      </c>
      <c r="J25" s="5">
        <f t="shared" si="1"/>
        <v>8.1271166860465129</v>
      </c>
      <c r="K25" s="6">
        <f t="shared" si="2"/>
        <v>3.5223348837209301</v>
      </c>
      <c r="L25" s="2">
        <v>44805</v>
      </c>
      <c r="M25" s="2"/>
      <c r="N25" s="2"/>
      <c r="O25" s="4" t="s">
        <v>43</v>
      </c>
      <c r="P25" s="4" t="s">
        <v>44</v>
      </c>
      <c r="Q25" s="4" t="s">
        <v>147</v>
      </c>
      <c r="R25" s="4" t="s">
        <v>61</v>
      </c>
      <c r="S25" s="4" t="s">
        <v>61</v>
      </c>
      <c r="T25" s="4" t="s">
        <v>76</v>
      </c>
      <c r="U25" s="4" t="s">
        <v>149</v>
      </c>
      <c r="V25" s="4" t="s">
        <v>46</v>
      </c>
      <c r="W25" s="4" t="s">
        <v>47</v>
      </c>
      <c r="X25" s="4" t="s">
        <v>48</v>
      </c>
      <c r="Y25" s="4" t="s">
        <v>83</v>
      </c>
      <c r="Z25" s="7">
        <v>1549</v>
      </c>
      <c r="AA25" s="5">
        <v>172</v>
      </c>
      <c r="AB25" s="5">
        <f t="shared" si="3"/>
        <v>9.0058139534883725</v>
      </c>
      <c r="AC25" s="5">
        <f t="shared" si="4"/>
        <v>0.8786972674418605</v>
      </c>
      <c r="AD25" s="8">
        <v>45536</v>
      </c>
      <c r="AE25" s="3">
        <v>581</v>
      </c>
      <c r="AF25" s="6">
        <v>0</v>
      </c>
      <c r="AG25" s="4" t="s">
        <v>50</v>
      </c>
      <c r="AH25" s="6">
        <v>9.7569999999999997</v>
      </c>
      <c r="AI25" s="6">
        <v>31.683</v>
      </c>
      <c r="AJ25" s="6">
        <f t="shared" si="5"/>
        <v>41.44</v>
      </c>
      <c r="AK25" s="6">
        <f t="shared" si="6"/>
        <v>3.7320093023255816</v>
      </c>
      <c r="AL25" s="4" t="s">
        <v>51</v>
      </c>
      <c r="AM25" s="6">
        <v>0.8</v>
      </c>
      <c r="AN25" s="5">
        <v>-0.54</v>
      </c>
      <c r="AO25" s="5">
        <f t="shared" si="7"/>
        <v>-1.0046511627906977E-2</v>
      </c>
      <c r="AP25" s="4" t="s">
        <v>52</v>
      </c>
      <c r="AQ25" s="6">
        <v>100</v>
      </c>
      <c r="AR25" s="5">
        <v>-6.04</v>
      </c>
      <c r="AS25" s="5">
        <f t="shared" si="8"/>
        <v>-0.11237209302325582</v>
      </c>
      <c r="AT25" s="4" t="s">
        <v>53</v>
      </c>
      <c r="AU25" s="6">
        <v>7</v>
      </c>
      <c r="AV25" s="5">
        <v>-4.6900000000000004</v>
      </c>
      <c r="AW25" s="6">
        <f t="shared" si="9"/>
        <v>-8.7255813953488373E-2</v>
      </c>
      <c r="AX25" s="10">
        <f t="shared" si="10"/>
        <v>645</v>
      </c>
    </row>
    <row r="26" spans="1:91" x14ac:dyDescent="0.2">
      <c r="A26" s="14" t="s">
        <v>213</v>
      </c>
      <c r="B26" s="4" t="s">
        <v>131</v>
      </c>
      <c r="C26" s="2">
        <v>29256</v>
      </c>
      <c r="D26" s="4" t="s">
        <v>40</v>
      </c>
      <c r="E26" s="4" t="s">
        <v>54</v>
      </c>
      <c r="F26" s="4" t="s">
        <v>70</v>
      </c>
      <c r="G26" s="5">
        <v>0</v>
      </c>
      <c r="H26" s="5">
        <v>25</v>
      </c>
      <c r="I26" s="5">
        <f t="shared" si="0"/>
        <v>10</v>
      </c>
      <c r="J26" s="5">
        <f t="shared" si="1"/>
        <v>7.4767899505813951</v>
      </c>
      <c r="K26" s="6">
        <f t="shared" si="2"/>
        <v>3.2408181395348836</v>
      </c>
      <c r="L26" s="2">
        <v>45201</v>
      </c>
      <c r="M26" s="2"/>
      <c r="N26" s="2"/>
      <c r="O26" s="4" t="s">
        <v>43</v>
      </c>
      <c r="P26" s="4" t="s">
        <v>44</v>
      </c>
      <c r="Q26" s="4" t="s">
        <v>147</v>
      </c>
      <c r="R26" s="4" t="s">
        <v>61</v>
      </c>
      <c r="S26" s="4" t="s">
        <v>61</v>
      </c>
      <c r="T26" s="4" t="s">
        <v>76</v>
      </c>
      <c r="U26" s="4" t="s">
        <v>149</v>
      </c>
      <c r="V26" s="4" t="s">
        <v>46</v>
      </c>
      <c r="W26" s="4" t="s">
        <v>47</v>
      </c>
      <c r="X26" s="4" t="s">
        <v>48</v>
      </c>
      <c r="Y26" s="4" t="s">
        <v>132</v>
      </c>
      <c r="Z26" s="7">
        <v>1425.05</v>
      </c>
      <c r="AA26" s="5">
        <v>172</v>
      </c>
      <c r="AB26" s="5">
        <f t="shared" si="3"/>
        <v>8.285174418604651</v>
      </c>
      <c r="AC26" s="5">
        <f t="shared" si="4"/>
        <v>0.80838446802325581</v>
      </c>
      <c r="AD26" s="8">
        <v>45536</v>
      </c>
      <c r="AE26" s="3">
        <v>358</v>
      </c>
      <c r="AF26" s="6">
        <v>0</v>
      </c>
      <c r="AG26" s="4" t="s">
        <v>50</v>
      </c>
      <c r="AH26" s="6">
        <v>9.7569999999999997</v>
      </c>
      <c r="AI26" s="6">
        <v>31.683</v>
      </c>
      <c r="AJ26" s="6">
        <f t="shared" si="5"/>
        <v>41.44</v>
      </c>
      <c r="AK26" s="6">
        <f t="shared" si="6"/>
        <v>3.4333762790697673</v>
      </c>
      <c r="AL26" s="4" t="s">
        <v>51</v>
      </c>
      <c r="AM26" s="6">
        <v>0.8</v>
      </c>
      <c r="AN26" s="5">
        <v>-0.33</v>
      </c>
      <c r="AO26" s="5">
        <f t="shared" si="7"/>
        <v>-9.209302325581396E-3</v>
      </c>
      <c r="AP26" s="4" t="s">
        <v>52</v>
      </c>
      <c r="AQ26" s="6">
        <v>100</v>
      </c>
      <c r="AR26" s="5">
        <v>-3.7</v>
      </c>
      <c r="AS26" s="5">
        <f t="shared" si="8"/>
        <v>-0.10325581395348839</v>
      </c>
      <c r="AT26" s="4" t="s">
        <v>53</v>
      </c>
      <c r="AU26" s="6">
        <v>7</v>
      </c>
      <c r="AV26" s="5">
        <v>-2.87</v>
      </c>
      <c r="AW26" s="6">
        <f t="shared" si="9"/>
        <v>-8.0093023255813953E-2</v>
      </c>
      <c r="AX26" s="10">
        <f t="shared" si="10"/>
        <v>430</v>
      </c>
    </row>
    <row r="27" spans="1:91" x14ac:dyDescent="0.2">
      <c r="A27" s="14" t="s">
        <v>214</v>
      </c>
      <c r="B27" s="4" t="s">
        <v>163</v>
      </c>
      <c r="C27" s="2">
        <v>21245</v>
      </c>
      <c r="D27" s="4" t="s">
        <v>40</v>
      </c>
      <c r="E27" s="4" t="s">
        <v>54</v>
      </c>
      <c r="F27" s="4" t="s">
        <v>164</v>
      </c>
      <c r="G27" s="5">
        <v>0</v>
      </c>
      <c r="H27" s="5">
        <v>50</v>
      </c>
      <c r="I27" s="5">
        <f t="shared" si="0"/>
        <v>20</v>
      </c>
      <c r="J27" s="5">
        <f t="shared" si="1"/>
        <v>7.3446882596999998</v>
      </c>
      <c r="K27" s="6">
        <f t="shared" si="2"/>
        <v>2.5163889946046507</v>
      </c>
      <c r="L27" s="2">
        <v>45566</v>
      </c>
      <c r="M27" s="2"/>
      <c r="N27" s="2"/>
      <c r="O27" s="4" t="s">
        <v>158</v>
      </c>
      <c r="P27" s="4" t="s">
        <v>44</v>
      </c>
      <c r="Q27" s="4" t="s">
        <v>147</v>
      </c>
      <c r="R27" s="4" t="s">
        <v>61</v>
      </c>
      <c r="S27" s="4" t="s">
        <v>61</v>
      </c>
      <c r="T27" s="4" t="s">
        <v>165</v>
      </c>
      <c r="U27" s="4" t="s">
        <v>149</v>
      </c>
      <c r="V27" s="4" t="s">
        <v>159</v>
      </c>
      <c r="W27" s="4" t="s">
        <v>47</v>
      </c>
      <c r="X27" s="4" t="s">
        <v>48</v>
      </c>
      <c r="Y27" s="4" t="s">
        <v>166</v>
      </c>
      <c r="Z27" s="7">
        <v>1399.8718799999999</v>
      </c>
      <c r="AA27" s="5">
        <v>172</v>
      </c>
      <c r="AB27" s="5">
        <f t="shared" si="3"/>
        <v>8.1387900000000002</v>
      </c>
      <c r="AC27" s="5">
        <f t="shared" si="4"/>
        <v>0.79410174029999991</v>
      </c>
      <c r="AD27" s="8">
        <v>45566</v>
      </c>
      <c r="AE27" s="3">
        <v>785</v>
      </c>
      <c r="AF27" s="6">
        <v>0</v>
      </c>
      <c r="AG27" s="4" t="s">
        <v>179</v>
      </c>
      <c r="AH27" s="6">
        <v>9.7569999999999997</v>
      </c>
      <c r="AI27" s="6">
        <v>31.683</v>
      </c>
      <c r="AJ27" s="6">
        <f t="shared" si="5"/>
        <v>41.44</v>
      </c>
      <c r="AK27" s="6">
        <f t="shared" si="6"/>
        <v>3.3727145759999995</v>
      </c>
      <c r="AL27" s="4" t="s">
        <v>51</v>
      </c>
      <c r="AM27" s="6">
        <v>0.8</v>
      </c>
      <c r="AN27" s="5">
        <v>-0.14000000000000001</v>
      </c>
      <c r="AO27" s="5">
        <f t="shared" si="7"/>
        <v>-1.9534883720930232E-3</v>
      </c>
      <c r="AP27" s="4" t="s">
        <v>52</v>
      </c>
      <c r="AQ27" s="6">
        <v>100</v>
      </c>
      <c r="AR27" s="5">
        <v>-6.28</v>
      </c>
      <c r="AS27" s="5">
        <f t="shared" si="8"/>
        <v>-8.7627906976744191E-2</v>
      </c>
      <c r="AT27" s="4" t="s">
        <v>53</v>
      </c>
      <c r="AU27" s="6">
        <v>7</v>
      </c>
      <c r="AV27" s="5">
        <v>-54.95</v>
      </c>
      <c r="AW27" s="6">
        <f t="shared" si="9"/>
        <v>-0.76674418604651173</v>
      </c>
      <c r="AX27" s="10">
        <f t="shared" si="10"/>
        <v>860</v>
      </c>
      <c r="AY27" s="5"/>
      <c r="AZ27" s="6"/>
      <c r="BA27" s="5"/>
      <c r="BB27" s="5"/>
      <c r="BC27" s="4"/>
      <c r="BD27" s="5"/>
      <c r="BE27" s="6"/>
      <c r="BF27" s="5"/>
      <c r="BG27" s="6"/>
      <c r="BH27" s="5"/>
      <c r="BI27" s="5"/>
      <c r="BK27" s="5"/>
      <c r="BL27" s="4"/>
      <c r="BM27" s="5"/>
      <c r="BN27" s="6"/>
      <c r="BO27" s="5"/>
      <c r="BP27" s="6"/>
      <c r="BQ27" s="5"/>
      <c r="BR27" s="5"/>
      <c r="BS27" s="4"/>
      <c r="BT27" s="5"/>
      <c r="BU27" s="6"/>
      <c r="BV27" s="5"/>
      <c r="BW27" s="6"/>
      <c r="BX27" s="5"/>
      <c r="BY27" s="5"/>
      <c r="BZ27" s="4"/>
      <c r="CA27" s="5"/>
      <c r="CB27" s="6"/>
      <c r="CC27" s="5"/>
      <c r="CD27" s="6"/>
      <c r="CE27" s="5"/>
      <c r="CF27" s="5"/>
      <c r="CG27" s="4"/>
      <c r="CH27" s="5"/>
      <c r="CI27" s="6"/>
      <c r="CJ27" s="5"/>
      <c r="CK27" s="6"/>
      <c r="CL27" s="5"/>
      <c r="CM27" s="5"/>
    </row>
    <row r="28" spans="1:91" x14ac:dyDescent="0.2">
      <c r="A28" s="14" t="s">
        <v>215</v>
      </c>
      <c r="B28" s="4" t="s">
        <v>129</v>
      </c>
      <c r="C28" s="2">
        <v>23671</v>
      </c>
      <c r="D28" s="4" t="s">
        <v>40</v>
      </c>
      <c r="E28" s="4" t="s">
        <v>54</v>
      </c>
      <c r="F28" s="4" t="s">
        <v>70</v>
      </c>
      <c r="G28" s="5">
        <v>0</v>
      </c>
      <c r="H28" s="5">
        <v>10</v>
      </c>
      <c r="I28" s="5">
        <f t="shared" si="0"/>
        <v>4</v>
      </c>
      <c r="J28" s="5">
        <f t="shared" si="1"/>
        <v>7.4767899505813951</v>
      </c>
      <c r="K28" s="6">
        <f t="shared" si="2"/>
        <v>3.0350041860465113</v>
      </c>
      <c r="L28" s="2">
        <v>44852</v>
      </c>
      <c r="M28" s="2"/>
      <c r="N28" s="2"/>
      <c r="O28" s="4" t="s">
        <v>43</v>
      </c>
      <c r="P28" s="4" t="s">
        <v>44</v>
      </c>
      <c r="Q28" s="4" t="s">
        <v>147</v>
      </c>
      <c r="R28" s="4" t="s">
        <v>61</v>
      </c>
      <c r="S28" s="4" t="s">
        <v>61</v>
      </c>
      <c r="T28" s="4" t="s">
        <v>76</v>
      </c>
      <c r="U28" s="4" t="s">
        <v>149</v>
      </c>
      <c r="V28" s="4" t="s">
        <v>46</v>
      </c>
      <c r="W28" s="4" t="s">
        <v>47</v>
      </c>
      <c r="X28" s="4" t="s">
        <v>48</v>
      </c>
      <c r="Y28" s="4"/>
      <c r="Z28" s="7">
        <v>1425.05</v>
      </c>
      <c r="AA28" s="5">
        <v>172</v>
      </c>
      <c r="AB28" s="5">
        <f t="shared" si="3"/>
        <v>8.285174418604651</v>
      </c>
      <c r="AC28" s="5">
        <f t="shared" si="4"/>
        <v>0.80838446802325581</v>
      </c>
      <c r="AD28" s="8">
        <v>45536</v>
      </c>
      <c r="AE28" s="3">
        <v>143</v>
      </c>
      <c r="AF28" s="6">
        <v>0</v>
      </c>
      <c r="AG28" s="4" t="s">
        <v>50</v>
      </c>
      <c r="AH28" s="6">
        <v>9.7569999999999997</v>
      </c>
      <c r="AI28" s="6">
        <v>31.683</v>
      </c>
      <c r="AJ28" s="6">
        <f t="shared" si="5"/>
        <v>41.44</v>
      </c>
      <c r="AK28" s="6">
        <f t="shared" si="6"/>
        <v>3.4333762790697673</v>
      </c>
      <c r="AL28" s="4" t="s">
        <v>51</v>
      </c>
      <c r="AM28" s="6">
        <v>0.8</v>
      </c>
      <c r="AN28" s="5">
        <v>-0.27</v>
      </c>
      <c r="AO28" s="5">
        <f t="shared" si="7"/>
        <v>-1.8837209302325582E-2</v>
      </c>
      <c r="AP28" s="4" t="s">
        <v>52</v>
      </c>
      <c r="AQ28" s="6">
        <v>100</v>
      </c>
      <c r="AR28" s="5">
        <v>-3.06</v>
      </c>
      <c r="AS28" s="5">
        <f t="shared" si="8"/>
        <v>-0.21348837209302324</v>
      </c>
      <c r="AT28" s="4" t="s">
        <v>53</v>
      </c>
      <c r="AU28" s="6">
        <v>7</v>
      </c>
      <c r="AV28" s="5">
        <v>-2.38</v>
      </c>
      <c r="AW28" s="6">
        <f t="shared" si="9"/>
        <v>-0.16604651162790696</v>
      </c>
      <c r="AX28" s="10">
        <f t="shared" si="10"/>
        <v>172</v>
      </c>
    </row>
    <row r="29" spans="1:91" x14ac:dyDescent="0.2">
      <c r="A29" s="14" t="s">
        <v>216</v>
      </c>
      <c r="B29" s="4" t="s">
        <v>112</v>
      </c>
      <c r="C29" s="2">
        <v>34870</v>
      </c>
      <c r="D29" s="4" t="s">
        <v>40</v>
      </c>
      <c r="E29" s="4" t="s">
        <v>41</v>
      </c>
      <c r="F29" s="4" t="s">
        <v>55</v>
      </c>
      <c r="G29" s="5">
        <v>0</v>
      </c>
      <c r="H29" s="5">
        <v>50</v>
      </c>
      <c r="I29" s="5">
        <f t="shared" si="0"/>
        <v>20</v>
      </c>
      <c r="J29" s="5">
        <f t="shared" si="1"/>
        <v>8.0807884482558148</v>
      </c>
      <c r="K29" s="6">
        <f t="shared" si="2"/>
        <v>3.6310607441860472</v>
      </c>
      <c r="L29" s="2">
        <v>44805</v>
      </c>
      <c r="M29" s="2"/>
      <c r="N29" s="2"/>
      <c r="O29" s="4" t="s">
        <v>113</v>
      </c>
      <c r="P29" s="4" t="s">
        <v>114</v>
      </c>
      <c r="Q29" s="4" t="s">
        <v>147</v>
      </c>
      <c r="R29" s="4" t="s">
        <v>61</v>
      </c>
      <c r="S29" s="4" t="s">
        <v>61</v>
      </c>
      <c r="T29" s="4" t="s">
        <v>45</v>
      </c>
      <c r="U29" s="4" t="s">
        <v>149</v>
      </c>
      <c r="V29" s="4" t="s">
        <v>115</v>
      </c>
      <c r="W29" s="4" t="s">
        <v>47</v>
      </c>
      <c r="X29" s="4" t="s">
        <v>48</v>
      </c>
      <c r="Y29" s="4" t="s">
        <v>74</v>
      </c>
      <c r="Z29" s="7">
        <v>1540.17</v>
      </c>
      <c r="AA29" s="5">
        <v>172</v>
      </c>
      <c r="AB29" s="5">
        <f t="shared" si="3"/>
        <v>8.9544767441860476</v>
      </c>
      <c r="AC29" s="5">
        <f t="shared" si="4"/>
        <v>0.87368829593023267</v>
      </c>
      <c r="AD29" s="8">
        <v>45536</v>
      </c>
      <c r="AE29" s="3">
        <v>770</v>
      </c>
      <c r="AF29" s="6">
        <v>0</v>
      </c>
      <c r="AG29" s="4" t="s">
        <v>50</v>
      </c>
      <c r="AH29" s="6">
        <v>9.7569999999999997</v>
      </c>
      <c r="AI29" s="6">
        <v>31.683</v>
      </c>
      <c r="AJ29" s="6">
        <f t="shared" si="5"/>
        <v>41.44</v>
      </c>
      <c r="AK29" s="6">
        <f t="shared" si="6"/>
        <v>3.7107351627906979</v>
      </c>
      <c r="AL29" s="4" t="s">
        <v>51</v>
      </c>
      <c r="AM29" s="6">
        <v>0.8</v>
      </c>
      <c r="AN29" s="5">
        <v>-0.27</v>
      </c>
      <c r="AO29" s="5">
        <f t="shared" si="7"/>
        <v>-3.7674418604651165E-3</v>
      </c>
      <c r="AP29" s="4" t="s">
        <v>52</v>
      </c>
      <c r="AQ29" s="6">
        <v>100</v>
      </c>
      <c r="AR29" s="5">
        <v>-3.06</v>
      </c>
      <c r="AS29" s="5">
        <f t="shared" si="8"/>
        <v>-4.2697674418604649E-2</v>
      </c>
      <c r="AT29" s="4" t="s">
        <v>53</v>
      </c>
      <c r="AU29" s="6">
        <v>7</v>
      </c>
      <c r="AV29" s="5">
        <v>-2.38</v>
      </c>
      <c r="AW29" s="6">
        <f t="shared" si="9"/>
        <v>-3.3209302325581391E-2</v>
      </c>
      <c r="AX29" s="10">
        <f t="shared" si="10"/>
        <v>860</v>
      </c>
    </row>
    <row r="30" spans="1:91" x14ac:dyDescent="0.2">
      <c r="A30" s="14" t="s">
        <v>217</v>
      </c>
      <c r="B30" s="4" t="s">
        <v>80</v>
      </c>
      <c r="C30" s="2">
        <v>23336</v>
      </c>
      <c r="D30" s="4" t="s">
        <v>40</v>
      </c>
      <c r="E30" s="4" t="s">
        <v>54</v>
      </c>
      <c r="F30" s="4" t="s">
        <v>70</v>
      </c>
      <c r="G30" s="5">
        <v>0</v>
      </c>
      <c r="H30" s="5">
        <v>25</v>
      </c>
      <c r="I30" s="5">
        <f t="shared" si="0"/>
        <v>10</v>
      </c>
      <c r="J30" s="5">
        <f t="shared" si="1"/>
        <v>8.1271534128488376</v>
      </c>
      <c r="K30" s="6">
        <f t="shared" si="2"/>
        <v>3.6522122139534883</v>
      </c>
      <c r="L30" s="2">
        <v>44805</v>
      </c>
      <c r="M30" s="2"/>
      <c r="N30" s="2"/>
      <c r="O30" s="4" t="s">
        <v>43</v>
      </c>
      <c r="P30" s="4" t="s">
        <v>44</v>
      </c>
      <c r="Q30" s="4" t="s">
        <v>147</v>
      </c>
      <c r="R30" s="4" t="s">
        <v>61</v>
      </c>
      <c r="S30" s="4" t="s">
        <v>61</v>
      </c>
      <c r="T30" s="4" t="s">
        <v>76</v>
      </c>
      <c r="U30" s="4" t="s">
        <v>149</v>
      </c>
      <c r="V30" s="4" t="s">
        <v>46</v>
      </c>
      <c r="W30" s="4" t="s">
        <v>47</v>
      </c>
      <c r="X30" s="4" t="s">
        <v>48</v>
      </c>
      <c r="Y30" s="4" t="s">
        <v>81</v>
      </c>
      <c r="Z30" s="7">
        <v>1549.0070000000001</v>
      </c>
      <c r="AA30" s="5">
        <v>172</v>
      </c>
      <c r="AB30" s="5">
        <f t="shared" si="3"/>
        <v>9.0058546511627906</v>
      </c>
      <c r="AC30" s="5">
        <f t="shared" si="4"/>
        <v>0.87870123831395341</v>
      </c>
      <c r="AD30" s="8">
        <v>45536</v>
      </c>
      <c r="AE30" s="3">
        <v>387</v>
      </c>
      <c r="AF30" s="6">
        <v>0</v>
      </c>
      <c r="AG30" s="4" t="s">
        <v>50</v>
      </c>
      <c r="AH30" s="6">
        <v>9.7569999999999997</v>
      </c>
      <c r="AI30" s="6">
        <v>31.683</v>
      </c>
      <c r="AJ30" s="6">
        <f t="shared" si="5"/>
        <v>41.44</v>
      </c>
      <c r="AK30" s="6">
        <f t="shared" si="6"/>
        <v>3.7320261674418602</v>
      </c>
      <c r="AL30" s="4" t="s">
        <v>51</v>
      </c>
      <c r="AM30" s="6">
        <v>0.8</v>
      </c>
      <c r="AN30" s="5">
        <v>-0.14000000000000001</v>
      </c>
      <c r="AO30" s="5">
        <f t="shared" si="7"/>
        <v>-3.9069767441860465E-3</v>
      </c>
      <c r="AP30" s="4" t="s">
        <v>52</v>
      </c>
      <c r="AQ30" s="6">
        <v>100</v>
      </c>
      <c r="AR30" s="5">
        <v>-1.53</v>
      </c>
      <c r="AS30" s="5">
        <f t="shared" si="8"/>
        <v>-4.2697674418604649E-2</v>
      </c>
      <c r="AT30" s="4" t="s">
        <v>53</v>
      </c>
      <c r="AU30" s="6">
        <v>7</v>
      </c>
      <c r="AV30" s="5">
        <v>-1.19</v>
      </c>
      <c r="AW30" s="6">
        <f t="shared" si="9"/>
        <v>-3.3209302325581391E-2</v>
      </c>
      <c r="AX30" s="10">
        <f t="shared" si="10"/>
        <v>430</v>
      </c>
    </row>
    <row r="31" spans="1:91" x14ac:dyDescent="0.2">
      <c r="A31" s="14" t="s">
        <v>218</v>
      </c>
      <c r="B31" s="4" t="s">
        <v>116</v>
      </c>
      <c r="C31" s="2">
        <v>23333</v>
      </c>
      <c r="D31" s="4" t="s">
        <v>40</v>
      </c>
      <c r="E31" s="4" t="s">
        <v>41</v>
      </c>
      <c r="F31" s="4" t="s">
        <v>55</v>
      </c>
      <c r="G31" s="5">
        <v>0</v>
      </c>
      <c r="H31" s="5">
        <v>75</v>
      </c>
      <c r="I31" s="5">
        <f t="shared" si="0"/>
        <v>30</v>
      </c>
      <c r="J31" s="5">
        <f t="shared" si="1"/>
        <v>8.0807884482558148</v>
      </c>
      <c r="K31" s="6">
        <f t="shared" si="2"/>
        <v>1.7524095813953491</v>
      </c>
      <c r="L31" s="2">
        <v>44805</v>
      </c>
      <c r="M31" s="2"/>
      <c r="N31" s="2"/>
      <c r="O31" s="4" t="s">
        <v>117</v>
      </c>
      <c r="P31" s="4" t="s">
        <v>44</v>
      </c>
      <c r="Q31" s="4" t="s">
        <v>147</v>
      </c>
      <c r="R31" s="4" t="s">
        <v>61</v>
      </c>
      <c r="S31" s="4" t="s">
        <v>61</v>
      </c>
      <c r="T31" s="4" t="s">
        <v>110</v>
      </c>
      <c r="U31" s="4" t="s">
        <v>149</v>
      </c>
      <c r="V31" s="4" t="s">
        <v>63</v>
      </c>
      <c r="W31" s="4" t="s">
        <v>47</v>
      </c>
      <c r="X31" s="4" t="s">
        <v>56</v>
      </c>
      <c r="Y31" s="4" t="s">
        <v>118</v>
      </c>
      <c r="Z31" s="7">
        <v>1540.17</v>
      </c>
      <c r="AA31" s="5">
        <v>172</v>
      </c>
      <c r="AB31" s="5">
        <f t="shared" si="3"/>
        <v>8.9544767441860476</v>
      </c>
      <c r="AC31" s="5">
        <f t="shared" si="4"/>
        <v>0.87368829593023267</v>
      </c>
      <c r="AD31" s="8">
        <v>45536</v>
      </c>
      <c r="AE31" s="3">
        <v>1155</v>
      </c>
      <c r="AF31" s="6">
        <v>0</v>
      </c>
      <c r="AG31" s="4" t="s">
        <v>50</v>
      </c>
      <c r="AH31" s="6">
        <v>9.7569999999999997</v>
      </c>
      <c r="AI31" s="6">
        <v>31.683</v>
      </c>
      <c r="AJ31" s="6">
        <f t="shared" si="5"/>
        <v>41.44</v>
      </c>
      <c r="AK31" s="6">
        <f t="shared" si="6"/>
        <v>3.7107351627906979</v>
      </c>
      <c r="AL31" s="4" t="s">
        <v>51</v>
      </c>
      <c r="AM31" s="6">
        <v>0.8</v>
      </c>
      <c r="AN31" s="5">
        <v>-10.02</v>
      </c>
      <c r="AO31" s="5">
        <f t="shared" si="7"/>
        <v>-9.3209302325581389E-2</v>
      </c>
      <c r="AP31" s="4" t="s">
        <v>52</v>
      </c>
      <c r="AQ31" s="6">
        <v>100</v>
      </c>
      <c r="AR31" s="5">
        <v>-112.86</v>
      </c>
      <c r="AS31" s="5">
        <f t="shared" si="8"/>
        <v>-1.0498604651162791</v>
      </c>
      <c r="AT31" s="4" t="s">
        <v>53</v>
      </c>
      <c r="AU31" s="6">
        <v>7</v>
      </c>
      <c r="AV31" s="5">
        <v>-87.64</v>
      </c>
      <c r="AW31" s="6">
        <f t="shared" si="9"/>
        <v>-0.81525581395348845</v>
      </c>
      <c r="AX31" s="10">
        <f t="shared" si="10"/>
        <v>1290</v>
      </c>
    </row>
    <row r="32" spans="1:91" x14ac:dyDescent="0.2">
      <c r="A32" s="14" t="s">
        <v>219</v>
      </c>
      <c r="B32" s="4" t="s">
        <v>161</v>
      </c>
      <c r="C32" s="2">
        <v>21939</v>
      </c>
      <c r="D32" s="4" t="s">
        <v>40</v>
      </c>
      <c r="E32" s="4" t="s">
        <v>41</v>
      </c>
      <c r="F32" s="4" t="s">
        <v>70</v>
      </c>
      <c r="G32" s="5">
        <v>0</v>
      </c>
      <c r="H32" s="5">
        <v>81.25</v>
      </c>
      <c r="I32" s="5">
        <f t="shared" si="0"/>
        <v>32.5</v>
      </c>
      <c r="J32" s="5">
        <f t="shared" si="1"/>
        <v>7.7189805462348842</v>
      </c>
      <c r="K32" s="6">
        <f t="shared" si="2"/>
        <v>2.6894356776815744</v>
      </c>
      <c r="L32" s="2">
        <v>45566</v>
      </c>
      <c r="M32" s="2"/>
      <c r="N32" s="2"/>
      <c r="O32" s="4" t="s">
        <v>158</v>
      </c>
      <c r="P32" s="4" t="s">
        <v>44</v>
      </c>
      <c r="Q32" s="4" t="s">
        <v>147</v>
      </c>
      <c r="R32" s="4" t="s">
        <v>61</v>
      </c>
      <c r="S32" s="4" t="s">
        <v>61</v>
      </c>
      <c r="T32" s="4" t="s">
        <v>110</v>
      </c>
      <c r="U32" s="4" t="s">
        <v>149</v>
      </c>
      <c r="V32" s="4" t="s">
        <v>159</v>
      </c>
      <c r="W32" s="4" t="s">
        <v>47</v>
      </c>
      <c r="X32" s="4" t="s">
        <v>48</v>
      </c>
      <c r="Y32" s="4" t="s">
        <v>162</v>
      </c>
      <c r="Z32" s="7">
        <v>1471.2106799999999</v>
      </c>
      <c r="AA32" s="5">
        <v>172</v>
      </c>
      <c r="AB32" s="5">
        <f t="shared" si="3"/>
        <v>8.5535504651162793</v>
      </c>
      <c r="AC32" s="5">
        <f t="shared" si="4"/>
        <v>0.83456991888139542</v>
      </c>
      <c r="AD32" s="8">
        <v>45566</v>
      </c>
      <c r="AE32" s="3">
        <v>1275</v>
      </c>
      <c r="AF32" s="6">
        <v>0</v>
      </c>
      <c r="AG32" s="4" t="s">
        <v>178</v>
      </c>
      <c r="AH32" s="6">
        <v>9.7569999999999997</v>
      </c>
      <c r="AI32" s="6">
        <v>31.683</v>
      </c>
      <c r="AJ32" s="6">
        <f t="shared" si="5"/>
        <v>41.44</v>
      </c>
      <c r="AK32" s="6">
        <f t="shared" si="6"/>
        <v>3.5445913127441862</v>
      </c>
      <c r="AL32" s="4" t="s">
        <v>51</v>
      </c>
      <c r="AM32" s="6">
        <v>0.8</v>
      </c>
      <c r="AN32" s="5">
        <v>-0.14000000000000001</v>
      </c>
      <c r="AO32" s="5">
        <f t="shared" si="7"/>
        <v>-1.2021466905187837E-3</v>
      </c>
      <c r="AP32" s="4" t="s">
        <v>52</v>
      </c>
      <c r="AQ32" s="6">
        <v>100</v>
      </c>
      <c r="AR32" s="5">
        <v>-10.199999999999999</v>
      </c>
      <c r="AS32" s="5">
        <f t="shared" si="8"/>
        <v>-8.7584973166368513E-2</v>
      </c>
      <c r="AT32" s="4" t="s">
        <v>53</v>
      </c>
      <c r="AU32" s="6">
        <v>7</v>
      </c>
      <c r="AV32" s="5">
        <v>-89.25</v>
      </c>
      <c r="AW32" s="6">
        <f t="shared" si="9"/>
        <v>-0.76636851520572447</v>
      </c>
      <c r="AX32" s="10">
        <f t="shared" si="10"/>
        <v>1397.5</v>
      </c>
      <c r="AY32" s="5"/>
      <c r="AZ32" s="6"/>
      <c r="BA32" s="5"/>
      <c r="BB32" s="5"/>
      <c r="BC32" s="4"/>
      <c r="BD32" s="5"/>
      <c r="BE32" s="6"/>
      <c r="BF32" s="5"/>
      <c r="BG32" s="6"/>
      <c r="BH32" s="5"/>
      <c r="BI32" s="5"/>
      <c r="BK32" s="5"/>
      <c r="BL32" s="4"/>
      <c r="BM32" s="5"/>
      <c r="BN32" s="6"/>
      <c r="BO32" s="5"/>
      <c r="BP32" s="6"/>
      <c r="BQ32" s="5"/>
      <c r="BR32" s="5"/>
      <c r="BS32" s="4"/>
      <c r="BT32" s="5"/>
      <c r="BU32" s="6"/>
      <c r="BV32" s="5"/>
      <c r="BW32" s="6"/>
      <c r="BX32" s="5"/>
      <c r="BY32" s="5"/>
      <c r="BZ32" s="4"/>
      <c r="CA32" s="5"/>
      <c r="CB32" s="6"/>
      <c r="CC32" s="5"/>
      <c r="CD32" s="6"/>
      <c r="CE32" s="5"/>
      <c r="CF32" s="5"/>
      <c r="CG32" s="4"/>
      <c r="CH32" s="5"/>
      <c r="CI32" s="6"/>
      <c r="CJ32" s="5"/>
      <c r="CK32" s="6"/>
      <c r="CL32" s="5"/>
      <c r="CM32" s="5"/>
    </row>
    <row r="33" spans="1:91" x14ac:dyDescent="0.2">
      <c r="A33" s="14" t="s">
        <v>220</v>
      </c>
      <c r="B33" s="4" t="s">
        <v>102</v>
      </c>
      <c r="C33" s="2">
        <v>28981</v>
      </c>
      <c r="D33" s="4" t="s">
        <v>40</v>
      </c>
      <c r="E33" s="4" t="s">
        <v>54</v>
      </c>
      <c r="F33" s="4" t="s">
        <v>55</v>
      </c>
      <c r="G33" s="5">
        <v>0</v>
      </c>
      <c r="H33" s="5">
        <v>62.5</v>
      </c>
      <c r="I33" s="5">
        <f t="shared" si="0"/>
        <v>25</v>
      </c>
      <c r="J33" s="5">
        <f t="shared" si="1"/>
        <v>8.0807884482558148</v>
      </c>
      <c r="K33" s="6">
        <f t="shared" si="2"/>
        <v>1.7736560930232561</v>
      </c>
      <c r="L33" s="2">
        <v>44805</v>
      </c>
      <c r="M33" s="2"/>
      <c r="N33" s="2"/>
      <c r="O33" s="4" t="s">
        <v>71</v>
      </c>
      <c r="P33" s="4" t="s">
        <v>44</v>
      </c>
      <c r="Q33" s="4" t="s">
        <v>147</v>
      </c>
      <c r="R33" s="4" t="s">
        <v>61</v>
      </c>
      <c r="S33" s="4" t="s">
        <v>61</v>
      </c>
      <c r="T33" s="4" t="s">
        <v>72</v>
      </c>
      <c r="U33" s="4" t="s">
        <v>149</v>
      </c>
      <c r="V33" s="4" t="s">
        <v>46</v>
      </c>
      <c r="W33" s="4" t="s">
        <v>47</v>
      </c>
      <c r="X33" s="4" t="s">
        <v>56</v>
      </c>
      <c r="Y33" s="4" t="s">
        <v>103</v>
      </c>
      <c r="Z33" s="7">
        <v>1540.17</v>
      </c>
      <c r="AA33" s="5">
        <v>172</v>
      </c>
      <c r="AB33" s="5">
        <f t="shared" si="3"/>
        <v>8.9544767441860476</v>
      </c>
      <c r="AC33" s="5">
        <f t="shared" si="4"/>
        <v>0.87368829593023267</v>
      </c>
      <c r="AD33" s="8">
        <v>45536</v>
      </c>
      <c r="AE33" s="3">
        <v>963</v>
      </c>
      <c r="AF33" s="6">
        <v>0</v>
      </c>
      <c r="AG33" s="4" t="s">
        <v>50</v>
      </c>
      <c r="AH33" s="6">
        <v>9.7569999999999997</v>
      </c>
      <c r="AI33" s="6">
        <v>31.683</v>
      </c>
      <c r="AJ33" s="6">
        <f t="shared" si="5"/>
        <v>41.44</v>
      </c>
      <c r="AK33" s="6">
        <f t="shared" si="6"/>
        <v>3.7107351627906979</v>
      </c>
      <c r="AL33" s="4" t="s">
        <v>51</v>
      </c>
      <c r="AM33" s="6">
        <v>0.8</v>
      </c>
      <c r="AN33" s="5">
        <v>-8.26</v>
      </c>
      <c r="AO33" s="5">
        <f t="shared" si="7"/>
        <v>-9.2204651162790696E-2</v>
      </c>
      <c r="AP33" s="4" t="s">
        <v>52</v>
      </c>
      <c r="AQ33" s="6">
        <v>100</v>
      </c>
      <c r="AR33" s="5">
        <v>-93.03</v>
      </c>
      <c r="AS33" s="5">
        <f t="shared" si="8"/>
        <v>-1.0384744186046513</v>
      </c>
      <c r="AT33" s="4" t="s">
        <v>53</v>
      </c>
      <c r="AU33" s="6">
        <v>7</v>
      </c>
      <c r="AV33" s="5">
        <v>-72.239999999999995</v>
      </c>
      <c r="AW33" s="6">
        <f t="shared" si="9"/>
        <v>-0.80639999999999989</v>
      </c>
      <c r="AX33" s="10">
        <f t="shared" si="10"/>
        <v>1075</v>
      </c>
    </row>
    <row r="34" spans="1:91" x14ac:dyDescent="0.2">
      <c r="A34" s="14" t="s">
        <v>221</v>
      </c>
      <c r="B34" s="4" t="s">
        <v>98</v>
      </c>
      <c r="C34" s="2">
        <v>26089</v>
      </c>
      <c r="D34" s="4" t="s">
        <v>40</v>
      </c>
      <c r="E34" s="4" t="s">
        <v>54</v>
      </c>
      <c r="F34" s="4" t="s">
        <v>70</v>
      </c>
      <c r="G34" s="5">
        <v>0</v>
      </c>
      <c r="H34" s="5">
        <v>18.75</v>
      </c>
      <c r="I34" s="5">
        <f t="shared" si="0"/>
        <v>7.5</v>
      </c>
      <c r="J34" s="5">
        <f t="shared" si="1"/>
        <v>7.6393847511627904</v>
      </c>
      <c r="K34" s="6">
        <f t="shared" si="2"/>
        <v>3.4269242790697669</v>
      </c>
      <c r="L34" s="2">
        <v>44805</v>
      </c>
      <c r="M34" s="2"/>
      <c r="N34" s="2"/>
      <c r="O34" s="4" t="s">
        <v>43</v>
      </c>
      <c r="P34" s="4" t="s">
        <v>44</v>
      </c>
      <c r="Q34" s="4" t="s">
        <v>147</v>
      </c>
      <c r="R34" s="4" t="s">
        <v>61</v>
      </c>
      <c r="S34" s="4" t="s">
        <v>61</v>
      </c>
      <c r="T34" s="4" t="s">
        <v>76</v>
      </c>
      <c r="U34" s="4" t="s">
        <v>149</v>
      </c>
      <c r="V34" s="4" t="s">
        <v>46</v>
      </c>
      <c r="W34" s="4" t="s">
        <v>47</v>
      </c>
      <c r="X34" s="4" t="s">
        <v>48</v>
      </c>
      <c r="Y34" s="4" t="s">
        <v>99</v>
      </c>
      <c r="Z34" s="7">
        <v>1456.04</v>
      </c>
      <c r="AA34" s="5">
        <v>172</v>
      </c>
      <c r="AB34" s="5">
        <f t="shared" si="3"/>
        <v>8.4653488372093015</v>
      </c>
      <c r="AC34" s="5">
        <f t="shared" si="4"/>
        <v>0.8259640860465115</v>
      </c>
      <c r="AD34" s="8">
        <v>45536</v>
      </c>
      <c r="AE34" s="3">
        <v>273</v>
      </c>
      <c r="AF34" s="6">
        <v>0</v>
      </c>
      <c r="AG34" s="4" t="s">
        <v>50</v>
      </c>
      <c r="AH34" s="6">
        <v>9.7569999999999997</v>
      </c>
      <c r="AI34" s="6">
        <v>31.683</v>
      </c>
      <c r="AJ34" s="6">
        <f t="shared" si="5"/>
        <v>41.44</v>
      </c>
      <c r="AK34" s="6">
        <f t="shared" si="6"/>
        <v>3.5080405581395344</v>
      </c>
      <c r="AL34" s="4" t="s">
        <v>51</v>
      </c>
      <c r="AM34" s="6">
        <v>0.8</v>
      </c>
      <c r="AN34" s="5">
        <v>-0.1</v>
      </c>
      <c r="AO34" s="5">
        <f t="shared" si="7"/>
        <v>-3.7209302325581402E-3</v>
      </c>
      <c r="AP34" s="4" t="s">
        <v>52</v>
      </c>
      <c r="AQ34" s="6">
        <v>100</v>
      </c>
      <c r="AR34" s="5">
        <v>-1.17</v>
      </c>
      <c r="AS34" s="5">
        <f t="shared" si="8"/>
        <v>-4.3534883720930229E-2</v>
      </c>
      <c r="AT34" s="4" t="s">
        <v>53</v>
      </c>
      <c r="AU34" s="6">
        <v>7</v>
      </c>
      <c r="AV34" s="5">
        <v>-0.91</v>
      </c>
      <c r="AW34" s="6">
        <f t="shared" si="9"/>
        <v>-3.3860465116279069E-2</v>
      </c>
      <c r="AX34" s="10">
        <f t="shared" si="10"/>
        <v>322.5</v>
      </c>
    </row>
    <row r="35" spans="1:91" x14ac:dyDescent="0.2">
      <c r="A35" s="14" t="s">
        <v>222</v>
      </c>
      <c r="B35" s="4" t="s">
        <v>174</v>
      </c>
      <c r="C35" s="2">
        <v>22757</v>
      </c>
      <c r="D35" s="4" t="s">
        <v>40</v>
      </c>
      <c r="E35" s="4" t="s">
        <v>54</v>
      </c>
      <c r="F35" s="4" t="s">
        <v>55</v>
      </c>
      <c r="G35" s="5">
        <v>0</v>
      </c>
      <c r="H35" s="5">
        <v>43.75</v>
      </c>
      <c r="I35" s="5">
        <f t="shared" si="0"/>
        <v>17.5</v>
      </c>
      <c r="J35" s="5">
        <f t="shared" si="1"/>
        <v>7.9100612843023264</v>
      </c>
      <c r="K35" s="6">
        <f t="shared" si="2"/>
        <v>3.1102367973421932</v>
      </c>
      <c r="L35" s="2">
        <v>45579</v>
      </c>
      <c r="M35" s="2"/>
      <c r="N35" s="2"/>
      <c r="O35" s="4" t="s">
        <v>71</v>
      </c>
      <c r="P35" s="4" t="s">
        <v>44</v>
      </c>
      <c r="Q35" s="4" t="s">
        <v>147</v>
      </c>
      <c r="R35" s="4" t="s">
        <v>61</v>
      </c>
      <c r="S35" s="4" t="s">
        <v>61</v>
      </c>
      <c r="T35" s="4" t="s">
        <v>72</v>
      </c>
      <c r="U35" s="4" t="s">
        <v>149</v>
      </c>
      <c r="V35" s="4" t="s">
        <v>175</v>
      </c>
      <c r="W35" s="4" t="s">
        <v>47</v>
      </c>
      <c r="X35" s="4" t="s">
        <v>56</v>
      </c>
      <c r="Y35" s="4" t="s">
        <v>176</v>
      </c>
      <c r="Z35" s="7">
        <v>1507.63</v>
      </c>
      <c r="AA35" s="5">
        <v>172</v>
      </c>
      <c r="AB35" s="5">
        <f t="shared" si="3"/>
        <v>8.7652906976744198</v>
      </c>
      <c r="AC35" s="5">
        <f t="shared" si="4"/>
        <v>0.85522941337209313</v>
      </c>
      <c r="AD35" s="8">
        <v>45566</v>
      </c>
      <c r="AE35" s="3">
        <v>418</v>
      </c>
      <c r="AF35" s="6">
        <v>0</v>
      </c>
      <c r="AG35" s="4" t="s">
        <v>183</v>
      </c>
      <c r="AH35" s="6">
        <v>9.7569999999999997</v>
      </c>
      <c r="AI35" s="6">
        <v>31.683</v>
      </c>
      <c r="AJ35" s="6">
        <f t="shared" si="5"/>
        <v>41.44</v>
      </c>
      <c r="AK35" s="6">
        <f t="shared" si="6"/>
        <v>3.6323364651162793</v>
      </c>
      <c r="AL35" s="4" t="s">
        <v>51</v>
      </c>
      <c r="AM35" s="6">
        <v>0.8</v>
      </c>
      <c r="AN35" s="5">
        <v>-0.14000000000000001</v>
      </c>
      <c r="AO35" s="5">
        <f t="shared" si="7"/>
        <v>-2.232558139534884E-3</v>
      </c>
      <c r="AP35" s="4" t="s">
        <v>52</v>
      </c>
      <c r="AQ35" s="6">
        <v>100</v>
      </c>
      <c r="AR35" s="5">
        <v>-3.34</v>
      </c>
      <c r="AS35" s="5">
        <f t="shared" si="8"/>
        <v>-5.3262458471760796E-2</v>
      </c>
      <c r="AT35" s="4" t="s">
        <v>53</v>
      </c>
      <c r="AU35" s="6">
        <v>7</v>
      </c>
      <c r="AV35" s="5">
        <v>-29.26</v>
      </c>
      <c r="AW35" s="6">
        <f t="shared" si="9"/>
        <v>-0.46660465116279071</v>
      </c>
      <c r="AX35" s="10">
        <f t="shared" si="10"/>
        <v>752.5</v>
      </c>
      <c r="AY35" s="5"/>
      <c r="AZ35" s="6"/>
      <c r="BA35" s="5"/>
      <c r="BB35" s="5"/>
      <c r="BC35" s="4"/>
      <c r="BD35" s="5"/>
      <c r="BE35" s="6"/>
      <c r="BF35" s="5"/>
      <c r="BG35" s="6"/>
      <c r="BH35" s="5"/>
      <c r="BI35" s="5"/>
      <c r="BK35" s="5"/>
      <c r="BL35" s="4"/>
      <c r="BM35" s="5"/>
      <c r="BN35" s="6"/>
      <c r="BO35" s="5"/>
      <c r="BP35" s="6"/>
      <c r="BQ35" s="5"/>
      <c r="BR35" s="5"/>
      <c r="BS35" s="4"/>
      <c r="BT35" s="5"/>
      <c r="BU35" s="6"/>
      <c r="BV35" s="5"/>
      <c r="BW35" s="6"/>
      <c r="BX35" s="5"/>
      <c r="BY35" s="5"/>
      <c r="BZ35" s="4"/>
      <c r="CA35" s="5"/>
      <c r="CB35" s="6"/>
      <c r="CC35" s="5"/>
      <c r="CD35" s="6"/>
      <c r="CE35" s="5"/>
      <c r="CF35" s="5"/>
      <c r="CG35" s="4"/>
      <c r="CH35" s="5"/>
      <c r="CI35" s="6"/>
      <c r="CJ35" s="5"/>
      <c r="CK35" s="6"/>
      <c r="CL35" s="5"/>
      <c r="CM35" s="5"/>
    </row>
    <row r="36" spans="1:91" x14ac:dyDescent="0.2">
      <c r="A36" s="14" t="s">
        <v>223</v>
      </c>
      <c r="B36" s="4" t="s">
        <v>143</v>
      </c>
      <c r="C36" s="2">
        <v>22819</v>
      </c>
      <c r="D36" s="4" t="s">
        <v>137</v>
      </c>
      <c r="E36" s="4" t="s">
        <v>41</v>
      </c>
      <c r="F36" s="4" t="s">
        <v>55</v>
      </c>
      <c r="G36" s="5">
        <v>0</v>
      </c>
      <c r="H36" s="5">
        <v>25</v>
      </c>
      <c r="I36" s="5">
        <f t="shared" si="0"/>
        <v>10</v>
      </c>
      <c r="J36" s="5">
        <f t="shared" si="1"/>
        <v>7.9100612843023264</v>
      </c>
      <c r="K36" s="6">
        <f t="shared" si="2"/>
        <v>3.6752365813953487</v>
      </c>
      <c r="L36" s="2">
        <v>45565</v>
      </c>
      <c r="M36" s="2"/>
      <c r="N36" s="2">
        <v>45838</v>
      </c>
      <c r="O36" s="4" t="s">
        <v>140</v>
      </c>
      <c r="P36" s="4" t="s">
        <v>44</v>
      </c>
      <c r="Q36" s="4" t="s">
        <v>147</v>
      </c>
      <c r="R36" s="4" t="s">
        <v>141</v>
      </c>
      <c r="S36" s="4" t="s">
        <v>121</v>
      </c>
      <c r="T36" s="4" t="s">
        <v>110</v>
      </c>
      <c r="U36" s="4" t="s">
        <v>149</v>
      </c>
      <c r="V36" s="4" t="s">
        <v>142</v>
      </c>
      <c r="W36" s="4" t="s">
        <v>47</v>
      </c>
      <c r="X36" s="4" t="s">
        <v>48</v>
      </c>
      <c r="Y36" s="4" t="s">
        <v>144</v>
      </c>
      <c r="Z36" s="7">
        <v>1507.63</v>
      </c>
      <c r="AA36" s="5">
        <v>172</v>
      </c>
      <c r="AB36" s="5">
        <f t="shared" si="3"/>
        <v>8.7652906976744198</v>
      </c>
      <c r="AC36" s="5">
        <f t="shared" si="4"/>
        <v>0.85522941337209313</v>
      </c>
      <c r="AD36" s="8">
        <v>45536</v>
      </c>
      <c r="AE36" s="3">
        <v>17</v>
      </c>
      <c r="AF36" s="6">
        <v>0</v>
      </c>
      <c r="AG36" s="4" t="s">
        <v>50</v>
      </c>
      <c r="AH36" s="6">
        <v>9.7569999999999997</v>
      </c>
      <c r="AI36" s="6">
        <v>33.082999999999998</v>
      </c>
      <c r="AJ36" s="6">
        <f t="shared" si="5"/>
        <v>42.839999999999996</v>
      </c>
      <c r="AK36" s="6">
        <f t="shared" si="6"/>
        <v>3.7550505348837206</v>
      </c>
      <c r="AL36" s="4" t="s">
        <v>51</v>
      </c>
      <c r="AM36" s="6">
        <v>0.8</v>
      </c>
      <c r="AN36" s="5">
        <v>-0.14000000000000001</v>
      </c>
      <c r="AO36" s="5">
        <f t="shared" si="7"/>
        <v>-3.9069767441860465E-3</v>
      </c>
      <c r="AP36" s="4" t="s">
        <v>52</v>
      </c>
      <c r="AQ36" s="6">
        <v>100</v>
      </c>
      <c r="AR36" s="5">
        <v>-1.53</v>
      </c>
      <c r="AS36" s="5">
        <f t="shared" si="8"/>
        <v>-4.2697674418604649E-2</v>
      </c>
      <c r="AT36" s="4" t="s">
        <v>53</v>
      </c>
      <c r="AU36" s="6">
        <v>7</v>
      </c>
      <c r="AV36" s="5">
        <v>-1.19</v>
      </c>
      <c r="AW36" s="6">
        <f t="shared" si="9"/>
        <v>-3.3209302325581391E-2</v>
      </c>
      <c r="AX36" s="10">
        <f t="shared" si="10"/>
        <v>430</v>
      </c>
    </row>
    <row r="37" spans="1:91" x14ac:dyDescent="0.2">
      <c r="A37" s="14" t="s">
        <v>224</v>
      </c>
      <c r="B37" s="4" t="s">
        <v>96</v>
      </c>
      <c r="C37" s="2">
        <v>22953</v>
      </c>
      <c r="D37" s="4" t="s">
        <v>40</v>
      </c>
      <c r="E37" s="4" t="s">
        <v>54</v>
      </c>
      <c r="F37" s="4" t="s">
        <v>70</v>
      </c>
      <c r="G37" s="5">
        <v>0</v>
      </c>
      <c r="H37" s="5">
        <v>25</v>
      </c>
      <c r="I37" s="5">
        <f t="shared" si="0"/>
        <v>10</v>
      </c>
      <c r="J37" s="5">
        <f t="shared" si="1"/>
        <v>8.1271534128488376</v>
      </c>
      <c r="K37" s="6">
        <f t="shared" si="2"/>
        <v>3.6522122139534883</v>
      </c>
      <c r="L37" s="2">
        <v>44805</v>
      </c>
      <c r="M37" s="2"/>
      <c r="N37" s="2"/>
      <c r="O37" s="4" t="s">
        <v>43</v>
      </c>
      <c r="P37" s="4" t="s">
        <v>44</v>
      </c>
      <c r="Q37" s="4" t="s">
        <v>147</v>
      </c>
      <c r="R37" s="4" t="s">
        <v>61</v>
      </c>
      <c r="S37" s="4" t="s">
        <v>61</v>
      </c>
      <c r="T37" s="4" t="s">
        <v>76</v>
      </c>
      <c r="U37" s="4" t="s">
        <v>149</v>
      </c>
      <c r="V37" s="4" t="s">
        <v>46</v>
      </c>
      <c r="W37" s="4" t="s">
        <v>47</v>
      </c>
      <c r="X37" s="4" t="s">
        <v>48</v>
      </c>
      <c r="Y37" s="4" t="s">
        <v>97</v>
      </c>
      <c r="Z37" s="7">
        <v>1549.0070000000001</v>
      </c>
      <c r="AA37" s="5">
        <v>172</v>
      </c>
      <c r="AB37" s="5">
        <f t="shared" si="3"/>
        <v>9.0058546511627906</v>
      </c>
      <c r="AC37" s="5">
        <f t="shared" si="4"/>
        <v>0.87870123831395341</v>
      </c>
      <c r="AD37" s="8">
        <v>45536</v>
      </c>
      <c r="AE37" s="3">
        <v>387</v>
      </c>
      <c r="AF37" s="6">
        <v>0</v>
      </c>
      <c r="AG37" s="4" t="s">
        <v>50</v>
      </c>
      <c r="AH37" s="6">
        <v>9.7569999999999997</v>
      </c>
      <c r="AI37" s="6">
        <v>31.683</v>
      </c>
      <c r="AJ37" s="6">
        <f t="shared" si="5"/>
        <v>41.44</v>
      </c>
      <c r="AK37" s="6">
        <f t="shared" si="6"/>
        <v>3.7320261674418602</v>
      </c>
      <c r="AL37" s="4" t="s">
        <v>51</v>
      </c>
      <c r="AM37" s="6">
        <v>0.8</v>
      </c>
      <c r="AN37" s="5">
        <v>-0.14000000000000001</v>
      </c>
      <c r="AO37" s="5">
        <f t="shared" si="7"/>
        <v>-3.9069767441860465E-3</v>
      </c>
      <c r="AP37" s="4" t="s">
        <v>52</v>
      </c>
      <c r="AQ37" s="6">
        <v>100</v>
      </c>
      <c r="AR37" s="5">
        <v>-1.53</v>
      </c>
      <c r="AS37" s="5">
        <f t="shared" si="8"/>
        <v>-4.2697674418604649E-2</v>
      </c>
      <c r="AT37" s="4" t="s">
        <v>53</v>
      </c>
      <c r="AU37" s="6">
        <v>7</v>
      </c>
      <c r="AV37" s="5">
        <v>-1.19</v>
      </c>
      <c r="AW37" s="6">
        <f t="shared" si="9"/>
        <v>-3.3209302325581391E-2</v>
      </c>
      <c r="AX37" s="10">
        <f t="shared" si="10"/>
        <v>430</v>
      </c>
    </row>
    <row r="38" spans="1:91" x14ac:dyDescent="0.2">
      <c r="A38" s="14" t="s">
        <v>225</v>
      </c>
      <c r="B38" s="4" t="s">
        <v>92</v>
      </c>
      <c r="C38" s="2">
        <v>22880</v>
      </c>
      <c r="D38" s="4" t="s">
        <v>40</v>
      </c>
      <c r="E38" s="4" t="s">
        <v>54</v>
      </c>
      <c r="F38" s="4" t="s">
        <v>70</v>
      </c>
      <c r="G38" s="5">
        <v>0</v>
      </c>
      <c r="H38" s="5">
        <v>25</v>
      </c>
      <c r="I38" s="5">
        <f t="shared" si="0"/>
        <v>10</v>
      </c>
      <c r="J38" s="5">
        <f t="shared" si="1"/>
        <v>8.1271534128488376</v>
      </c>
      <c r="K38" s="6">
        <f t="shared" si="2"/>
        <v>3.4504447720930229</v>
      </c>
      <c r="L38" s="2">
        <v>44805</v>
      </c>
      <c r="M38" s="2"/>
      <c r="N38" s="2"/>
      <c r="O38" s="4" t="s">
        <v>43</v>
      </c>
      <c r="P38" s="4" t="s">
        <v>44</v>
      </c>
      <c r="Q38" s="4" t="s">
        <v>147</v>
      </c>
      <c r="R38" s="4" t="s">
        <v>61</v>
      </c>
      <c r="S38" s="4" t="s">
        <v>61</v>
      </c>
      <c r="T38" s="4" t="s">
        <v>76</v>
      </c>
      <c r="U38" s="4" t="s">
        <v>149</v>
      </c>
      <c r="V38" s="4" t="s">
        <v>46</v>
      </c>
      <c r="W38" s="4" t="s">
        <v>47</v>
      </c>
      <c r="X38" s="4" t="s">
        <v>48</v>
      </c>
      <c r="Y38" s="4" t="s">
        <v>93</v>
      </c>
      <c r="Z38" s="7">
        <v>1549.0070000000001</v>
      </c>
      <c r="AA38" s="5">
        <v>172</v>
      </c>
      <c r="AB38" s="5">
        <f t="shared" si="3"/>
        <v>9.0058546511627906</v>
      </c>
      <c r="AC38" s="5">
        <f t="shared" si="4"/>
        <v>0.87870123831395341</v>
      </c>
      <c r="AD38" s="8">
        <v>45536</v>
      </c>
      <c r="AE38" s="3">
        <v>387</v>
      </c>
      <c r="AF38" s="6">
        <v>0</v>
      </c>
      <c r="AG38" s="4" t="s">
        <v>50</v>
      </c>
      <c r="AH38" s="6">
        <v>9.7569999999999997</v>
      </c>
      <c r="AI38" s="6">
        <v>31.683</v>
      </c>
      <c r="AJ38" s="6">
        <f t="shared" si="5"/>
        <v>41.44</v>
      </c>
      <c r="AK38" s="6">
        <f t="shared" si="6"/>
        <v>3.7320261674418602</v>
      </c>
      <c r="AL38" s="4" t="s">
        <v>51</v>
      </c>
      <c r="AM38" s="6">
        <v>0.8</v>
      </c>
      <c r="AN38" s="5">
        <v>-0.48</v>
      </c>
      <c r="AO38" s="5">
        <f t="shared" si="7"/>
        <v>-1.3395348837209302E-2</v>
      </c>
      <c r="AP38" s="4" t="s">
        <v>52</v>
      </c>
      <c r="AQ38" s="6">
        <v>100</v>
      </c>
      <c r="AR38" s="5">
        <v>-5.41</v>
      </c>
      <c r="AS38" s="5">
        <f t="shared" si="8"/>
        <v>-0.15097674418604651</v>
      </c>
      <c r="AT38" s="4" t="s">
        <v>53</v>
      </c>
      <c r="AU38" s="6">
        <v>7</v>
      </c>
      <c r="AV38" s="5">
        <v>-4.2</v>
      </c>
      <c r="AW38" s="6">
        <f t="shared" si="9"/>
        <v>-0.11720930232558141</v>
      </c>
      <c r="AX38" s="10">
        <f t="shared" si="10"/>
        <v>430</v>
      </c>
    </row>
    <row r="39" spans="1:91" x14ac:dyDescent="0.2">
      <c r="A39" s="14" t="s">
        <v>226</v>
      </c>
      <c r="B39" s="4" t="s">
        <v>133</v>
      </c>
      <c r="C39" s="2">
        <v>26735</v>
      </c>
      <c r="D39" s="4" t="s">
        <v>40</v>
      </c>
      <c r="E39" s="4" t="s">
        <v>54</v>
      </c>
      <c r="F39" s="4" t="s">
        <v>70</v>
      </c>
      <c r="G39" s="5">
        <v>0</v>
      </c>
      <c r="H39" s="5">
        <v>10</v>
      </c>
      <c r="I39" s="5">
        <f t="shared" si="0"/>
        <v>4</v>
      </c>
      <c r="J39" s="5">
        <f t="shared" si="1"/>
        <v>7.4767899505813951</v>
      </c>
      <c r="K39" s="6">
        <f t="shared" si="2"/>
        <v>3.1752367441860461</v>
      </c>
      <c r="L39" s="2">
        <v>45201</v>
      </c>
      <c r="M39" s="2"/>
      <c r="N39" s="2"/>
      <c r="O39" s="4" t="s">
        <v>43</v>
      </c>
      <c r="P39" s="4" t="s">
        <v>44</v>
      </c>
      <c r="Q39" s="4" t="s">
        <v>147</v>
      </c>
      <c r="R39" s="4" t="s">
        <v>61</v>
      </c>
      <c r="S39" s="4" t="s">
        <v>61</v>
      </c>
      <c r="T39" s="4" t="s">
        <v>76</v>
      </c>
      <c r="U39" s="4" t="s">
        <v>149</v>
      </c>
      <c r="V39" s="4" t="s">
        <v>46</v>
      </c>
      <c r="W39" s="4" t="s">
        <v>47</v>
      </c>
      <c r="X39" s="4" t="s">
        <v>48</v>
      </c>
      <c r="Y39" s="4"/>
      <c r="Z39" s="7">
        <v>1425.05</v>
      </c>
      <c r="AA39" s="5">
        <v>172</v>
      </c>
      <c r="AB39" s="5">
        <f t="shared" si="3"/>
        <v>8.285174418604651</v>
      </c>
      <c r="AC39" s="5">
        <f t="shared" si="4"/>
        <v>0.80838446802325581</v>
      </c>
      <c r="AD39" s="8">
        <v>45536</v>
      </c>
      <c r="AE39" s="3">
        <v>143</v>
      </c>
      <c r="AF39" s="6">
        <v>0</v>
      </c>
      <c r="AG39" s="4" t="s">
        <v>50</v>
      </c>
      <c r="AH39" s="6">
        <v>9.7569999999999997</v>
      </c>
      <c r="AI39" s="6">
        <v>31.683</v>
      </c>
      <c r="AJ39" s="6">
        <f t="shared" si="5"/>
        <v>41.44</v>
      </c>
      <c r="AK39" s="6">
        <f t="shared" si="6"/>
        <v>3.4333762790697673</v>
      </c>
      <c r="AL39" s="4" t="s">
        <v>51</v>
      </c>
      <c r="AM39" s="6">
        <v>0.8</v>
      </c>
      <c r="AN39" s="5">
        <v>-0.18</v>
      </c>
      <c r="AO39" s="5">
        <f t="shared" si="7"/>
        <v>-1.2558139534883722E-2</v>
      </c>
      <c r="AP39" s="4" t="s">
        <v>52</v>
      </c>
      <c r="AQ39" s="6">
        <v>100</v>
      </c>
      <c r="AR39" s="5">
        <v>-1.98</v>
      </c>
      <c r="AS39" s="5">
        <f t="shared" si="8"/>
        <v>-0.13813953488372091</v>
      </c>
      <c r="AT39" s="4" t="s">
        <v>53</v>
      </c>
      <c r="AU39" s="6">
        <v>7</v>
      </c>
      <c r="AV39" s="5">
        <v>-1.54</v>
      </c>
      <c r="AW39" s="6">
        <f t="shared" si="9"/>
        <v>-0.10744186046511628</v>
      </c>
      <c r="AX39" s="10">
        <f t="shared" si="10"/>
        <v>172</v>
      </c>
    </row>
    <row r="40" spans="1:91" x14ac:dyDescent="0.2">
      <c r="A40" s="14" t="s">
        <v>227</v>
      </c>
      <c r="B40" s="4" t="s">
        <v>78</v>
      </c>
      <c r="C40" s="2">
        <v>23455</v>
      </c>
      <c r="D40" s="4" t="s">
        <v>40</v>
      </c>
      <c r="E40" s="4" t="s">
        <v>54</v>
      </c>
      <c r="F40" s="4" t="s">
        <v>70</v>
      </c>
      <c r="G40" s="5">
        <v>0</v>
      </c>
      <c r="H40" s="5">
        <v>25</v>
      </c>
      <c r="I40" s="5">
        <f t="shared" si="0"/>
        <v>10</v>
      </c>
      <c r="J40" s="5">
        <f t="shared" si="1"/>
        <v>8.1271534128488376</v>
      </c>
      <c r="K40" s="6">
        <f t="shared" si="2"/>
        <v>3.5207703534883716</v>
      </c>
      <c r="L40" s="2">
        <v>44805</v>
      </c>
      <c r="M40" s="2"/>
      <c r="N40" s="2"/>
      <c r="O40" s="4" t="s">
        <v>43</v>
      </c>
      <c r="P40" s="4" t="s">
        <v>44</v>
      </c>
      <c r="Q40" s="4" t="s">
        <v>147</v>
      </c>
      <c r="R40" s="4" t="s">
        <v>61</v>
      </c>
      <c r="S40" s="4" t="s">
        <v>61</v>
      </c>
      <c r="T40" s="4" t="s">
        <v>76</v>
      </c>
      <c r="U40" s="4" t="s">
        <v>149</v>
      </c>
      <c r="V40" s="4" t="s">
        <v>46</v>
      </c>
      <c r="W40" s="4" t="s">
        <v>47</v>
      </c>
      <c r="X40" s="4" t="s">
        <v>48</v>
      </c>
      <c r="Y40" s="4" t="s">
        <v>79</v>
      </c>
      <c r="Z40" s="7">
        <v>1549.0070000000001</v>
      </c>
      <c r="AA40" s="5">
        <v>172</v>
      </c>
      <c r="AB40" s="5">
        <f t="shared" si="3"/>
        <v>9.0058546511627906</v>
      </c>
      <c r="AC40" s="5">
        <f t="shared" si="4"/>
        <v>0.87870123831395341</v>
      </c>
      <c r="AD40" s="8">
        <v>45536</v>
      </c>
      <c r="AE40" s="3">
        <v>387</v>
      </c>
      <c r="AF40" s="6">
        <v>0</v>
      </c>
      <c r="AG40" s="4" t="s">
        <v>50</v>
      </c>
      <c r="AH40" s="6">
        <v>9.7569999999999997</v>
      </c>
      <c r="AI40" s="6">
        <v>31.683</v>
      </c>
      <c r="AJ40" s="6">
        <f t="shared" si="5"/>
        <v>41.44</v>
      </c>
      <c r="AK40" s="6">
        <f t="shared" si="6"/>
        <v>3.7320261674418602</v>
      </c>
      <c r="AL40" s="4" t="s">
        <v>51</v>
      </c>
      <c r="AM40" s="6">
        <v>0.8</v>
      </c>
      <c r="AN40" s="5">
        <v>-0.36</v>
      </c>
      <c r="AO40" s="5">
        <f t="shared" si="7"/>
        <v>-1.0046511627906977E-2</v>
      </c>
      <c r="AP40" s="4" t="s">
        <v>52</v>
      </c>
      <c r="AQ40" s="6">
        <v>100</v>
      </c>
      <c r="AR40" s="5">
        <v>-4.0599999999999996</v>
      </c>
      <c r="AS40" s="5">
        <f t="shared" si="8"/>
        <v>-0.11330232558139534</v>
      </c>
      <c r="AT40" s="4" t="s">
        <v>53</v>
      </c>
      <c r="AU40" s="6">
        <v>7</v>
      </c>
      <c r="AV40" s="5">
        <v>-3.15</v>
      </c>
      <c r="AW40" s="6">
        <f t="shared" si="9"/>
        <v>-8.7906976744186044E-2</v>
      </c>
      <c r="AX40" s="10">
        <f t="shared" si="10"/>
        <v>430</v>
      </c>
    </row>
    <row r="41" spans="1:91" s="12" customFormat="1" x14ac:dyDescent="0.2">
      <c r="A41" s="14" t="s">
        <v>228</v>
      </c>
      <c r="B41" s="4" t="s">
        <v>125</v>
      </c>
      <c r="C41" s="2">
        <v>31001</v>
      </c>
      <c r="D41" s="4" t="s">
        <v>40</v>
      </c>
      <c r="E41" s="4" t="s">
        <v>54</v>
      </c>
      <c r="F41" s="4" t="s">
        <v>66</v>
      </c>
      <c r="G41" s="5">
        <v>0</v>
      </c>
      <c r="H41" s="5">
        <v>31.25</v>
      </c>
      <c r="I41" s="5">
        <f t="shared" si="0"/>
        <v>12.5</v>
      </c>
      <c r="J41" s="5">
        <f t="shared" si="1"/>
        <v>7.5904856372093032</v>
      </c>
      <c r="K41" s="6">
        <f t="shared" si="2"/>
        <v>3.4067765581395353</v>
      </c>
      <c r="L41" s="2">
        <v>44837</v>
      </c>
      <c r="M41" s="2"/>
      <c r="N41" s="2"/>
      <c r="O41" s="4" t="s">
        <v>43</v>
      </c>
      <c r="P41" s="4" t="s">
        <v>44</v>
      </c>
      <c r="Q41" s="4" t="s">
        <v>147</v>
      </c>
      <c r="R41" s="4" t="s">
        <v>61</v>
      </c>
      <c r="S41" s="4" t="s">
        <v>61</v>
      </c>
      <c r="T41" s="4" t="s">
        <v>76</v>
      </c>
      <c r="U41" s="4" t="s">
        <v>149</v>
      </c>
      <c r="V41" s="4" t="s">
        <v>46</v>
      </c>
      <c r="W41" s="4" t="s">
        <v>47</v>
      </c>
      <c r="X41" s="4" t="s">
        <v>48</v>
      </c>
      <c r="Y41" s="4" t="s">
        <v>126</v>
      </c>
      <c r="Z41" s="7">
        <v>1446.72</v>
      </c>
      <c r="AA41" s="5">
        <v>172</v>
      </c>
      <c r="AB41" s="5">
        <f t="shared" si="3"/>
        <v>8.4111627906976754</v>
      </c>
      <c r="AC41" s="5">
        <f t="shared" si="4"/>
        <v>0.82067715348837211</v>
      </c>
      <c r="AD41" s="8">
        <v>45536</v>
      </c>
      <c r="AE41" s="3">
        <v>452</v>
      </c>
      <c r="AF41" s="6">
        <v>0</v>
      </c>
      <c r="AG41" s="4" t="s">
        <v>50</v>
      </c>
      <c r="AH41" s="6">
        <v>9.7569999999999997</v>
      </c>
      <c r="AI41" s="6">
        <v>31.683</v>
      </c>
      <c r="AJ41" s="6">
        <f t="shared" si="5"/>
        <v>41.44</v>
      </c>
      <c r="AK41" s="6">
        <f t="shared" si="6"/>
        <v>3.4855858604651164</v>
      </c>
      <c r="AL41" s="4" t="s">
        <v>51</v>
      </c>
      <c r="AM41" s="6">
        <v>0.8</v>
      </c>
      <c r="AN41" s="5">
        <v>-0.17</v>
      </c>
      <c r="AO41" s="5">
        <f t="shared" si="7"/>
        <v>-3.7953488372093024E-3</v>
      </c>
      <c r="AP41" s="4" t="s">
        <v>52</v>
      </c>
      <c r="AQ41" s="6">
        <v>100</v>
      </c>
      <c r="AR41" s="5">
        <v>-1.89</v>
      </c>
      <c r="AS41" s="5">
        <f t="shared" si="8"/>
        <v>-4.2195348837209302E-2</v>
      </c>
      <c r="AT41" s="4" t="s">
        <v>53</v>
      </c>
      <c r="AU41" s="6">
        <v>7</v>
      </c>
      <c r="AV41" s="5">
        <v>-1.47</v>
      </c>
      <c r="AW41" s="6">
        <f t="shared" si="9"/>
        <v>-3.2818604651162792E-2</v>
      </c>
      <c r="AX41" s="10">
        <f t="shared" si="10"/>
        <v>537.5</v>
      </c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</row>
    <row r="42" spans="1:91" s="12" customFormat="1" x14ac:dyDescent="0.2">
      <c r="A42" s="14" t="s">
        <v>229</v>
      </c>
      <c r="B42" s="4" t="s">
        <v>91</v>
      </c>
      <c r="C42" s="2">
        <v>30897</v>
      </c>
      <c r="D42" s="4" t="s">
        <v>40</v>
      </c>
      <c r="E42" s="4" t="s">
        <v>54</v>
      </c>
      <c r="F42" s="4" t="s">
        <v>70</v>
      </c>
      <c r="G42" s="5">
        <v>0</v>
      </c>
      <c r="H42" s="5">
        <v>18.75</v>
      </c>
      <c r="I42" s="5">
        <f t="shared" si="0"/>
        <v>7.5</v>
      </c>
      <c r="J42" s="5">
        <f t="shared" si="1"/>
        <v>8.1271534128488376</v>
      </c>
      <c r="K42" s="6">
        <f t="shared" si="2"/>
        <v>3.6256075627906976</v>
      </c>
      <c r="L42" s="2">
        <v>44805</v>
      </c>
      <c r="M42" s="2"/>
      <c r="N42" s="2"/>
      <c r="O42" s="4" t="s">
        <v>43</v>
      </c>
      <c r="P42" s="4" t="s">
        <v>44</v>
      </c>
      <c r="Q42" s="4" t="s">
        <v>147</v>
      </c>
      <c r="R42" s="4" t="s">
        <v>61</v>
      </c>
      <c r="S42" s="4" t="s">
        <v>61</v>
      </c>
      <c r="T42" s="4" t="s">
        <v>76</v>
      </c>
      <c r="U42" s="4" t="s">
        <v>149</v>
      </c>
      <c r="V42" s="4" t="s">
        <v>46</v>
      </c>
      <c r="W42" s="4" t="s">
        <v>47</v>
      </c>
      <c r="X42" s="4" t="s">
        <v>48</v>
      </c>
      <c r="Y42" s="4" t="s">
        <v>81</v>
      </c>
      <c r="Z42" s="7">
        <v>1549.0070000000001</v>
      </c>
      <c r="AA42" s="5">
        <v>172</v>
      </c>
      <c r="AB42" s="5">
        <f t="shared" si="3"/>
        <v>9.0058546511627906</v>
      </c>
      <c r="AC42" s="5">
        <f t="shared" si="4"/>
        <v>0.87870123831395341</v>
      </c>
      <c r="AD42" s="8">
        <v>45536</v>
      </c>
      <c r="AE42" s="3">
        <v>290</v>
      </c>
      <c r="AF42" s="6">
        <v>0</v>
      </c>
      <c r="AG42" s="4" t="s">
        <v>50</v>
      </c>
      <c r="AH42" s="6">
        <v>9.7569999999999997</v>
      </c>
      <c r="AI42" s="6">
        <v>31.683</v>
      </c>
      <c r="AJ42" s="6">
        <f t="shared" si="5"/>
        <v>41.44</v>
      </c>
      <c r="AK42" s="6">
        <f t="shared" si="6"/>
        <v>3.7320261674418602</v>
      </c>
      <c r="AL42" s="4" t="s">
        <v>51</v>
      </c>
      <c r="AM42" s="6">
        <v>0.8</v>
      </c>
      <c r="AN42" s="5">
        <v>-0.14000000000000001</v>
      </c>
      <c r="AO42" s="5">
        <f t="shared" si="7"/>
        <v>-5.2093023255813959E-3</v>
      </c>
      <c r="AP42" s="4" t="s">
        <v>52</v>
      </c>
      <c r="AQ42" s="6">
        <v>100</v>
      </c>
      <c r="AR42" s="5">
        <v>-1.53</v>
      </c>
      <c r="AS42" s="5">
        <f t="shared" si="8"/>
        <v>-5.6930232558139532E-2</v>
      </c>
      <c r="AT42" s="4" t="s">
        <v>53</v>
      </c>
      <c r="AU42" s="6">
        <v>7</v>
      </c>
      <c r="AV42" s="5">
        <v>-1.19</v>
      </c>
      <c r="AW42" s="6">
        <f t="shared" si="9"/>
        <v>-4.4279069767441857E-2</v>
      </c>
      <c r="AX42" s="10">
        <f t="shared" si="10"/>
        <v>322.5</v>
      </c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</row>
    <row r="43" spans="1:91" x14ac:dyDescent="0.2">
      <c r="A43" s="14" t="s">
        <v>230</v>
      </c>
      <c r="B43" t="s">
        <v>184</v>
      </c>
      <c r="C43" s="13">
        <v>25520</v>
      </c>
      <c r="D43" s="4" t="s">
        <v>40</v>
      </c>
      <c r="E43" s="4" t="s">
        <v>54</v>
      </c>
      <c r="F43" s="4" t="s">
        <v>42</v>
      </c>
      <c r="G43" s="5">
        <v>0</v>
      </c>
      <c r="H43" s="5">
        <v>30</v>
      </c>
      <c r="I43" s="5">
        <f t="shared" si="0"/>
        <v>12</v>
      </c>
      <c r="J43" s="5">
        <f t="shared" si="1"/>
        <v>8.4612781203488368</v>
      </c>
      <c r="K43" s="6">
        <f t="shared" si="2"/>
        <v>3.3861554418604647</v>
      </c>
      <c r="L43" s="13">
        <v>45664</v>
      </c>
      <c r="O43" s="4" t="s">
        <v>67</v>
      </c>
      <c r="P43" s="4" t="s">
        <v>44</v>
      </c>
      <c r="Q43" s="4" t="s">
        <v>147</v>
      </c>
      <c r="R43" s="4" t="s">
        <v>61</v>
      </c>
      <c r="S43" s="4" t="s">
        <v>61</v>
      </c>
      <c r="T43" s="4" t="s">
        <v>76</v>
      </c>
      <c r="U43" s="4" t="s">
        <v>149</v>
      </c>
      <c r="V43" s="4" t="s">
        <v>46</v>
      </c>
      <c r="W43" s="4" t="s">
        <v>47</v>
      </c>
      <c r="X43" s="4" t="s">
        <v>48</v>
      </c>
      <c r="Y43" t="s">
        <v>185</v>
      </c>
      <c r="Z43" s="7">
        <v>1612.69</v>
      </c>
      <c r="AA43" s="5">
        <v>172</v>
      </c>
      <c r="AB43" s="5">
        <f t="shared" si="3"/>
        <v>9.376104651162791</v>
      </c>
      <c r="AC43" s="5">
        <f t="shared" si="4"/>
        <v>0.9148265308139536</v>
      </c>
      <c r="AF43" s="6">
        <v>0</v>
      </c>
      <c r="AG43" s="4" t="s">
        <v>186</v>
      </c>
      <c r="AH43" s="6">
        <v>9.7569999999999997</v>
      </c>
      <c r="AI43" s="6">
        <v>31.683</v>
      </c>
      <c r="AJ43" s="6">
        <f t="shared" si="5"/>
        <v>41.44</v>
      </c>
      <c r="AK43" s="6">
        <f t="shared" si="6"/>
        <v>3.88545776744186</v>
      </c>
      <c r="AL43" s="4" t="s">
        <v>51</v>
      </c>
      <c r="AM43" s="6">
        <v>0.8</v>
      </c>
      <c r="AN43" s="5">
        <v>-9.9700000000000006</v>
      </c>
      <c r="AO43" s="5">
        <f t="shared" si="7"/>
        <v>-0.23186046511627909</v>
      </c>
      <c r="AP43" s="4" t="s">
        <v>187</v>
      </c>
      <c r="AQ43" s="6">
        <v>100</v>
      </c>
      <c r="AR43" s="5">
        <v>-1.53</v>
      </c>
      <c r="AS43" s="5">
        <f t="shared" si="8"/>
        <v>-3.5581395348837211E-2</v>
      </c>
      <c r="AT43" s="4" t="s">
        <v>53</v>
      </c>
      <c r="AU43" s="6">
        <v>7</v>
      </c>
      <c r="AV43" s="5">
        <v>-9.9700000000000006</v>
      </c>
      <c r="AW43" s="6">
        <f t="shared" si="9"/>
        <v>-0.23186046511627909</v>
      </c>
      <c r="AX43" s="10">
        <f t="shared" si="10"/>
        <v>516</v>
      </c>
    </row>
  </sheetData>
  <autoFilter ref="A1:CM1"/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Moira.Petrelli</dc:creator>
  <cp:lastModifiedBy>azeno</cp:lastModifiedBy>
  <dcterms:created xsi:type="dcterms:W3CDTF">2025-05-22T12:42:01Z</dcterms:created>
  <dcterms:modified xsi:type="dcterms:W3CDTF">2025-05-22T12:42:01Z</dcterms:modified>
</cp:coreProperties>
</file>