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tho\Downloads\Carolina Zeng\"/>
    </mc:Choice>
  </mc:AlternateContent>
  <xr:revisionPtr revIDLastSave="0" documentId="13_ncr:1_{F3F7A4B5-9A9D-4F3D-84F6-95B11B9423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 de datos" sheetId="1" r:id="rId1"/>
    <sheet name="graficas de regresion" sheetId="6" r:id="rId2"/>
    <sheet name="Grafica de Accidentes reales" sheetId="4" r:id="rId3"/>
    <sheet name="Gráfica con las predicciones " sheetId="10" r:id="rId4"/>
  </sheets>
  <definedNames>
    <definedName name="_xlnm.Print_Titles" localSheetId="0">'Base de datos'!$1:$4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24" i="1" s="1"/>
  <c r="E19" i="1"/>
  <c r="F19" i="1"/>
  <c r="G19" i="1"/>
  <c r="H19" i="1"/>
  <c r="I19" i="1"/>
  <c r="J19" i="1"/>
  <c r="K19" i="1"/>
  <c r="L19" i="1"/>
  <c r="M19" i="1"/>
  <c r="N19" i="1"/>
  <c r="O19" i="1"/>
  <c r="P19" i="1"/>
  <c r="E18" i="1"/>
  <c r="E24" i="1" s="1"/>
  <c r="F18" i="1"/>
  <c r="F25" i="1" s="1"/>
  <c r="G18" i="1"/>
  <c r="G24" i="1" s="1"/>
  <c r="H18" i="1"/>
  <c r="I18" i="1"/>
  <c r="I24" i="1" s="1"/>
  <c r="J18" i="1"/>
  <c r="J24" i="1" s="1"/>
  <c r="K18" i="1"/>
  <c r="K24" i="1" s="1"/>
  <c r="L18" i="1"/>
  <c r="M18" i="1"/>
  <c r="M25" i="1" s="1"/>
  <c r="N18" i="1"/>
  <c r="N24" i="1" s="1"/>
  <c r="O18" i="1"/>
  <c r="O24" i="1" s="1"/>
  <c r="P18" i="1"/>
  <c r="P24" i="1" s="1"/>
  <c r="H25" i="1" l="1"/>
  <c r="L24" i="1"/>
  <c r="L25" i="1"/>
  <c r="K25" i="1"/>
  <c r="M24" i="1"/>
  <c r="F24" i="1"/>
  <c r="H24" i="1"/>
  <c r="E25" i="1"/>
  <c r="P25" i="1"/>
  <c r="D25" i="1"/>
  <c r="I25" i="1"/>
  <c r="O25" i="1"/>
  <c r="J25" i="1"/>
  <c r="N25" i="1"/>
  <c r="G25" i="1"/>
  <c r="Q24" i="1" l="1"/>
  <c r="Q25" i="1"/>
  <c r="C5" i="1"/>
  <c r="C14" i="1"/>
  <c r="Q26" i="1" l="1"/>
  <c r="C13" i="1"/>
  <c r="C12" i="1" l="1"/>
  <c r="C11" i="1"/>
  <c r="C10" i="1" l="1"/>
  <c r="C8" i="1" l="1"/>
  <c r="C7" i="1"/>
  <c r="C6" i="1"/>
  <c r="C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libatista\Documents\Mis archivos de origen de datos\PAIRCA-PAN01_SQL2008 SOCIALES18 VACCIDENTE.odc" keepAlive="1" name="PAIRCA-PAN01_SQL2008 SOCIALES18 VACCIDENTE" type="5" refreshedVersion="5">
    <dbPr connection="Provider=SQLOLEDB.1;Integrated Security=SSPI;Persist Security Info=True;Initial Catalog=SOCIALES18;Data Source=PAIRCA-PAN01\SQL2008;Use Procedure for Prepare=1;Auto Translate=True;Packet Size=4096;Workstation ID=INEC_SOCIALES03;Use Encryption for Data=False;Tag with column collation when possible=False" command="&quot;SOCIALES18&quot;.&quot;dbo&quot;.&quot;VACCIDENTE&quot;" commandType="3"/>
  </connection>
  <connection id="2" xr16:uid="{00000000-0015-0000-FFFF-FFFF01000000}" odcFile="C:\Users\libatista\Documents\Mis archivos de origen de datos\PAIRCA-PAN01_SQL2008 SOCIALES19 VACCIDENTE.odc" keepAlive="1" name="PAIRCA-PAN01_SQL2008 SOCIALES19 VACCIDENTE" type="5" refreshedVersion="5">
    <dbPr connection="Provider=SQLOLEDB.1;Integrated Security=SSPI;Persist Security Info=True;Initial Catalog=SOCIALES19;Data Source=PAIRCA-PAN01\SQL2008;Use Procedure for Prepare=1;Auto Translate=True;Packet Size=4096;Workstation ID=INEC_SOCIALES03;Use Encryption for Data=False;Tag with column collation when possible=False" command="&quot;SOCIALES19&quot;.&quot;dbo&quot;.&quot;VACCIDENTE&quot;" commandType="3"/>
  </connection>
  <connection id="3" xr16:uid="{00000000-0015-0000-FFFF-FFFF02000000}" odcFile="C:\Users\libatista\Documents\Mis archivos de origen de datos\PAIRCA-PAN01_SQL2008 SOCIALES20 VACCIDENTE.odc" keepAlive="1" name="PAIRCA-PAN01_SQL2008 SOCIALES20 VACCIDENTE" type="5" refreshedVersion="5">
    <dbPr connection="Provider=SQLOLEDB.1;Integrated Security=SSPI;Persist Security Info=True;Initial Catalog=SOCIALES20;Data Source=PAIRCA-PAN01\SQL2008;Use Procedure for Prepare=1;Auto Translate=True;Packet Size=4096;Workstation ID=INEC_SOCIALES03;Use Encryption for Data=False;Tag with column collation when possible=False" command="&quot;SOCIALES20&quot;.&quot;dbo&quot;.&quot;VACCIDENTE&quot;" commandType="3"/>
  </connection>
  <connection id="4" xr16:uid="{00000000-0015-0000-FFFF-FFFF03000000}" odcFile="C:\Users\libatista\Documents\Mis archivos de origen de datos\PAIRCA-PAN01_SQL2008 SOCIALES21 VACCIDENTE.odc" keepAlive="1" name="PAIRCA-PAN01_SQL2008 SOCIALES21 VACCIDENTE1" type="5" refreshedVersion="5">
    <dbPr connection="Provider=SQLOLEDB.1;Integrated Security=SSPI;Persist Security Info=True;Initial Catalog=SOCIALES21;Data Source=PAIRCA-PAN01\SQL2008;Use Procedure for Prepare=1;Auto Translate=True;Packet Size=4096;Workstation ID=INEC_SOCIALES03;Use Encryption for Data=False;Tag with column collation when possible=False" command="&quot;SOCIALES21&quot;.&quot;dbo&quot;.&quot;VACCIDENTE&quot;" commandType="3"/>
  </connection>
  <connection id="5" xr16:uid="{00000000-0015-0000-FFFF-FFFF04000000}" odcFile="C:\Users\libatista\Documents\Mis archivos de origen de datos\PAIRCA-PAN01_SQL2008 SOCIALES22 VACCIDENTE.odc" keepAlive="1" name="PAIRCA-PAN01_SQL2008 SOCIALES22 VACCIDENTE" type="5" refreshedVersion="5">
    <dbPr connection="Provider=SQLOLEDB.1;Integrated Security=SSPI;Persist Security Info=True;Initial Catalog=SOCIALES22;Data Source=PAIRCA-PAN01\SQL2008;Use Procedure for Prepare=1;Auto Translate=True;Packet Size=4096;Workstation ID=INEC_SOCIALES03;Use Encryption for Data=False;Tag with column collation when possible=False" command="&quot;SOCIALES22&quot;.&quot;dbo&quot;.&quot;VACCIDENTE&quot;" commandType="3"/>
  </connection>
  <connection id="6" xr16:uid="{00000000-0015-0000-FFFF-FFFF05000000}" odcFile="C:\Users\libatista\Documents\Mis archivos de origen de datos\PAIRCA-PAN01_SQL2008 SOCIALES23 VACCIDENTE.odc" keepAlive="1" name="PAIRCA-PAN01_SQL2008 SOCIALES23 VACCIDENTE" type="5" refreshedVersion="5">
    <dbPr connection="Provider=SQLOLEDB.1;Integrated Security=SSPI;Persist Security Info=True;Initial Catalog=SOCIALES23;Data Source=PAIRCA-PAN01\SQL2008;Use Procedure for Prepare=1;Auto Translate=True;Packet Size=4096;Workstation ID=INEC_SOCIALES03;Use Encryption for Data=False;Tag with column collation when possible=False" command="&quot;SOCIALES23&quot;.&quot;dbo&quot;.&quot;VACCIDENTE&quot;" commandType="3"/>
  </connection>
  <connection id="7" xr16:uid="{00000000-0015-0000-FFFF-FFFF06000000}" odcFile="C:\Users\libatista\Documents\Mis archivos de origen de datos\SV_SIEGPA SOCIALES17 VACCIDENTE.odc" keepAlive="1" name="SV_SIEGPA SOCIALES17 VACCIDENTE" type="5" refreshedVersion="5">
    <dbPr connection="Provider=SQLOLEDB.1;Integrated Security=SSPI;Persist Security Info=True;Initial Catalog=SOCIALES17;Data Source=SV_SIEGPA;Use Procedure for Prepare=1;Auto Translate=True;Packet Size=4096;Workstation ID=DEC_SOCIALES04;Use Encryption for Data=False;Tag with column collation when possible=False" command="&quot;SOCIALES17&quot;.&quot;dbo&quot;.&quot;VACCIDENTE&quot;" commandType="3"/>
  </connection>
</connections>
</file>

<file path=xl/sharedStrings.xml><?xml version="1.0" encoding="utf-8"?>
<sst xmlns="http://schemas.openxmlformats.org/spreadsheetml/2006/main" count="37" uniqueCount="23">
  <si>
    <t>Año</t>
  </si>
  <si>
    <t>Accidentes de tránsito</t>
  </si>
  <si>
    <t xml:space="preserve">Total </t>
  </si>
  <si>
    <t>Bocas del Toro</t>
  </si>
  <si>
    <t>Coclé</t>
  </si>
  <si>
    <t>Colón</t>
  </si>
  <si>
    <t>Chiriquí</t>
  </si>
  <si>
    <t>Darién</t>
  </si>
  <si>
    <t>Herrera</t>
  </si>
  <si>
    <t>Los Santos</t>
  </si>
  <si>
    <t>Panamá</t>
  </si>
  <si>
    <t>Panamá Oeste</t>
  </si>
  <si>
    <t>Kuna Yala</t>
  </si>
  <si>
    <t>Ngäbe Buglé</t>
  </si>
  <si>
    <t>Veraguas</t>
  </si>
  <si>
    <t>Provincia y comarca indígena</t>
  </si>
  <si>
    <t>Emberá</t>
  </si>
  <si>
    <t>Cuadro 1. ACCIDENTES DE TRÁNSITO EN LA REPÚBLICA, POR PROVINCIA Y COMARCA INDÍGENA: AÑOS 2014-23</t>
  </si>
  <si>
    <t>Año indice</t>
  </si>
  <si>
    <t>pendiente</t>
  </si>
  <si>
    <t>intercepto</t>
  </si>
  <si>
    <t>TOTAL</t>
  </si>
  <si>
    <t>PREDICCIONES PARA 2024 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</si>
</sst>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sz val="12"/>
      <name val="Courier"/>
      <family val="3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DB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2" fillId="2" borderId="0" xfId="0" applyFont="1" applyFill="1"/>
    <xf numFmtId="3" fontId="4" fillId="3" borderId="11" xfId="0" applyNumberFormat="1" applyFont="1" applyFill="1" applyBorder="1" applyAlignment="1">
      <alignment horizontal="center" vertical="center"/>
    </xf>
    <xf numFmtId="3" fontId="4" fillId="3" borderId="11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3" fontId="0" fillId="0" borderId="0" xfId="0" applyNumberFormat="1"/>
    <xf numFmtId="2" fontId="4" fillId="0" borderId="7" xfId="0" applyNumberFormat="1" applyFont="1" applyBorder="1" applyAlignment="1">
      <alignment horizontal="right"/>
    </xf>
    <xf numFmtId="2" fontId="2" fillId="0" borderId="6" xfId="0" applyNumberFormat="1" applyFont="1" applyBorder="1"/>
    <xf numFmtId="2" fontId="2" fillId="0" borderId="7" xfId="0" applyNumberFormat="1" applyFont="1" applyBorder="1"/>
    <xf numFmtId="2" fontId="2" fillId="0" borderId="7" xfId="0" applyNumberFormat="1" applyFont="1" applyBorder="1" applyAlignment="1">
      <alignment horizontal="right"/>
    </xf>
    <xf numFmtId="0" fontId="3" fillId="0" borderId="0" xfId="0" applyFont="1"/>
    <xf numFmtId="0" fontId="4" fillId="3" borderId="4" xfId="1" applyFont="1" applyFill="1" applyBorder="1" applyAlignment="1" applyProtection="1">
      <alignment horizontal="center" vertical="center" wrapText="1"/>
      <protection hidden="1"/>
    </xf>
    <xf numFmtId="0" fontId="4" fillId="3" borderId="1" xfId="1" applyFont="1" applyFill="1" applyBorder="1" applyAlignment="1" applyProtection="1">
      <alignment horizontal="center" vertical="center" wrapText="1"/>
      <protection hidden="1"/>
    </xf>
    <xf numFmtId="0" fontId="4" fillId="3" borderId="4" xfId="1" applyFont="1" applyFill="1" applyBorder="1" applyAlignment="1" applyProtection="1">
      <alignment horizontal="center" vertical="center" wrapText="1"/>
      <protection hidden="1"/>
    </xf>
    <xf numFmtId="3" fontId="4" fillId="3" borderId="2" xfId="0" applyNumberFormat="1" applyFont="1" applyFill="1" applyBorder="1" applyAlignment="1">
      <alignment horizontal="center" vertical="center" wrapText="1"/>
    </xf>
    <xf numFmtId="3" fontId="4" fillId="3" borderId="3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3" borderId="7" xfId="0" applyFont="1" applyFill="1" applyBorder="1" applyAlignment="1">
      <alignment horizontal="center" vertical="center" wrapText="1"/>
    </xf>
    <xf numFmtId="2" fontId="2" fillId="0" borderId="7" xfId="0" applyNumberFormat="1" applyFont="1" applyFill="1" applyBorder="1"/>
    <xf numFmtId="0" fontId="4" fillId="3" borderId="3" xfId="1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/>
    <xf numFmtId="2" fontId="4" fillId="0" borderId="0" xfId="0" applyNumberFormat="1" applyFont="1" applyBorder="1" applyAlignment="1">
      <alignment horizontal="right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4" fillId="0" borderId="0" xfId="0" applyNumberFormat="1" applyFont="1" applyBorder="1" applyAlignment="1">
      <alignment horizontal="center"/>
    </xf>
    <xf numFmtId="2" fontId="0" fillId="0" borderId="0" xfId="0" applyNumberFormat="1"/>
    <xf numFmtId="0" fontId="4" fillId="3" borderId="8" xfId="1" applyFont="1" applyFill="1" applyBorder="1" applyAlignment="1" applyProtection="1">
      <alignment horizontal="center" vertical="center" wrapText="1"/>
      <protection hidden="1"/>
    </xf>
  </cellXfs>
  <cellStyles count="2">
    <cellStyle name="Normal" xfId="0" builtinId="0"/>
    <cellStyle name="Normal_Avance de Cifras (AGOSTO 2004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Regresión</a:t>
            </a:r>
            <a:r>
              <a:rPr lang="es-PA" baseline="0"/>
              <a:t> Coclé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0096237970253716E-2"/>
                  <c:y val="0.213635535141440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'Base de datos'!$B$5:$B$14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xVal>
          <c:yVal>
            <c:numRef>
              <c:f>'Base de datos'!$E$5:$E$14</c:f>
              <c:numCache>
                <c:formatCode>0.00</c:formatCode>
                <c:ptCount val="10"/>
                <c:pt idx="0">
                  <c:v>1239</c:v>
                </c:pt>
                <c:pt idx="1">
                  <c:v>1558</c:v>
                </c:pt>
                <c:pt idx="2">
                  <c:v>1739</c:v>
                </c:pt>
                <c:pt idx="3">
                  <c:v>1738</c:v>
                </c:pt>
                <c:pt idx="4">
                  <c:v>1353</c:v>
                </c:pt>
                <c:pt idx="5">
                  <c:v>1271</c:v>
                </c:pt>
                <c:pt idx="6">
                  <c:v>933</c:v>
                </c:pt>
                <c:pt idx="7">
                  <c:v>1317</c:v>
                </c:pt>
                <c:pt idx="8">
                  <c:v>1459</c:v>
                </c:pt>
                <c:pt idx="9">
                  <c:v>1573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B-44CE-8304-0F94EDE6FA1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3667855"/>
        <c:axId val="73639055"/>
      </c:scatterChart>
      <c:valAx>
        <c:axId val="73667855"/>
        <c:scaling>
          <c:orientation val="minMax"/>
          <c:max val="2023"/>
          <c:min val="2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3639055"/>
        <c:crosses val="autoZero"/>
        <c:crossBetween val="midCat"/>
      </c:valAx>
      <c:valAx>
        <c:axId val="7363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Número</a:t>
                </a:r>
                <a:r>
                  <a:rPr lang="es-PA" baseline="0"/>
                  <a:t> de accidentes</a:t>
                </a:r>
                <a:endParaRPr lang="es-P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366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Regresión</a:t>
            </a:r>
            <a:r>
              <a:rPr lang="es-PA" baseline="0"/>
              <a:t> Veraguas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7222222222222215E-3"/>
                  <c:y val="0.39582020997375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'Base de datos'!$B$5:$B$14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xVal>
          <c:yVal>
            <c:numRef>
              <c:f>'Base de datos'!$M$5:$M$14</c:f>
              <c:numCache>
                <c:formatCode>0.00</c:formatCode>
                <c:ptCount val="10"/>
                <c:pt idx="0">
                  <c:v>1177</c:v>
                </c:pt>
                <c:pt idx="1">
                  <c:v>1410</c:v>
                </c:pt>
                <c:pt idx="2">
                  <c:v>1625</c:v>
                </c:pt>
                <c:pt idx="3">
                  <c:v>1732</c:v>
                </c:pt>
                <c:pt idx="4">
                  <c:v>1721</c:v>
                </c:pt>
                <c:pt idx="5">
                  <c:v>1698</c:v>
                </c:pt>
                <c:pt idx="6">
                  <c:v>1112</c:v>
                </c:pt>
                <c:pt idx="7">
                  <c:v>1672</c:v>
                </c:pt>
                <c:pt idx="8">
                  <c:v>1721</c:v>
                </c:pt>
                <c:pt idx="9">
                  <c:v>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4B-49EB-BE27-F731A33CA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368127"/>
        <c:axId val="73688495"/>
      </c:scatterChart>
      <c:valAx>
        <c:axId val="1827368127"/>
        <c:scaling>
          <c:orientation val="minMax"/>
          <c:max val="2023"/>
          <c:min val="2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3688495"/>
        <c:crosses val="autoZero"/>
        <c:crossBetween val="midCat"/>
      </c:valAx>
      <c:valAx>
        <c:axId val="7368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Número</a:t>
                </a:r>
                <a:r>
                  <a:rPr lang="es-PA" baseline="0"/>
                  <a:t> de accidentes</a:t>
                </a:r>
                <a:endParaRPr lang="es-P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82736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Regresión</a:t>
            </a:r>
            <a:r>
              <a:rPr lang="es-PA" baseline="0"/>
              <a:t> Kuna Yala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'Base de datos'!$B$5:$B$14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xVal>
          <c:yVal>
            <c:numRef>
              <c:f>'Base de datos'!$N$5:$N$14</c:f>
              <c:numCache>
                <c:formatCode>0.00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ED-49B1-8C2A-BD00D22A2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355647"/>
        <c:axId val="1801035231"/>
      </c:scatterChart>
      <c:valAx>
        <c:axId val="1827355647"/>
        <c:scaling>
          <c:orientation val="minMax"/>
          <c:max val="2023"/>
          <c:min val="2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801035231"/>
        <c:crosses val="autoZero"/>
        <c:crossBetween val="midCat"/>
      </c:valAx>
      <c:valAx>
        <c:axId val="180103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Número</a:t>
                </a:r>
                <a:r>
                  <a:rPr lang="es-PA" baseline="0"/>
                  <a:t> de accidentes</a:t>
                </a:r>
                <a:endParaRPr lang="es-P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82735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Regresión</a:t>
            </a:r>
            <a:r>
              <a:rPr lang="es-PA" baseline="0"/>
              <a:t> Emberá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888888888888887E-3"/>
                  <c:y val="-0.2297532079323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'Base de datos'!$B$5:$B$14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xVal>
          <c:yVal>
            <c:numRef>
              <c:f>'Base de datos'!$O$5:$O$14</c:f>
              <c:numCache>
                <c:formatCode>0.00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EF-46B3-BE6C-4F1C064AA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37359"/>
        <c:axId val="466429679"/>
      </c:scatterChart>
      <c:valAx>
        <c:axId val="466437359"/>
        <c:scaling>
          <c:orientation val="minMax"/>
          <c:max val="2023"/>
          <c:min val="2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66429679"/>
        <c:crosses val="autoZero"/>
        <c:crossBetween val="midCat"/>
      </c:valAx>
      <c:valAx>
        <c:axId val="46642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Número</a:t>
                </a:r>
                <a:r>
                  <a:rPr lang="es-PA" baseline="0"/>
                  <a:t> de accidentes</a:t>
                </a:r>
                <a:endParaRPr lang="es-P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6643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Regresión Ngäbe Buglé</a:t>
            </a:r>
            <a:r>
              <a:rPr lang="es-PA" baseline="0"/>
              <a:t> 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736111111111111E-2"/>
                  <c:y val="0.2804961358996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'Base de datos'!$B$5:$B$14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xVal>
          <c:yVal>
            <c:numRef>
              <c:f>'Base de datos'!$P$5:$P$14</c:f>
              <c:numCache>
                <c:formatCode>0.00</c:formatCode>
                <c:ptCount val="10"/>
                <c:pt idx="0">
                  <c:v>37</c:v>
                </c:pt>
                <c:pt idx="1">
                  <c:v>42</c:v>
                </c:pt>
                <c:pt idx="2">
                  <c:v>52</c:v>
                </c:pt>
                <c:pt idx="3">
                  <c:v>68</c:v>
                </c:pt>
                <c:pt idx="4">
                  <c:v>54</c:v>
                </c:pt>
                <c:pt idx="5">
                  <c:v>57</c:v>
                </c:pt>
                <c:pt idx="6">
                  <c:v>42</c:v>
                </c:pt>
                <c:pt idx="7">
                  <c:v>61</c:v>
                </c:pt>
                <c:pt idx="8">
                  <c:v>74</c:v>
                </c:pt>
                <c:pt idx="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BC-41F8-8A3B-21A2A673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40719"/>
        <c:axId val="466419119"/>
      </c:scatterChart>
      <c:valAx>
        <c:axId val="466440719"/>
        <c:scaling>
          <c:orientation val="minMax"/>
          <c:max val="2023"/>
          <c:min val="2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66419119"/>
        <c:crosses val="autoZero"/>
        <c:crossBetween val="midCat"/>
      </c:valAx>
      <c:valAx>
        <c:axId val="46641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Número</a:t>
                </a:r>
                <a:r>
                  <a:rPr lang="es-PA" baseline="0"/>
                  <a:t> de accidentes</a:t>
                </a:r>
                <a:endParaRPr lang="es-P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6644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Evolución de accidentes de tránsito en Panamá (2014-2023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'Base de datos'!$B$5:$B$14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'Base de datos'!$C$5:$C$14</c:f>
              <c:numCache>
                <c:formatCode>0.00</c:formatCode>
                <c:ptCount val="10"/>
                <c:pt idx="0">
                  <c:v>43082</c:v>
                </c:pt>
                <c:pt idx="1">
                  <c:v>48118</c:v>
                </c:pt>
                <c:pt idx="2">
                  <c:v>55486</c:v>
                </c:pt>
                <c:pt idx="3">
                  <c:v>56847</c:v>
                </c:pt>
                <c:pt idx="4">
                  <c:v>55053</c:v>
                </c:pt>
                <c:pt idx="5">
                  <c:v>51528</c:v>
                </c:pt>
                <c:pt idx="6">
                  <c:v>30221</c:v>
                </c:pt>
                <c:pt idx="7">
                  <c:v>40165</c:v>
                </c:pt>
                <c:pt idx="8">
                  <c:v>43178</c:v>
                </c:pt>
                <c:pt idx="9">
                  <c:v>45614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2-40D3-A8DB-665D5A9546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644335"/>
        <c:axId val="736616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A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'Base de datos'!$B$5:$B$14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'Base de datos'!$B$5:$B$14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932-40D3-A8DB-665D5A95466E}"/>
                  </c:ext>
                </c:extLst>
              </c15:ser>
            </c15:filteredLineSeries>
          </c:ext>
        </c:extLst>
      </c:lineChart>
      <c:catAx>
        <c:axId val="7364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3661615"/>
        <c:crosses val="autoZero"/>
        <c:auto val="1"/>
        <c:lblAlgn val="ctr"/>
        <c:lblOffset val="100"/>
        <c:noMultiLvlLbl val="0"/>
      </c:catAx>
      <c:valAx>
        <c:axId val="7366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Número</a:t>
                </a:r>
                <a:r>
                  <a:rPr lang="es-PA" baseline="0"/>
                  <a:t> de accidentes</a:t>
                </a:r>
                <a:endParaRPr lang="es-P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364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Accidentes</a:t>
            </a:r>
            <a:r>
              <a:rPr lang="es-PA" baseline="0"/>
              <a:t> reales y predicciones (2014-2025)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8.0462970479205559E-2"/>
          <c:y val="0.11239393939393941"/>
          <c:w val="0.90693680042572"/>
          <c:h val="0.7530505845860177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83-4BF8-AEBF-7DA3C58A2BF0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83-4BF8-AEBF-7DA3C58A2BF0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9393078442514267E-2"/>
                  <c:y val="0.115841088045812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cat>
            <c:numRef>
              <c:f>'Base de datos'!$B$5:$B$16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'Base de datos'!$C$5:$C$16</c:f>
              <c:numCache>
                <c:formatCode>0.00</c:formatCode>
                <c:ptCount val="12"/>
                <c:pt idx="0">
                  <c:v>43082</c:v>
                </c:pt>
                <c:pt idx="1">
                  <c:v>48118</c:v>
                </c:pt>
                <c:pt idx="2">
                  <c:v>55486</c:v>
                </c:pt>
                <c:pt idx="3">
                  <c:v>56847</c:v>
                </c:pt>
                <c:pt idx="4">
                  <c:v>55053</c:v>
                </c:pt>
                <c:pt idx="5">
                  <c:v>51528</c:v>
                </c:pt>
                <c:pt idx="6">
                  <c:v>30221</c:v>
                </c:pt>
                <c:pt idx="7">
                  <c:v>40165</c:v>
                </c:pt>
                <c:pt idx="8">
                  <c:v>43178</c:v>
                </c:pt>
                <c:pt idx="9">
                  <c:v>45614</c:v>
                </c:pt>
                <c:pt idx="10">
                  <c:v>41202.533333333333</c:v>
                </c:pt>
                <c:pt idx="11">
                  <c:v>40161.321212121205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83-4BF8-AEBF-7DA3C58A2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423919"/>
        <c:axId val="466415759"/>
      </c:lineChart>
      <c:catAx>
        <c:axId val="46642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66415759"/>
        <c:crosses val="autoZero"/>
        <c:auto val="1"/>
        <c:lblAlgn val="ctr"/>
        <c:lblOffset val="100"/>
        <c:noMultiLvlLbl val="0"/>
      </c:catAx>
      <c:valAx>
        <c:axId val="4664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Número</a:t>
                </a:r>
                <a:r>
                  <a:rPr lang="es-PA" baseline="0"/>
                  <a:t> de accidentes</a:t>
                </a:r>
                <a:endParaRPr lang="es-P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6642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Regresión Bocas</a:t>
            </a:r>
            <a:r>
              <a:rPr lang="es-PA" baseline="0"/>
              <a:t> del Toro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0.13391726769447934"/>
          <c:y val="0.19671738667801664"/>
          <c:w val="0.76411295439215132"/>
          <c:h val="0.5844171557610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2.4835958854708001E-2"/>
                  <c:y val="8.11909202636690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'Base de datos'!$B$5:$B$14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xVal>
          <c:yVal>
            <c:numRef>
              <c:f>'Base de datos'!$D$5:$D$14</c:f>
              <c:numCache>
                <c:formatCode>0.00</c:formatCode>
                <c:ptCount val="10"/>
                <c:pt idx="0">
                  <c:v>403</c:v>
                </c:pt>
                <c:pt idx="1">
                  <c:v>399</c:v>
                </c:pt>
                <c:pt idx="2">
                  <c:v>476</c:v>
                </c:pt>
                <c:pt idx="3">
                  <c:v>499</c:v>
                </c:pt>
                <c:pt idx="4">
                  <c:v>507</c:v>
                </c:pt>
                <c:pt idx="5">
                  <c:v>508</c:v>
                </c:pt>
                <c:pt idx="6">
                  <c:v>366</c:v>
                </c:pt>
                <c:pt idx="7">
                  <c:v>522</c:v>
                </c:pt>
                <c:pt idx="8">
                  <c:v>453</c:v>
                </c:pt>
                <c:pt idx="9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AE-4CBB-B3B0-011590328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87055"/>
        <c:axId val="73688015"/>
      </c:scatterChart>
      <c:valAx>
        <c:axId val="73687055"/>
        <c:scaling>
          <c:orientation val="minMax"/>
          <c:max val="20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Año</a:t>
                </a:r>
              </a:p>
              <a:p>
                <a:pPr>
                  <a:defRPr/>
                </a:pPr>
                <a:endParaRPr lang="es-P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3688015"/>
        <c:crosses val="autoZero"/>
        <c:crossBetween val="midCat"/>
      </c:valAx>
      <c:valAx>
        <c:axId val="7368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 sz="900"/>
                  <a:t>Número</a:t>
                </a:r>
                <a:r>
                  <a:rPr lang="es-PA" baseline="0"/>
                  <a:t> de accidentes</a:t>
                </a:r>
                <a:endParaRPr lang="es-P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368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Regresión Colón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081364829396327E-2"/>
                  <c:y val="0.23430774278215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'Base de datos'!$B$5:$B$14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xVal>
          <c:yVal>
            <c:numRef>
              <c:f>'Base de datos'!$F$5:$F$14</c:f>
              <c:numCache>
                <c:formatCode>0.00</c:formatCode>
                <c:ptCount val="10"/>
                <c:pt idx="0">
                  <c:v>2528</c:v>
                </c:pt>
                <c:pt idx="1">
                  <c:v>2878</c:v>
                </c:pt>
                <c:pt idx="2">
                  <c:v>3408</c:v>
                </c:pt>
                <c:pt idx="3">
                  <c:v>3426</c:v>
                </c:pt>
                <c:pt idx="4">
                  <c:v>3382</c:v>
                </c:pt>
                <c:pt idx="5">
                  <c:v>3123</c:v>
                </c:pt>
                <c:pt idx="6">
                  <c:v>1925</c:v>
                </c:pt>
                <c:pt idx="7">
                  <c:v>2585</c:v>
                </c:pt>
                <c:pt idx="8">
                  <c:v>2848</c:v>
                </c:pt>
                <c:pt idx="9">
                  <c:v>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4DD-4DA6-845E-55CCD312F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8735"/>
        <c:axId val="7364289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'Base de datos'!$B$5:$B$14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A-24DD-4DA6-845E-55CCD312FE36}"/>
                  </c:ext>
                </c:extLst>
              </c15:ser>
            </c15:filteredScatterSeries>
          </c:ext>
        </c:extLst>
      </c:scatterChart>
      <c:valAx>
        <c:axId val="73658735"/>
        <c:scaling>
          <c:orientation val="minMax"/>
          <c:max val="2023"/>
          <c:min val="2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3642895"/>
        <c:crosses val="autoZero"/>
        <c:crossBetween val="midCat"/>
      </c:valAx>
      <c:valAx>
        <c:axId val="736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Número</a:t>
                </a:r>
                <a:r>
                  <a:rPr lang="es-PA" baseline="0"/>
                  <a:t> de accidentes</a:t>
                </a:r>
                <a:endParaRPr lang="es-P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365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Regresión</a:t>
            </a:r>
            <a:r>
              <a:rPr lang="es-PA" baseline="0"/>
              <a:t> Chiriquí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0277777777777778E-3"/>
                  <c:y val="0.319066418780985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'Base de datos'!$B$5:$B$14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xVal>
          <c:yVal>
            <c:numRef>
              <c:f>'Base de datos'!$G$5:$G$14</c:f>
              <c:numCache>
                <c:formatCode>0.00</c:formatCode>
                <c:ptCount val="10"/>
                <c:pt idx="0">
                  <c:v>2787</c:v>
                </c:pt>
                <c:pt idx="1">
                  <c:v>3463</c:v>
                </c:pt>
                <c:pt idx="2">
                  <c:v>4162</c:v>
                </c:pt>
                <c:pt idx="3">
                  <c:v>4906</c:v>
                </c:pt>
                <c:pt idx="4">
                  <c:v>4768</c:v>
                </c:pt>
                <c:pt idx="5">
                  <c:v>4699</c:v>
                </c:pt>
                <c:pt idx="6">
                  <c:v>2857</c:v>
                </c:pt>
                <c:pt idx="7">
                  <c:v>4068</c:v>
                </c:pt>
                <c:pt idx="8">
                  <c:v>3744</c:v>
                </c:pt>
                <c:pt idx="9">
                  <c:v>4014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3B-41EE-B6DA-4DE35165B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257375"/>
        <c:axId val="1798258335"/>
      </c:scatterChart>
      <c:valAx>
        <c:axId val="1798257375"/>
        <c:scaling>
          <c:orientation val="minMax"/>
          <c:max val="2023"/>
          <c:min val="2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798258335"/>
        <c:crosses val="autoZero"/>
        <c:crossBetween val="midCat"/>
      </c:valAx>
      <c:valAx>
        <c:axId val="17982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Número</a:t>
                </a:r>
                <a:r>
                  <a:rPr lang="es-PA" baseline="0"/>
                  <a:t> de accidentes</a:t>
                </a:r>
                <a:endParaRPr lang="es-P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79825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Regresión</a:t>
            </a:r>
            <a:r>
              <a:rPr lang="es-PA" baseline="0"/>
              <a:t> Darién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944444444444445E-3"/>
                  <c:y val="0.234661708953047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'Base de datos'!$B$5:$B$14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xVal>
          <c:yVal>
            <c:numRef>
              <c:f>'Base de datos'!$H$5:$H$14</c:f>
              <c:numCache>
                <c:formatCode>0.00</c:formatCode>
                <c:ptCount val="10"/>
                <c:pt idx="0">
                  <c:v>117</c:v>
                </c:pt>
                <c:pt idx="1">
                  <c:v>122</c:v>
                </c:pt>
                <c:pt idx="2">
                  <c:v>194</c:v>
                </c:pt>
                <c:pt idx="3">
                  <c:v>237</c:v>
                </c:pt>
                <c:pt idx="4">
                  <c:v>226</c:v>
                </c:pt>
                <c:pt idx="5">
                  <c:v>197</c:v>
                </c:pt>
                <c:pt idx="6">
                  <c:v>122</c:v>
                </c:pt>
                <c:pt idx="7">
                  <c:v>169</c:v>
                </c:pt>
                <c:pt idx="8">
                  <c:v>165</c:v>
                </c:pt>
                <c:pt idx="9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56-47F3-99B0-D99D4F3F0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1215"/>
        <c:axId val="73680815"/>
      </c:scatterChart>
      <c:valAx>
        <c:axId val="73671215"/>
        <c:scaling>
          <c:orientation val="minMax"/>
          <c:max val="2023"/>
          <c:min val="2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3680815"/>
        <c:crosses val="autoZero"/>
        <c:crossBetween val="midCat"/>
      </c:valAx>
      <c:valAx>
        <c:axId val="7368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Números</a:t>
                </a:r>
                <a:r>
                  <a:rPr lang="es-PA" baseline="0"/>
                  <a:t> de accidentes</a:t>
                </a:r>
                <a:endParaRPr lang="es-P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367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Regresión</a:t>
            </a:r>
            <a:r>
              <a:rPr lang="es-PA" baseline="0"/>
              <a:t> Herrera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0277777777777778E-3"/>
                  <c:y val="0.29106080489938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'Base de datos'!$B$5:$B$14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xVal>
          <c:yVal>
            <c:numRef>
              <c:f>'Base de datos'!$I$5:$I$14</c:f>
              <c:numCache>
                <c:formatCode>0.00</c:formatCode>
                <c:ptCount val="10"/>
                <c:pt idx="0">
                  <c:v>821</c:v>
                </c:pt>
                <c:pt idx="1">
                  <c:v>845</c:v>
                </c:pt>
                <c:pt idx="2">
                  <c:v>1078</c:v>
                </c:pt>
                <c:pt idx="3">
                  <c:v>1141</c:v>
                </c:pt>
                <c:pt idx="4">
                  <c:v>1001</c:v>
                </c:pt>
                <c:pt idx="5">
                  <c:v>1053</c:v>
                </c:pt>
                <c:pt idx="6">
                  <c:v>763</c:v>
                </c:pt>
                <c:pt idx="7">
                  <c:v>968</c:v>
                </c:pt>
                <c:pt idx="8">
                  <c:v>1011</c:v>
                </c:pt>
                <c:pt idx="9">
                  <c:v>1007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B5-406A-B119-55235DBC3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88495"/>
        <c:axId val="73695695"/>
      </c:scatterChart>
      <c:valAx>
        <c:axId val="73688495"/>
        <c:scaling>
          <c:orientation val="minMax"/>
          <c:max val="2023"/>
          <c:min val="2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3695695"/>
        <c:crosses val="autoZero"/>
        <c:crossBetween val="midCat"/>
      </c:valAx>
      <c:valAx>
        <c:axId val="736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Número</a:t>
                </a:r>
                <a:r>
                  <a:rPr lang="es-PA" baseline="0"/>
                  <a:t> de accidentes</a:t>
                </a:r>
                <a:endParaRPr lang="es-P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368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Regresión</a:t>
            </a:r>
            <a:r>
              <a:rPr lang="es-PA" baseline="0"/>
              <a:t> Los Santos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067366579177603E-2"/>
                  <c:y val="0.181010863225430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'Base de datos'!$B$5:$B$14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xVal>
          <c:yVal>
            <c:numRef>
              <c:f>'Base de datos'!$J$5:$J$14</c:f>
              <c:numCache>
                <c:formatCode>0.00</c:formatCode>
                <c:ptCount val="10"/>
                <c:pt idx="0">
                  <c:v>615</c:v>
                </c:pt>
                <c:pt idx="1">
                  <c:v>650</c:v>
                </c:pt>
                <c:pt idx="2">
                  <c:v>765</c:v>
                </c:pt>
                <c:pt idx="3">
                  <c:v>861</c:v>
                </c:pt>
                <c:pt idx="4">
                  <c:v>804</c:v>
                </c:pt>
                <c:pt idx="5">
                  <c:v>752</c:v>
                </c:pt>
                <c:pt idx="6">
                  <c:v>528</c:v>
                </c:pt>
                <c:pt idx="7">
                  <c:v>613</c:v>
                </c:pt>
                <c:pt idx="8">
                  <c:v>647</c:v>
                </c:pt>
                <c:pt idx="9">
                  <c:v>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1-4C7C-A141-CF17DBA4F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8735"/>
        <c:axId val="73645295"/>
      </c:scatterChart>
      <c:valAx>
        <c:axId val="73658735"/>
        <c:scaling>
          <c:orientation val="minMax"/>
          <c:max val="2023"/>
          <c:min val="2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3645295"/>
        <c:crosses val="autoZero"/>
        <c:crossBetween val="midCat"/>
      </c:valAx>
      <c:valAx>
        <c:axId val="7364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Número</a:t>
                </a:r>
                <a:r>
                  <a:rPr lang="es-PA" baseline="0"/>
                  <a:t> de accidentes</a:t>
                </a:r>
                <a:endParaRPr lang="es-P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365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Regresión</a:t>
            </a:r>
            <a:r>
              <a:rPr lang="es-PA" baseline="0"/>
              <a:t> Panamá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0331364829396327E-2"/>
                  <c:y val="0.169834135316418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'Base de datos'!$B$5:$B$14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xVal>
          <c:yVal>
            <c:numRef>
              <c:f>'Base de datos'!$K$5:$K$14</c:f>
              <c:numCache>
                <c:formatCode>0.00</c:formatCode>
                <c:ptCount val="10"/>
                <c:pt idx="0">
                  <c:v>27997</c:v>
                </c:pt>
                <c:pt idx="1">
                  <c:v>31291</c:v>
                </c:pt>
                <c:pt idx="2">
                  <c:v>34858</c:v>
                </c:pt>
                <c:pt idx="3">
                  <c:v>34668</c:v>
                </c:pt>
                <c:pt idx="4">
                  <c:v>33405</c:v>
                </c:pt>
                <c:pt idx="5">
                  <c:v>30141</c:v>
                </c:pt>
                <c:pt idx="6">
                  <c:v>17063</c:v>
                </c:pt>
                <c:pt idx="7">
                  <c:v>21896</c:v>
                </c:pt>
                <c:pt idx="8">
                  <c:v>24134</c:v>
                </c:pt>
                <c:pt idx="9">
                  <c:v>26128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C6-4924-A2C4-7DEA721BB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355647"/>
        <c:axId val="1827357087"/>
      </c:scatterChart>
      <c:valAx>
        <c:axId val="1827355647"/>
        <c:scaling>
          <c:orientation val="minMax"/>
          <c:max val="2023"/>
          <c:min val="2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827357087"/>
        <c:crosses val="autoZero"/>
        <c:crossBetween val="midCat"/>
      </c:valAx>
      <c:valAx>
        <c:axId val="18273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Número</a:t>
                </a:r>
                <a:r>
                  <a:rPr lang="es-PA" baseline="0"/>
                  <a:t> de accidentes</a:t>
                </a:r>
                <a:endParaRPr lang="es-P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82735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Regresión</a:t>
            </a:r>
            <a:r>
              <a:rPr lang="es-PA" baseline="0"/>
              <a:t> Panamá Oeste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083333333333333"/>
                  <c:y val="0.343793379994167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'Base de datos'!$B$5:$B$14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xVal>
          <c:yVal>
            <c:numRef>
              <c:f>'Base de datos'!$L$5:$L$14</c:f>
              <c:numCache>
                <c:formatCode>0.00</c:formatCode>
                <c:ptCount val="10"/>
                <c:pt idx="0">
                  <c:v>5359</c:v>
                </c:pt>
                <c:pt idx="1">
                  <c:v>5460</c:v>
                </c:pt>
                <c:pt idx="2">
                  <c:v>7129</c:v>
                </c:pt>
                <c:pt idx="3">
                  <c:v>7571</c:v>
                </c:pt>
                <c:pt idx="4">
                  <c:v>7832</c:v>
                </c:pt>
                <c:pt idx="5">
                  <c:v>8028</c:v>
                </c:pt>
                <c:pt idx="6">
                  <c:v>4506</c:v>
                </c:pt>
                <c:pt idx="7">
                  <c:v>6293</c:v>
                </c:pt>
                <c:pt idx="8">
                  <c:v>6912</c:v>
                </c:pt>
                <c:pt idx="9">
                  <c:v>7157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0E-47CA-BF6F-F0BD95EFC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040031"/>
        <c:axId val="1801055871"/>
      </c:scatterChart>
      <c:valAx>
        <c:axId val="1801040031"/>
        <c:scaling>
          <c:orientation val="minMax"/>
          <c:max val="2023"/>
          <c:min val="2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801055871"/>
        <c:crosses val="autoZero"/>
        <c:crossBetween val="midCat"/>
      </c:valAx>
      <c:valAx>
        <c:axId val="18010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Número</a:t>
                </a:r>
                <a:r>
                  <a:rPr lang="es-PA" baseline="0"/>
                  <a:t> de accidentes</a:t>
                </a:r>
                <a:endParaRPr lang="es-P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80104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ED5294-D589-419D-A8EB-1DB9AA872A2F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D6383E-19F6-46A2-A11C-695DC906107F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0</xdr:row>
      <xdr:rowOff>87630</xdr:rowOff>
    </xdr:from>
    <xdr:to>
      <xdr:col>5</xdr:col>
      <xdr:colOff>754380</xdr:colOff>
      <xdr:row>16</xdr:row>
      <xdr:rowOff>148590</xdr:rowOff>
    </xdr:to>
    <xdr:graphicFrame macro="">
      <xdr:nvGraphicFramePr>
        <xdr:cNvPr id="2" name="Gráfico 7">
          <a:extLst>
            <a:ext uri="{FF2B5EF4-FFF2-40B4-BE49-F238E27FC236}">
              <a16:creationId xmlns:a16="http://schemas.microsoft.com/office/drawing/2014/main" id="{E8107099-267E-A6F2-8E00-7BAE4F9E5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5219700" y="45720"/>
    <xdr:ext cx="5440680" cy="2819400"/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E994DAD-A451-4145-A223-7346AFF656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0</xdr:col>
      <xdr:colOff>137160</xdr:colOff>
      <xdr:row>18</xdr:row>
      <xdr:rowOff>87630</xdr:rowOff>
    </xdr:from>
    <xdr:to>
      <xdr:col>5</xdr:col>
      <xdr:colOff>746760</xdr:colOff>
      <xdr:row>34</xdr:row>
      <xdr:rowOff>148590</xdr:rowOff>
    </xdr:to>
    <xdr:graphicFrame macro="">
      <xdr:nvGraphicFramePr>
        <xdr:cNvPr id="7" name="Gráfico 8">
          <a:extLst>
            <a:ext uri="{FF2B5EF4-FFF2-40B4-BE49-F238E27FC236}">
              <a16:creationId xmlns:a16="http://schemas.microsoft.com/office/drawing/2014/main" id="{B9E59F59-F407-6C95-C830-5A08F5DC5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106680</xdr:colOff>
      <xdr:row>17</xdr:row>
      <xdr:rowOff>163830</xdr:rowOff>
    </xdr:from>
    <xdr:to>
      <xdr:col>11</xdr:col>
      <xdr:colOff>716280</xdr:colOff>
      <xdr:row>34</xdr:row>
      <xdr:rowOff>57150</xdr:rowOff>
    </xdr:to>
    <xdr:graphicFrame macro="">
      <xdr:nvGraphicFramePr>
        <xdr:cNvPr id="8" name="Gráfico 9">
          <a:extLst>
            <a:ext uri="{FF2B5EF4-FFF2-40B4-BE49-F238E27FC236}">
              <a16:creationId xmlns:a16="http://schemas.microsoft.com/office/drawing/2014/main" id="{C5503589-06EF-DB81-7265-40B189E2F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152400</xdr:colOff>
      <xdr:row>18</xdr:row>
      <xdr:rowOff>34290</xdr:rowOff>
    </xdr:from>
    <xdr:to>
      <xdr:col>18</xdr:col>
      <xdr:colOff>327660</xdr:colOff>
      <xdr:row>34</xdr:row>
      <xdr:rowOff>95250</xdr:rowOff>
    </xdr:to>
    <xdr:graphicFrame macro="">
      <xdr:nvGraphicFramePr>
        <xdr:cNvPr id="9" name="Gráfico 10">
          <a:extLst>
            <a:ext uri="{FF2B5EF4-FFF2-40B4-BE49-F238E27FC236}">
              <a16:creationId xmlns:a16="http://schemas.microsoft.com/office/drawing/2014/main" id="{666C4EFA-5A83-1431-5BE1-A6F77A389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121920</xdr:colOff>
      <xdr:row>36</xdr:row>
      <xdr:rowOff>19050</xdr:rowOff>
    </xdr:from>
    <xdr:to>
      <xdr:col>5</xdr:col>
      <xdr:colOff>731520</xdr:colOff>
      <xdr:row>52</xdr:row>
      <xdr:rowOff>80010</xdr:rowOff>
    </xdr:to>
    <xdr:graphicFrame macro="">
      <xdr:nvGraphicFramePr>
        <xdr:cNvPr id="10" name="Gráfico 11">
          <a:extLst>
            <a:ext uri="{FF2B5EF4-FFF2-40B4-BE49-F238E27FC236}">
              <a16:creationId xmlns:a16="http://schemas.microsoft.com/office/drawing/2014/main" id="{F55B7614-1E22-5D5B-94AA-7AB9C7302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129540</xdr:colOff>
      <xdr:row>36</xdr:row>
      <xdr:rowOff>41910</xdr:rowOff>
    </xdr:from>
    <xdr:to>
      <xdr:col>11</xdr:col>
      <xdr:colOff>739140</xdr:colOff>
      <xdr:row>52</xdr:row>
      <xdr:rowOff>102870</xdr:rowOff>
    </xdr:to>
    <xdr:graphicFrame macro="">
      <xdr:nvGraphicFramePr>
        <xdr:cNvPr id="11" name="Gráfico 12">
          <a:extLst>
            <a:ext uri="{FF2B5EF4-FFF2-40B4-BE49-F238E27FC236}">
              <a16:creationId xmlns:a16="http://schemas.microsoft.com/office/drawing/2014/main" id="{EBF12B86-92FC-1173-626C-F887512DF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182880</xdr:colOff>
      <xdr:row>36</xdr:row>
      <xdr:rowOff>34290</xdr:rowOff>
    </xdr:from>
    <xdr:to>
      <xdr:col>18</xdr:col>
      <xdr:colOff>0</xdr:colOff>
      <xdr:row>52</xdr:row>
      <xdr:rowOff>95250</xdr:rowOff>
    </xdr:to>
    <xdr:graphicFrame macro="">
      <xdr:nvGraphicFramePr>
        <xdr:cNvPr id="12" name="Gráfico 13">
          <a:extLst>
            <a:ext uri="{FF2B5EF4-FFF2-40B4-BE49-F238E27FC236}">
              <a16:creationId xmlns:a16="http://schemas.microsoft.com/office/drawing/2014/main" id="{20CA0A5C-070C-D381-2A6D-C24529A8A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129540</xdr:colOff>
      <xdr:row>53</xdr:row>
      <xdr:rowOff>163830</xdr:rowOff>
    </xdr:from>
    <xdr:to>
      <xdr:col>5</xdr:col>
      <xdr:colOff>739140</xdr:colOff>
      <xdr:row>70</xdr:row>
      <xdr:rowOff>57150</xdr:rowOff>
    </xdr:to>
    <xdr:graphicFrame macro="">
      <xdr:nvGraphicFramePr>
        <xdr:cNvPr id="13" name="Gráfico 14">
          <a:extLst>
            <a:ext uri="{FF2B5EF4-FFF2-40B4-BE49-F238E27FC236}">
              <a16:creationId xmlns:a16="http://schemas.microsoft.com/office/drawing/2014/main" id="{6FB2C14C-9F36-284F-7786-EFB3B96F3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137160</xdr:colOff>
      <xdr:row>53</xdr:row>
      <xdr:rowOff>156210</xdr:rowOff>
    </xdr:from>
    <xdr:to>
      <xdr:col>11</xdr:col>
      <xdr:colOff>746760</xdr:colOff>
      <xdr:row>70</xdr:row>
      <xdr:rowOff>49530</xdr:rowOff>
    </xdr:to>
    <xdr:graphicFrame macro="">
      <xdr:nvGraphicFramePr>
        <xdr:cNvPr id="14" name="Gráfico 15">
          <a:extLst>
            <a:ext uri="{FF2B5EF4-FFF2-40B4-BE49-F238E27FC236}">
              <a16:creationId xmlns:a16="http://schemas.microsoft.com/office/drawing/2014/main" id="{EE736EE0-FCD3-A84C-6ECF-140EA2702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114300</xdr:colOff>
      <xdr:row>53</xdr:row>
      <xdr:rowOff>156210</xdr:rowOff>
    </xdr:from>
    <xdr:to>
      <xdr:col>17</xdr:col>
      <xdr:colOff>723900</xdr:colOff>
      <xdr:row>70</xdr:row>
      <xdr:rowOff>49530</xdr:rowOff>
    </xdr:to>
    <xdr:graphicFrame macro="">
      <xdr:nvGraphicFramePr>
        <xdr:cNvPr id="15" name="Gráfico 17">
          <a:extLst>
            <a:ext uri="{FF2B5EF4-FFF2-40B4-BE49-F238E27FC236}">
              <a16:creationId xmlns:a16="http://schemas.microsoft.com/office/drawing/2014/main" id="{7E205362-9418-5A83-0FE2-984E57002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76200</xdr:colOff>
      <xdr:row>71</xdr:row>
      <xdr:rowOff>87630</xdr:rowOff>
    </xdr:from>
    <xdr:to>
      <xdr:col>5</xdr:col>
      <xdr:colOff>685800</xdr:colOff>
      <xdr:row>87</xdr:row>
      <xdr:rowOff>148590</xdr:rowOff>
    </xdr:to>
    <xdr:graphicFrame macro="">
      <xdr:nvGraphicFramePr>
        <xdr:cNvPr id="16" name="Gráfico 18">
          <a:extLst>
            <a:ext uri="{FF2B5EF4-FFF2-40B4-BE49-F238E27FC236}">
              <a16:creationId xmlns:a16="http://schemas.microsoft.com/office/drawing/2014/main" id="{CF11BA28-59A8-C55E-0753-129653498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160020</xdr:colOff>
      <xdr:row>71</xdr:row>
      <xdr:rowOff>3810</xdr:rowOff>
    </xdr:from>
    <xdr:to>
      <xdr:col>11</xdr:col>
      <xdr:colOff>769620</xdr:colOff>
      <xdr:row>87</xdr:row>
      <xdr:rowOff>64770</xdr:rowOff>
    </xdr:to>
    <xdr:graphicFrame macro="">
      <xdr:nvGraphicFramePr>
        <xdr:cNvPr id="17" name="Gráfico 19">
          <a:extLst>
            <a:ext uri="{FF2B5EF4-FFF2-40B4-BE49-F238E27FC236}">
              <a16:creationId xmlns:a16="http://schemas.microsoft.com/office/drawing/2014/main" id="{3C0D64E1-2852-4668-B648-4E3D3653F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038EC6-93D4-4073-CED4-ACC2B457EA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C1AB53-6EF8-C7F4-0420-BAB74AD9C4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N26"/>
  <sheetViews>
    <sheetView tabSelected="1" workbookViewId="0">
      <selection activeCell="R4" sqref="R4"/>
    </sheetView>
  </sheetViews>
  <sheetFormatPr baseColWidth="10" defaultColWidth="11.44140625" defaultRowHeight="13.2" x14ac:dyDescent="0.25"/>
  <cols>
    <col min="1" max="2" width="7.77734375" customWidth="1"/>
    <col min="3" max="3" width="13.5546875" customWidth="1"/>
    <col min="4" max="4" width="13.33203125" customWidth="1"/>
    <col min="5" max="5" width="8.5546875" customWidth="1"/>
    <col min="6" max="6" width="10.6640625" customWidth="1"/>
    <col min="7" max="7" width="9.109375" customWidth="1"/>
    <col min="8" max="8" width="8.44140625" customWidth="1"/>
    <col min="9" max="9" width="10.109375" customWidth="1"/>
    <col min="10" max="10" width="12.88671875" customWidth="1"/>
    <col min="11" max="11" width="10.44140625" customWidth="1"/>
    <col min="12" max="12" width="13.44140625" customWidth="1"/>
    <col min="13" max="13" width="9.44140625" customWidth="1"/>
    <col min="14" max="14" width="10" customWidth="1"/>
    <col min="15" max="15" width="11.21875" customWidth="1"/>
    <col min="16" max="16" width="12.109375" customWidth="1"/>
  </cols>
  <sheetData>
    <row r="1" spans="1:1054" ht="18" customHeight="1" x14ac:dyDescent="0.25">
      <c r="A1" s="14"/>
      <c r="B1" s="14"/>
      <c r="C1" s="14"/>
      <c r="D1" s="24" t="s">
        <v>17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054" s="1" customFormat="1" ht="24.9" customHeight="1" x14ac:dyDescent="0.25">
      <c r="A2" s="16" t="s">
        <v>18</v>
      </c>
      <c r="B2" s="27"/>
      <c r="C2" s="18" t="s">
        <v>1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</row>
    <row r="3" spans="1:1054" s="1" customFormat="1" ht="24.9" customHeight="1" x14ac:dyDescent="0.25">
      <c r="A3" s="17"/>
      <c r="B3" s="15"/>
      <c r="C3" s="20" t="s">
        <v>2</v>
      </c>
      <c r="D3" s="22" t="s">
        <v>15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</row>
    <row r="4" spans="1:1054" s="1" customFormat="1" ht="51.75" customHeight="1" x14ac:dyDescent="0.25">
      <c r="A4" s="35"/>
      <c r="B4" s="25" t="s">
        <v>0</v>
      </c>
      <c r="C4" s="21"/>
      <c r="D4" s="3" t="s">
        <v>3</v>
      </c>
      <c r="E4" s="3" t="s">
        <v>4</v>
      </c>
      <c r="F4" s="3" t="s">
        <v>5</v>
      </c>
      <c r="G4" s="2" t="s">
        <v>6</v>
      </c>
      <c r="H4" s="2" t="s">
        <v>7</v>
      </c>
      <c r="I4" s="3" t="s">
        <v>8</v>
      </c>
      <c r="J4" s="3" t="s">
        <v>9</v>
      </c>
      <c r="K4" s="4" t="s">
        <v>10</v>
      </c>
      <c r="L4" s="4" t="s">
        <v>11</v>
      </c>
      <c r="M4" s="4" t="s">
        <v>14</v>
      </c>
      <c r="N4" s="5" t="s">
        <v>12</v>
      </c>
      <c r="O4" s="5" t="s">
        <v>16</v>
      </c>
      <c r="P4" s="5" t="s">
        <v>13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</row>
    <row r="5" spans="1:1054" ht="27.75" customHeight="1" x14ac:dyDescent="0.25">
      <c r="A5" s="6">
        <v>0</v>
      </c>
      <c r="B5" s="6">
        <v>2014</v>
      </c>
      <c r="C5" s="10">
        <f>SUM(D5:P5)</f>
        <v>43082</v>
      </c>
      <c r="D5" s="11">
        <v>403</v>
      </c>
      <c r="E5" s="11">
        <v>1239</v>
      </c>
      <c r="F5" s="11">
        <v>2528</v>
      </c>
      <c r="G5" s="11">
        <v>2787</v>
      </c>
      <c r="H5" s="11">
        <v>117</v>
      </c>
      <c r="I5" s="11">
        <v>821</v>
      </c>
      <c r="J5" s="12">
        <v>615</v>
      </c>
      <c r="K5" s="11">
        <v>27997</v>
      </c>
      <c r="L5" s="12">
        <v>5359</v>
      </c>
      <c r="M5" s="12">
        <v>1177</v>
      </c>
      <c r="N5" s="13">
        <v>1</v>
      </c>
      <c r="O5" s="12">
        <v>1</v>
      </c>
      <c r="P5" s="12">
        <v>37</v>
      </c>
      <c r="Q5" s="26"/>
      <c r="R5" s="9"/>
    </row>
    <row r="6" spans="1:1054" ht="27.75" customHeight="1" x14ac:dyDescent="0.25">
      <c r="A6" s="6">
        <v>1</v>
      </c>
      <c r="B6" s="6">
        <v>2015</v>
      </c>
      <c r="C6" s="10">
        <f t="shared" ref="C6:C7" si="0">SUM(D6:P6)</f>
        <v>48118</v>
      </c>
      <c r="D6" s="11">
        <v>399</v>
      </c>
      <c r="E6" s="11">
        <v>1558</v>
      </c>
      <c r="F6" s="11">
        <v>2878</v>
      </c>
      <c r="G6" s="11">
        <v>3463</v>
      </c>
      <c r="H6" s="11">
        <v>122</v>
      </c>
      <c r="I6" s="11">
        <v>845</v>
      </c>
      <c r="J6" s="12">
        <v>650</v>
      </c>
      <c r="K6" s="11">
        <v>31291</v>
      </c>
      <c r="L6" s="12">
        <v>5460</v>
      </c>
      <c r="M6" s="12">
        <v>1410</v>
      </c>
      <c r="N6" s="13">
        <v>0</v>
      </c>
      <c r="O6" s="13">
        <v>0</v>
      </c>
      <c r="P6" s="12">
        <v>42</v>
      </c>
      <c r="Q6" s="9"/>
    </row>
    <row r="7" spans="1:1054" ht="27.75" customHeight="1" x14ac:dyDescent="0.25">
      <c r="A7" s="6">
        <v>2</v>
      </c>
      <c r="B7" s="6">
        <v>2016</v>
      </c>
      <c r="C7" s="10">
        <f t="shared" si="0"/>
        <v>55486</v>
      </c>
      <c r="D7" s="11">
        <v>476</v>
      </c>
      <c r="E7" s="11">
        <v>1739</v>
      </c>
      <c r="F7" s="11">
        <v>3408</v>
      </c>
      <c r="G7" s="11">
        <v>4162</v>
      </c>
      <c r="H7" s="11">
        <v>194</v>
      </c>
      <c r="I7" s="11">
        <v>1078</v>
      </c>
      <c r="J7" s="12">
        <v>765</v>
      </c>
      <c r="K7" s="11">
        <v>34858</v>
      </c>
      <c r="L7" s="12">
        <v>7129</v>
      </c>
      <c r="M7" s="12">
        <v>1625</v>
      </c>
      <c r="N7" s="13">
        <v>0</v>
      </c>
      <c r="O7" s="13">
        <v>0</v>
      </c>
      <c r="P7" s="12">
        <v>52</v>
      </c>
      <c r="Q7" s="9"/>
    </row>
    <row r="8" spans="1:1054" ht="27.75" customHeight="1" x14ac:dyDescent="0.25">
      <c r="A8" s="6">
        <v>3</v>
      </c>
      <c r="B8" s="6">
        <v>2017</v>
      </c>
      <c r="C8" s="10">
        <f t="shared" ref="C8" si="1">SUM(D8:P8)</f>
        <v>56847</v>
      </c>
      <c r="D8" s="11">
        <v>499</v>
      </c>
      <c r="E8" s="11">
        <v>1738</v>
      </c>
      <c r="F8" s="11">
        <v>3426</v>
      </c>
      <c r="G8" s="11">
        <v>4906</v>
      </c>
      <c r="H8" s="11">
        <v>237</v>
      </c>
      <c r="I8" s="11">
        <v>1141</v>
      </c>
      <c r="J8" s="12">
        <v>861</v>
      </c>
      <c r="K8" s="11">
        <v>34668</v>
      </c>
      <c r="L8" s="12">
        <v>7571</v>
      </c>
      <c r="M8" s="12">
        <v>1732</v>
      </c>
      <c r="N8" s="13">
        <v>0</v>
      </c>
      <c r="O8" s="13">
        <v>0</v>
      </c>
      <c r="P8" s="12">
        <v>68</v>
      </c>
      <c r="Q8" s="9"/>
    </row>
    <row r="9" spans="1:1054" ht="27.75" customHeight="1" x14ac:dyDescent="0.25">
      <c r="A9" s="6">
        <v>4</v>
      </c>
      <c r="B9" s="6">
        <v>2018</v>
      </c>
      <c r="C9" s="10">
        <f t="shared" ref="C9:C10" si="2">SUM(D9:P9)</f>
        <v>55053</v>
      </c>
      <c r="D9" s="11">
        <v>507</v>
      </c>
      <c r="E9" s="11">
        <v>1353</v>
      </c>
      <c r="F9" s="11">
        <v>3382</v>
      </c>
      <c r="G9" s="11">
        <v>4768</v>
      </c>
      <c r="H9" s="11">
        <v>226</v>
      </c>
      <c r="I9" s="11">
        <v>1001</v>
      </c>
      <c r="J9" s="12">
        <v>804</v>
      </c>
      <c r="K9" s="11">
        <v>33405</v>
      </c>
      <c r="L9" s="12">
        <v>7832</v>
      </c>
      <c r="M9" s="12">
        <v>1721</v>
      </c>
      <c r="N9" s="13">
        <v>0</v>
      </c>
      <c r="O9" s="13">
        <v>0</v>
      </c>
      <c r="P9" s="13">
        <v>54</v>
      </c>
      <c r="Q9" s="9"/>
    </row>
    <row r="10" spans="1:1054" ht="27.75" customHeight="1" x14ac:dyDescent="0.25">
      <c r="A10" s="6">
        <v>5</v>
      </c>
      <c r="B10" s="6">
        <v>2019</v>
      </c>
      <c r="C10" s="10">
        <f t="shared" si="2"/>
        <v>51528</v>
      </c>
      <c r="D10" s="11">
        <v>508</v>
      </c>
      <c r="E10" s="11">
        <v>1271</v>
      </c>
      <c r="F10" s="11">
        <v>3123</v>
      </c>
      <c r="G10" s="11">
        <v>4699</v>
      </c>
      <c r="H10" s="11">
        <v>197</v>
      </c>
      <c r="I10" s="11">
        <v>1053</v>
      </c>
      <c r="J10" s="12">
        <v>752</v>
      </c>
      <c r="K10" s="11">
        <v>30141</v>
      </c>
      <c r="L10" s="12">
        <v>8028</v>
      </c>
      <c r="M10" s="12">
        <v>1698</v>
      </c>
      <c r="N10" s="13">
        <v>1</v>
      </c>
      <c r="O10" s="13">
        <v>0</v>
      </c>
      <c r="P10" s="13">
        <v>57</v>
      </c>
      <c r="Q10" s="9"/>
    </row>
    <row r="11" spans="1:1054" ht="27.75" customHeight="1" x14ac:dyDescent="0.25">
      <c r="A11" s="6">
        <v>6</v>
      </c>
      <c r="B11" s="6">
        <v>2020</v>
      </c>
      <c r="C11" s="10">
        <f>SUM(D11:P11)</f>
        <v>30221</v>
      </c>
      <c r="D11" s="11">
        <v>366</v>
      </c>
      <c r="E11" s="11">
        <v>933</v>
      </c>
      <c r="F11" s="11">
        <v>1925</v>
      </c>
      <c r="G11" s="11">
        <v>2857</v>
      </c>
      <c r="H11" s="11">
        <v>122</v>
      </c>
      <c r="I11" s="11">
        <v>763</v>
      </c>
      <c r="J11" s="12">
        <v>528</v>
      </c>
      <c r="K11" s="11">
        <v>17063</v>
      </c>
      <c r="L11" s="12">
        <v>4506</v>
      </c>
      <c r="M11" s="12">
        <v>1112</v>
      </c>
      <c r="N11" s="13">
        <v>2</v>
      </c>
      <c r="O11" s="13">
        <v>2</v>
      </c>
      <c r="P11" s="13">
        <v>42</v>
      </c>
      <c r="Q11" s="9"/>
    </row>
    <row r="12" spans="1:1054" ht="27.75" customHeight="1" x14ac:dyDescent="0.25">
      <c r="A12" s="6">
        <v>7</v>
      </c>
      <c r="B12" s="6">
        <v>2021</v>
      </c>
      <c r="C12" s="10">
        <f>SUM(D12:P12)</f>
        <v>40165</v>
      </c>
      <c r="D12" s="11">
        <v>522</v>
      </c>
      <c r="E12" s="11">
        <v>1317</v>
      </c>
      <c r="F12" s="11">
        <v>2585</v>
      </c>
      <c r="G12" s="11">
        <v>4068</v>
      </c>
      <c r="H12" s="11">
        <v>169</v>
      </c>
      <c r="I12" s="11">
        <v>968</v>
      </c>
      <c r="J12" s="12">
        <v>613</v>
      </c>
      <c r="K12" s="11">
        <v>21896</v>
      </c>
      <c r="L12" s="12">
        <v>6293</v>
      </c>
      <c r="M12" s="12">
        <v>1672</v>
      </c>
      <c r="N12" s="13">
        <v>1</v>
      </c>
      <c r="O12" s="13">
        <v>0</v>
      </c>
      <c r="P12" s="13">
        <v>61</v>
      </c>
      <c r="Q12" s="9"/>
    </row>
    <row r="13" spans="1:1054" ht="27.75" customHeight="1" x14ac:dyDescent="0.25">
      <c r="A13" s="6">
        <v>8</v>
      </c>
      <c r="B13" s="6">
        <v>2022</v>
      </c>
      <c r="C13" s="10">
        <f>SUM(D13:P13)</f>
        <v>43178</v>
      </c>
      <c r="D13" s="11">
        <v>453</v>
      </c>
      <c r="E13" s="11">
        <v>1459</v>
      </c>
      <c r="F13" s="11">
        <v>2848</v>
      </c>
      <c r="G13" s="11">
        <v>3744</v>
      </c>
      <c r="H13" s="11">
        <v>165</v>
      </c>
      <c r="I13" s="11">
        <v>1011</v>
      </c>
      <c r="J13" s="12">
        <v>647</v>
      </c>
      <c r="K13" s="11">
        <v>24134</v>
      </c>
      <c r="L13" s="12">
        <v>6912</v>
      </c>
      <c r="M13" s="12">
        <v>1721</v>
      </c>
      <c r="N13" s="13">
        <v>10</v>
      </c>
      <c r="O13" s="13">
        <v>0</v>
      </c>
      <c r="P13" s="13">
        <v>74</v>
      </c>
      <c r="Q13" s="9"/>
    </row>
    <row r="14" spans="1:1054" ht="27.75" customHeight="1" x14ac:dyDescent="0.25">
      <c r="A14" s="6">
        <v>9</v>
      </c>
      <c r="B14" s="6">
        <v>2023</v>
      </c>
      <c r="C14" s="10">
        <f>SUM(D14:P14)</f>
        <v>45614</v>
      </c>
      <c r="D14" s="11">
        <v>440</v>
      </c>
      <c r="E14" s="11">
        <v>1573</v>
      </c>
      <c r="F14" s="11">
        <v>2509</v>
      </c>
      <c r="G14" s="11">
        <v>4014</v>
      </c>
      <c r="H14" s="11">
        <v>175</v>
      </c>
      <c r="I14" s="11">
        <v>1007</v>
      </c>
      <c r="J14" s="12">
        <v>690</v>
      </c>
      <c r="K14" s="11">
        <v>26128</v>
      </c>
      <c r="L14" s="12">
        <v>7157</v>
      </c>
      <c r="M14" s="12">
        <v>1853</v>
      </c>
      <c r="N14" s="13">
        <v>10</v>
      </c>
      <c r="O14" s="13">
        <v>0</v>
      </c>
      <c r="P14" s="13">
        <v>58</v>
      </c>
      <c r="Q14" s="9"/>
    </row>
    <row r="15" spans="1:1054" ht="27.75" customHeight="1" x14ac:dyDescent="0.25">
      <c r="A15" s="28">
        <v>10</v>
      </c>
      <c r="B15" s="28">
        <v>2024</v>
      </c>
      <c r="C15" s="30">
        <v>41202.533333333333</v>
      </c>
      <c r="D15" s="31">
        <v>475.4</v>
      </c>
      <c r="E15" s="31">
        <v>1341.5333333333333</v>
      </c>
      <c r="F15" s="31">
        <v>2552.6</v>
      </c>
      <c r="G15" s="31">
        <v>4157.6000000000004</v>
      </c>
      <c r="H15" s="31">
        <v>183.2</v>
      </c>
      <c r="I15" s="31">
        <v>1008.9333333333333</v>
      </c>
      <c r="J15" s="31">
        <v>653.93333333333328</v>
      </c>
      <c r="K15" s="31">
        <v>21897.8</v>
      </c>
      <c r="L15" s="31">
        <v>7063.5999999999995</v>
      </c>
      <c r="M15" s="31">
        <v>1792.5333333333333</v>
      </c>
      <c r="N15" s="32">
        <v>7.9333333333333336</v>
      </c>
      <c r="O15" s="32">
        <v>0.2</v>
      </c>
      <c r="P15" s="32">
        <v>67.266666666666666</v>
      </c>
      <c r="Q15" s="9"/>
    </row>
    <row r="16" spans="1:1054" ht="27.75" customHeight="1" x14ac:dyDescent="0.25">
      <c r="A16" s="28">
        <v>11</v>
      </c>
      <c r="B16" s="28">
        <v>2025</v>
      </c>
      <c r="C16" s="30">
        <v>40161.321212121205</v>
      </c>
      <c r="D16" s="31">
        <v>478.69090909090909</v>
      </c>
      <c r="E16" s="31">
        <v>1327.6303030303029</v>
      </c>
      <c r="F16" s="31">
        <v>2496.4909090909086</v>
      </c>
      <c r="G16" s="31">
        <v>4195.9272727272728</v>
      </c>
      <c r="H16" s="31">
        <v>185.16363636363636</v>
      </c>
      <c r="I16" s="31">
        <v>1016.2303030303029</v>
      </c>
      <c r="J16" s="31">
        <v>646.92121212121208</v>
      </c>
      <c r="K16" s="31">
        <v>20759.563636363637</v>
      </c>
      <c r="L16" s="31">
        <v>7143.4</v>
      </c>
      <c r="M16" s="31">
        <v>1832.6121212121211</v>
      </c>
      <c r="N16" s="32">
        <v>8.9212121212121218</v>
      </c>
      <c r="O16" s="32">
        <v>0.18181818181818182</v>
      </c>
      <c r="P16" s="32">
        <v>69.587878787878793</v>
      </c>
      <c r="Q16" s="9"/>
    </row>
    <row r="17" spans="1:17" ht="27.75" customHeight="1" x14ac:dyDescent="0.25">
      <c r="A17" s="28"/>
      <c r="B17" s="28"/>
      <c r="C17" s="30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2"/>
      <c r="O17" s="32"/>
      <c r="P17" s="32"/>
      <c r="Q17" s="9"/>
    </row>
    <row r="18" spans="1:17" ht="27.75" customHeight="1" x14ac:dyDescent="0.25">
      <c r="A18" s="28"/>
      <c r="B18" s="28"/>
      <c r="C18" s="30" t="s">
        <v>19</v>
      </c>
      <c r="D18" s="31">
        <f>SLOPE(D5:D14,A5:A14)</f>
        <v>3.290909090909091</v>
      </c>
      <c r="E18" s="31">
        <f>SLOPE(E5:E14,A5:A14)</f>
        <v>-13.903030303030302</v>
      </c>
      <c r="F18" s="31">
        <f>SLOPE(F5:F14,A5:A14)</f>
        <v>-56.109090909090909</v>
      </c>
      <c r="G18" s="31">
        <f>SLOPE(G5:G14,A5:A14)</f>
        <v>38.327272727272728</v>
      </c>
      <c r="H18" s="31">
        <f>SLOPE(H5:H14,A5:A14)</f>
        <v>1.9636363636363636</v>
      </c>
      <c r="I18" s="31">
        <f>SLOPE(I5:I14,A5:A14)</f>
        <v>7.2969696969696969</v>
      </c>
      <c r="J18" s="31">
        <f>SLOPE(J5:J14,A5:A14)</f>
        <v>-7.0121212121212118</v>
      </c>
      <c r="K18" s="31">
        <f>SLOPE(K5:K14,A5:A14)</f>
        <v>-1138.2363636363636</v>
      </c>
      <c r="L18" s="31">
        <f>SLOPE(L5:L14,A5:A14)</f>
        <v>79.8</v>
      </c>
      <c r="M18" s="31">
        <f>SLOPE(M5:M14,A5:A14)</f>
        <v>40.078787878787878</v>
      </c>
      <c r="N18" s="31">
        <f>SLOPE(N5:N14,A5:A14)</f>
        <v>0.98787878787878791</v>
      </c>
      <c r="O18" s="31">
        <f>SLOPE(O5:O14,A5:A14)</f>
        <v>-1.8181818181818177E-2</v>
      </c>
      <c r="P18" s="31">
        <f>SLOPE(P5:P14,A5:A14)</f>
        <v>2.3212121212121213</v>
      </c>
      <c r="Q18" s="9"/>
    </row>
    <row r="19" spans="1:17" ht="27.75" customHeight="1" x14ac:dyDescent="0.25">
      <c r="A19" s="28"/>
      <c r="B19" s="28"/>
      <c r="C19" s="30" t="s">
        <v>20</v>
      </c>
      <c r="D19" s="31">
        <f>INTERCEPT(D5:D14,A5:A14)</f>
        <v>442.4909090909091</v>
      </c>
      <c r="E19" s="31">
        <f>INTERCEPT(E5:E14,A5:A14)</f>
        <v>1480.5636363636363</v>
      </c>
      <c r="F19" s="31">
        <f>INTERCEPT(F5:F14,A5:A14)</f>
        <v>3113.6909090909089</v>
      </c>
      <c r="G19" s="31">
        <f>INTERCEPT(G5:G14,A5:A14)</f>
        <v>3774.3272727272729</v>
      </c>
      <c r="H19" s="31">
        <f>INTERCEPT(H5:H14,A5:A14)</f>
        <v>163.56363636363636</v>
      </c>
      <c r="I19" s="31">
        <f>INTERCEPT(I5:I14,A5:A14)</f>
        <v>935.96363636363628</v>
      </c>
      <c r="J19" s="31">
        <f>INTERCEPT(J5:J14,A5:A14)</f>
        <v>724.0545454545454</v>
      </c>
      <c r="K19" s="31">
        <f>INTERCEPT(K5:K14,A5:A14)</f>
        <v>33280.163636363635</v>
      </c>
      <c r="L19" s="31">
        <f>INTERCEPT(L5:L14,A5:A14)</f>
        <v>6265.5999999999995</v>
      </c>
      <c r="M19" s="31">
        <f>INTERCEPT(M5:M14,A5:A14)</f>
        <v>1391.7454545454545</v>
      </c>
      <c r="N19" s="31">
        <f>INTERCEPT(N5:N14,A5:A14)</f>
        <v>-1.9454545454545453</v>
      </c>
      <c r="O19" s="31">
        <f>INTERCEPT(O5:O14,A5:A14)</f>
        <v>0.38181818181818178</v>
      </c>
      <c r="P19" s="31">
        <f>INTERCEPT(P5:P14,A5:A14)</f>
        <v>44.054545454545455</v>
      </c>
      <c r="Q19" s="9"/>
    </row>
    <row r="20" spans="1:17" ht="27.75" customHeight="1" x14ac:dyDescent="0.25">
      <c r="A20" s="28"/>
      <c r="B20" s="28"/>
      <c r="C20" s="30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9"/>
    </row>
    <row r="21" spans="1:17" ht="27.75" customHeight="1" x14ac:dyDescent="0.25">
      <c r="A21" s="28"/>
      <c r="B21" s="28"/>
      <c r="C21" s="33" t="s">
        <v>22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</row>
    <row r="22" spans="1:17" ht="12.15" customHeight="1" x14ac:dyDescent="0.25">
      <c r="A22" s="7"/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7"/>
      <c r="P22" s="8"/>
    </row>
    <row r="23" spans="1:17" ht="15" customHeight="1" x14ac:dyDescent="0.25">
      <c r="B23" s="29"/>
      <c r="C23" s="29" t="s">
        <v>0</v>
      </c>
      <c r="D23" s="29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14</v>
      </c>
      <c r="N23" t="s">
        <v>12</v>
      </c>
      <c r="O23" t="s">
        <v>16</v>
      </c>
      <c r="P23" t="s">
        <v>13</v>
      </c>
      <c r="Q23" t="s">
        <v>21</v>
      </c>
    </row>
    <row r="24" spans="1:17" ht="15" customHeight="1" x14ac:dyDescent="0.25">
      <c r="A24" s="7"/>
      <c r="B24" s="7"/>
      <c r="C24" s="7">
        <v>2024</v>
      </c>
      <c r="D24" s="34">
        <f>(D18*A15)+D19</f>
        <v>475.4</v>
      </c>
      <c r="E24" s="34">
        <f>(E18*A15)+E19</f>
        <v>1341.5333333333333</v>
      </c>
      <c r="F24" s="34">
        <f>(F18*A15)+F19</f>
        <v>2552.6</v>
      </c>
      <c r="G24" s="34">
        <f>(G18*A15)+G19</f>
        <v>4157.6000000000004</v>
      </c>
      <c r="H24" s="34">
        <f>(H18*A15)+H19</f>
        <v>183.2</v>
      </c>
      <c r="I24" s="34">
        <f>(I18*A15)+I19</f>
        <v>1008.9333333333333</v>
      </c>
      <c r="J24" s="34">
        <f>(J18*A15)+J19</f>
        <v>653.93333333333328</v>
      </c>
      <c r="K24" s="34">
        <f>(K18*A15)+K19</f>
        <v>21897.8</v>
      </c>
      <c r="L24" s="34">
        <f>(L18*A15)+L19</f>
        <v>7063.5999999999995</v>
      </c>
      <c r="M24" s="34">
        <f>(M18*A15)+M19</f>
        <v>1792.5333333333333</v>
      </c>
      <c r="N24" s="34">
        <f>(N18*A15)+N19</f>
        <v>7.9333333333333336</v>
      </c>
      <c r="O24" s="34">
        <f>(O18*A15)+O19</f>
        <v>0.2</v>
      </c>
      <c r="P24" s="34">
        <f>(P18*A15)+P19</f>
        <v>67.266666666666666</v>
      </c>
      <c r="Q24" s="34">
        <f>SUM(D24:P24)</f>
        <v>41202.533333333333</v>
      </c>
    </row>
    <row r="25" spans="1:17" x14ac:dyDescent="0.25">
      <c r="C25">
        <v>2025</v>
      </c>
      <c r="D25" s="34">
        <f>(D18*A16)+D19</f>
        <v>478.69090909090909</v>
      </c>
      <c r="E25" s="34">
        <f>(E18*A16)+E19</f>
        <v>1327.6303030303029</v>
      </c>
      <c r="F25" s="34">
        <f>(F18*A16)+F19</f>
        <v>2496.4909090909086</v>
      </c>
      <c r="G25" s="34">
        <f>(G18*A16)+G19</f>
        <v>4195.9272727272728</v>
      </c>
      <c r="H25" s="34">
        <f>(H18*A16)+H19</f>
        <v>185.16363636363636</v>
      </c>
      <c r="I25" s="34">
        <f>(I18*A16)+I19</f>
        <v>1016.2303030303029</v>
      </c>
      <c r="J25" s="34">
        <f>(J18*A16)+J19</f>
        <v>646.92121212121208</v>
      </c>
      <c r="K25" s="34">
        <f>(K18*A16)+K19</f>
        <v>20759.563636363637</v>
      </c>
      <c r="L25" s="34">
        <f>(L18*A16)+L19</f>
        <v>7143.4</v>
      </c>
      <c r="M25" s="34">
        <f>(M18*A16)+M19</f>
        <v>1832.6121212121211</v>
      </c>
      <c r="N25" s="34">
        <f>(N18*A16)+N19</f>
        <v>8.9212121212121218</v>
      </c>
      <c r="O25" s="34">
        <f>(O18*A16)+O19</f>
        <v>0.18181818181818182</v>
      </c>
      <c r="P25" s="34">
        <f>(P18*A16)+P19</f>
        <v>69.587878787878793</v>
      </c>
      <c r="Q25" s="34">
        <f>SUM(D25:P25)</f>
        <v>40161.321212121205</v>
      </c>
    </row>
    <row r="26" spans="1:17" x14ac:dyDescent="0.25"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>
        <f>SUM(Q24:Q25)</f>
        <v>81363.854545454538</v>
      </c>
    </row>
  </sheetData>
  <mergeCells count="6">
    <mergeCell ref="C21:Q21"/>
    <mergeCell ref="A2:A4"/>
    <mergeCell ref="C2:P2"/>
    <mergeCell ref="C3:C4"/>
    <mergeCell ref="D3:P3"/>
    <mergeCell ref="D1:P1"/>
  </mergeCells>
  <phoneticPr fontId="5" type="noConversion"/>
  <printOptions horizontalCentered="1"/>
  <pageMargins left="0.74803149606299213" right="0.74803149606299213" top="0.98425196850393704" bottom="0.98425196850393704" header="0.31496062992125984" footer="0.31496062992125984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B004-4E96-46FD-B6DB-AA41FBF4F9F4}">
  <dimension ref="A1"/>
  <sheetViews>
    <sheetView workbookViewId="0">
      <selection activeCell="P73" sqref="P73"/>
    </sheetView>
  </sheetViews>
  <sheetFormatPr baseColWidth="10"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Base de datos</vt:lpstr>
      <vt:lpstr>graficas de regresion</vt:lpstr>
      <vt:lpstr>Grafica de Accidentes reales</vt:lpstr>
      <vt:lpstr>Gráfica con las predicciones </vt:lpstr>
      <vt:lpstr>'Base de datos'!Títulos_a_imprimir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LIZKA BATISTA</dc:creator>
  <cp:lastModifiedBy>Anthony Zeng</cp:lastModifiedBy>
  <cp:lastPrinted>2025-07-29T23:28:07Z</cp:lastPrinted>
  <dcterms:created xsi:type="dcterms:W3CDTF">2017-11-01T17:48:52Z</dcterms:created>
  <dcterms:modified xsi:type="dcterms:W3CDTF">2025-07-30T05:18:46Z</dcterms:modified>
</cp:coreProperties>
</file>