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文件资料\BaiduSyncdisk\研究生\研二\工作二\"/>
    </mc:Choice>
  </mc:AlternateContent>
  <xr:revisionPtr revIDLastSave="0" documentId="8_{5D4F7801-D615-4EBF-BCA1-1C8449C835DE}" xr6:coauthVersionLast="47" xr6:coauthVersionMax="47" xr10:uidLastSave="{00000000-0000-0000-0000-000000000000}"/>
  <bookViews>
    <workbookView xWindow="-120" yWindow="-120" windowWidth="38640" windowHeight="21240" firstSheet="1" activeTab="12" xr2:uid="{00000000-000D-0000-FFFF-FFFF00000000}"/>
  </bookViews>
  <sheets>
    <sheet name="Human" sheetId="1" r:id="rId1"/>
    <sheet name="C.elegans" sheetId="2" r:id="rId2"/>
    <sheet name="GPCR_reverse" sheetId="3" r:id="rId3"/>
    <sheet name="Kinase_reverse" sheetId="4" r:id="rId4"/>
    <sheet name="DUDE" sheetId="5" r:id="rId5"/>
    <sheet name="BindingDB" sheetId="6" r:id="rId6"/>
    <sheet name="Ablation_human" sheetId="7" r:id="rId7"/>
    <sheet name="Ablation_celegan" sheetId="8" r:id="rId8"/>
    <sheet name="Sheet2" sheetId="13" r:id="rId9"/>
    <sheet name="Sheet3" sheetId="14" r:id="rId10"/>
    <sheet name="drug-cold-start" sheetId="9" r:id="rId11"/>
    <sheet name="protein-cold-start" sheetId="10" r:id="rId12"/>
    <sheet name="drug-protein-cold-start" sheetId="11" r:id="rId13"/>
    <sheet name="Sheet1" sheetId="12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11" l="1"/>
  <c r="P11" i="11"/>
  <c r="N11" i="11"/>
  <c r="M11" i="11"/>
  <c r="L11" i="11"/>
  <c r="P11" i="10"/>
  <c r="O11" i="10"/>
  <c r="N11" i="10"/>
  <c r="M11" i="10"/>
  <c r="L11" i="10"/>
  <c r="P11" i="9"/>
  <c r="N11" i="9"/>
  <c r="M11" i="9"/>
  <c r="L11" i="9"/>
  <c r="O11" i="9"/>
  <c r="O10" i="9"/>
  <c r="H15" i="1"/>
  <c r="J13" i="1"/>
  <c r="I13" i="1"/>
  <c r="H13" i="1"/>
  <c r="H14" i="1"/>
  <c r="F5" i="14"/>
  <c r="E5" i="14"/>
  <c r="D5" i="14"/>
  <c r="C5" i="14"/>
  <c r="B5" i="14"/>
  <c r="A5" i="14"/>
  <c r="G17" i="13"/>
  <c r="G16" i="13"/>
  <c r="J7" i="13"/>
  <c r="K11" i="13"/>
  <c r="K5" i="13"/>
  <c r="B22" i="1"/>
  <c r="B22" i="2"/>
  <c r="D22" i="1"/>
  <c r="J10" i="13"/>
  <c r="J13" i="13"/>
  <c r="J12" i="13"/>
  <c r="J11" i="13"/>
  <c r="I13" i="13"/>
  <c r="I12" i="13"/>
  <c r="I11" i="13"/>
  <c r="I10" i="13"/>
  <c r="J6" i="13"/>
  <c r="J5" i="13"/>
  <c r="J4" i="13"/>
  <c r="I7" i="13"/>
  <c r="I6" i="13"/>
  <c r="I5" i="13"/>
  <c r="I4" i="13"/>
  <c r="H4" i="13"/>
  <c r="H5" i="13"/>
  <c r="H6" i="13"/>
  <c r="H7" i="13"/>
  <c r="H10" i="13"/>
  <c r="H11" i="13"/>
  <c r="H12" i="13"/>
  <c r="H13" i="13"/>
  <c r="H10" i="1"/>
  <c r="J15" i="2"/>
  <c r="I15" i="2"/>
  <c r="J15" i="1"/>
  <c r="H13" i="2"/>
  <c r="I12" i="2"/>
  <c r="I6" i="1"/>
  <c r="I14" i="2"/>
  <c r="I19" i="11"/>
  <c r="H19" i="11"/>
  <c r="I18" i="11"/>
  <c r="H18" i="11"/>
  <c r="H11" i="11" s="1"/>
  <c r="I17" i="11"/>
  <c r="H17" i="11"/>
  <c r="I16" i="11"/>
  <c r="H16" i="11"/>
  <c r="D11" i="11" s="1"/>
  <c r="I15" i="11"/>
  <c r="H15" i="11"/>
  <c r="K11" i="11"/>
  <c r="J11" i="11"/>
  <c r="P9" i="11" s="1"/>
  <c r="I11" i="11"/>
  <c r="G11" i="11"/>
  <c r="F11" i="11"/>
  <c r="N7" i="11" s="1"/>
  <c r="E11" i="11"/>
  <c r="C11" i="11"/>
  <c r="B11" i="11"/>
  <c r="L9" i="11" s="1"/>
  <c r="P10" i="11"/>
  <c r="L10" i="11"/>
  <c r="N9" i="11"/>
  <c r="N8" i="11"/>
  <c r="P7" i="11"/>
  <c r="L7" i="11"/>
  <c r="P6" i="11"/>
  <c r="L6" i="11"/>
  <c r="N5" i="11"/>
  <c r="N4" i="11"/>
  <c r="P3" i="11"/>
  <c r="L3" i="11"/>
  <c r="I19" i="10"/>
  <c r="K11" i="10" s="1"/>
  <c r="H19" i="10"/>
  <c r="I18" i="10"/>
  <c r="H18" i="10"/>
  <c r="H11" i="10" s="1"/>
  <c r="I17" i="10"/>
  <c r="G11" i="10" s="1"/>
  <c r="H17" i="10"/>
  <c r="I16" i="10"/>
  <c r="H16" i="10"/>
  <c r="D11" i="10" s="1"/>
  <c r="I15" i="10"/>
  <c r="C11" i="10" s="1"/>
  <c r="H15" i="10"/>
  <c r="J11" i="10"/>
  <c r="P9" i="10" s="1"/>
  <c r="I11" i="10"/>
  <c r="F11" i="10"/>
  <c r="N7" i="10" s="1"/>
  <c r="E11" i="10"/>
  <c r="B11" i="10"/>
  <c r="L9" i="10" s="1"/>
  <c r="P10" i="10"/>
  <c r="L10" i="10"/>
  <c r="N9" i="10"/>
  <c r="N8" i="10"/>
  <c r="P7" i="10"/>
  <c r="O7" i="10"/>
  <c r="L7" i="10"/>
  <c r="P6" i="10"/>
  <c r="L6" i="10"/>
  <c r="N5" i="10"/>
  <c r="N4" i="10"/>
  <c r="P3" i="10"/>
  <c r="O3" i="10"/>
  <c r="L3" i="10"/>
  <c r="I19" i="9"/>
  <c r="K11" i="9" s="1"/>
  <c r="H19" i="9"/>
  <c r="I18" i="9"/>
  <c r="H18" i="9"/>
  <c r="H11" i="9" s="1"/>
  <c r="I17" i="9"/>
  <c r="G11" i="9" s="1"/>
  <c r="H17" i="9"/>
  <c r="I16" i="9"/>
  <c r="H16" i="9"/>
  <c r="D11" i="9" s="1"/>
  <c r="I15" i="9"/>
  <c r="C11" i="9" s="1"/>
  <c r="H15" i="9"/>
  <c r="J11" i="9"/>
  <c r="P9" i="9" s="1"/>
  <c r="I11" i="9"/>
  <c r="F11" i="9"/>
  <c r="N7" i="9" s="1"/>
  <c r="E11" i="9"/>
  <c r="B11" i="9"/>
  <c r="L9" i="9" s="1"/>
  <c r="P10" i="9"/>
  <c r="L10" i="9"/>
  <c r="N9" i="9"/>
  <c r="M9" i="9"/>
  <c r="N8" i="9"/>
  <c r="P7" i="9"/>
  <c r="O7" i="9"/>
  <c r="L7" i="9"/>
  <c r="P6" i="9"/>
  <c r="L6" i="9"/>
  <c r="N5" i="9"/>
  <c r="M5" i="9"/>
  <c r="N4" i="9"/>
  <c r="P3" i="9"/>
  <c r="O3" i="9"/>
  <c r="L3" i="9"/>
  <c r="I19" i="8"/>
  <c r="E5" i="8" s="1"/>
  <c r="H19" i="8"/>
  <c r="I18" i="8"/>
  <c r="H18" i="8"/>
  <c r="B5" i="8" s="1"/>
  <c r="I17" i="8"/>
  <c r="H17" i="8"/>
  <c r="I16" i="8"/>
  <c r="H16" i="8"/>
  <c r="D4" i="8" s="1"/>
  <c r="I15" i="8"/>
  <c r="C4" i="8" s="1"/>
  <c r="H15" i="8"/>
  <c r="I14" i="8"/>
  <c r="H14" i="8"/>
  <c r="I13" i="8"/>
  <c r="E3" i="8" s="1"/>
  <c r="H13" i="8"/>
  <c r="I12" i="8"/>
  <c r="H12" i="8"/>
  <c r="B3" i="8" s="1"/>
  <c r="I11" i="8"/>
  <c r="H11" i="8"/>
  <c r="I10" i="8"/>
  <c r="H10" i="8"/>
  <c r="D2" i="8" s="1"/>
  <c r="I9" i="8"/>
  <c r="C2" i="8" s="1"/>
  <c r="H9" i="8"/>
  <c r="I8" i="8"/>
  <c r="H8" i="8"/>
  <c r="G5" i="8"/>
  <c r="F5" i="8"/>
  <c r="D5" i="8"/>
  <c r="C5" i="8"/>
  <c r="G4" i="8"/>
  <c r="F4" i="8"/>
  <c r="E4" i="8"/>
  <c r="B4" i="8"/>
  <c r="G3" i="8"/>
  <c r="F3" i="8"/>
  <c r="D3" i="8"/>
  <c r="C3" i="8"/>
  <c r="G2" i="8"/>
  <c r="F2" i="8"/>
  <c r="E2" i="8"/>
  <c r="B2" i="8"/>
  <c r="I19" i="7"/>
  <c r="E5" i="7" s="1"/>
  <c r="H19" i="7"/>
  <c r="I18" i="7"/>
  <c r="H18" i="7"/>
  <c r="B5" i="7" s="1"/>
  <c r="I17" i="7"/>
  <c r="H17" i="7"/>
  <c r="I16" i="7"/>
  <c r="H16" i="7"/>
  <c r="D4" i="7" s="1"/>
  <c r="I15" i="7"/>
  <c r="C4" i="7" s="1"/>
  <c r="H15" i="7"/>
  <c r="I14" i="7"/>
  <c r="H14" i="7"/>
  <c r="I13" i="7"/>
  <c r="E3" i="7" s="1"/>
  <c r="H13" i="7"/>
  <c r="I12" i="7"/>
  <c r="H12" i="7"/>
  <c r="B3" i="7" s="1"/>
  <c r="I11" i="7"/>
  <c r="H11" i="7"/>
  <c r="I10" i="7"/>
  <c r="H10" i="7"/>
  <c r="D2" i="7" s="1"/>
  <c r="I9" i="7"/>
  <c r="C2" i="7" s="1"/>
  <c r="H9" i="7"/>
  <c r="I8" i="7"/>
  <c r="H8" i="7"/>
  <c r="G5" i="7"/>
  <c r="F5" i="7"/>
  <c r="D5" i="7"/>
  <c r="C5" i="7"/>
  <c r="G4" i="7"/>
  <c r="F4" i="7"/>
  <c r="E4" i="7"/>
  <c r="B4" i="7"/>
  <c r="G3" i="7"/>
  <c r="F3" i="7"/>
  <c r="D3" i="7"/>
  <c r="C3" i="7"/>
  <c r="G2" i="7"/>
  <c r="F2" i="7"/>
  <c r="E2" i="7"/>
  <c r="B2" i="7"/>
  <c r="E8" i="6"/>
  <c r="D8" i="6"/>
  <c r="E7" i="6"/>
  <c r="D7" i="6"/>
  <c r="E6" i="6"/>
  <c r="D6" i="6"/>
  <c r="E5" i="6"/>
  <c r="D5" i="6"/>
  <c r="E4" i="6"/>
  <c r="D4" i="6"/>
  <c r="E3" i="6"/>
  <c r="E9" i="6" s="1"/>
  <c r="D3" i="6"/>
  <c r="E2" i="6"/>
  <c r="D2" i="6"/>
  <c r="D9" i="6" s="1"/>
  <c r="I19" i="2"/>
  <c r="H19" i="2"/>
  <c r="I18" i="2"/>
  <c r="H18" i="2"/>
  <c r="I17" i="2"/>
  <c r="H17" i="2"/>
  <c r="I10" i="2"/>
  <c r="I8" i="2"/>
  <c r="I4" i="2"/>
  <c r="I19" i="1"/>
  <c r="H19" i="1"/>
  <c r="I18" i="1"/>
  <c r="H18" i="1"/>
  <c r="I17" i="1"/>
  <c r="H17" i="1"/>
  <c r="H8" i="2" l="1"/>
  <c r="H12" i="2"/>
  <c r="H4" i="2"/>
  <c r="J13" i="2"/>
  <c r="J9" i="2"/>
  <c r="J3" i="2"/>
  <c r="J14" i="2"/>
  <c r="J7" i="2"/>
  <c r="J4" i="2"/>
  <c r="J2" i="2"/>
  <c r="J11" i="2"/>
  <c r="J8" i="2"/>
  <c r="J6" i="2"/>
  <c r="J12" i="2"/>
  <c r="J10" i="2"/>
  <c r="J5" i="2"/>
  <c r="I9" i="2"/>
  <c r="I13" i="2"/>
  <c r="I5" i="2"/>
  <c r="I3" i="1"/>
  <c r="J3" i="1"/>
  <c r="I7" i="1"/>
  <c r="I2" i="1"/>
  <c r="I11" i="1"/>
  <c r="H5" i="1"/>
  <c r="H2" i="1"/>
  <c r="J9" i="1"/>
  <c r="J5" i="1"/>
  <c r="J10" i="1"/>
  <c r="J6" i="1"/>
  <c r="J2" i="1"/>
  <c r="J11" i="1"/>
  <c r="J7" i="1"/>
  <c r="J12" i="1"/>
  <c r="H11" i="1"/>
  <c r="H7" i="1"/>
  <c r="H3" i="1"/>
  <c r="H12" i="1"/>
  <c r="H8" i="1"/>
  <c r="H4" i="1"/>
  <c r="H9" i="1"/>
  <c r="J14" i="1"/>
  <c r="M8" i="11"/>
  <c r="M4" i="11"/>
  <c r="M7" i="11"/>
  <c r="M3" i="11"/>
  <c r="M10" i="11"/>
  <c r="M6" i="11"/>
  <c r="O10" i="11"/>
  <c r="O6" i="11"/>
  <c r="O9" i="11"/>
  <c r="O5" i="11"/>
  <c r="O8" i="11"/>
  <c r="O4" i="11"/>
  <c r="H6" i="1"/>
  <c r="J8" i="1"/>
  <c r="I14" i="1"/>
  <c r="I12" i="1"/>
  <c r="I8" i="1"/>
  <c r="I4" i="1"/>
  <c r="I9" i="1"/>
  <c r="I5" i="1"/>
  <c r="I10" i="1"/>
  <c r="H9" i="2"/>
  <c r="H5" i="2"/>
  <c r="H10" i="2"/>
  <c r="H15" i="2" s="1"/>
  <c r="H6" i="2"/>
  <c r="H2" i="2"/>
  <c r="H14" i="2"/>
  <c r="H11" i="2"/>
  <c r="H7" i="2"/>
  <c r="H3" i="2"/>
  <c r="M8" i="10"/>
  <c r="M4" i="10"/>
  <c r="M7" i="10"/>
  <c r="M3" i="10"/>
  <c r="M10" i="10"/>
  <c r="M6" i="10"/>
  <c r="O10" i="10"/>
  <c r="O6" i="10"/>
  <c r="O9" i="10"/>
  <c r="O5" i="10"/>
  <c r="O8" i="10"/>
  <c r="O4" i="10"/>
  <c r="M5" i="11"/>
  <c r="M9" i="11"/>
  <c r="J4" i="1"/>
  <c r="M8" i="9"/>
  <c r="M4" i="9"/>
  <c r="M7" i="9"/>
  <c r="M3" i="9"/>
  <c r="M10" i="9"/>
  <c r="M6" i="9"/>
  <c r="O6" i="9"/>
  <c r="O9" i="9"/>
  <c r="O5" i="9"/>
  <c r="O8" i="9"/>
  <c r="O4" i="9"/>
  <c r="M5" i="10"/>
  <c r="M9" i="10"/>
  <c r="O3" i="11"/>
  <c r="O7" i="11"/>
  <c r="I3" i="2"/>
  <c r="I7" i="2"/>
  <c r="I11" i="2"/>
  <c r="L4" i="9"/>
  <c r="P4" i="9"/>
  <c r="N6" i="9"/>
  <c r="L8" i="9"/>
  <c r="P8" i="9"/>
  <c r="N10" i="9"/>
  <c r="L4" i="10"/>
  <c r="P4" i="10"/>
  <c r="N6" i="10"/>
  <c r="L8" i="10"/>
  <c r="P8" i="10"/>
  <c r="N10" i="10"/>
  <c r="L4" i="11"/>
  <c r="P4" i="11"/>
  <c r="N6" i="11"/>
  <c r="L8" i="11"/>
  <c r="P8" i="11"/>
  <c r="N10" i="11"/>
  <c r="I2" i="2"/>
  <c r="I6" i="2"/>
  <c r="N3" i="9"/>
  <c r="L5" i="9"/>
  <c r="P5" i="9"/>
  <c r="N3" i="10"/>
  <c r="L5" i="10"/>
  <c r="P5" i="10"/>
  <c r="N3" i="11"/>
  <c r="L5" i="11"/>
  <c r="P5" i="11"/>
  <c r="I15" i="1" l="1"/>
</calcChain>
</file>

<file path=xl/sharedStrings.xml><?xml version="1.0" encoding="utf-8"?>
<sst xmlns="http://schemas.openxmlformats.org/spreadsheetml/2006/main" count="306" uniqueCount="70">
  <si>
    <t>Model</t>
  </si>
  <si>
    <t>Precision</t>
  </si>
  <si>
    <t>Recall</t>
  </si>
  <si>
    <t>AUC</t>
  </si>
  <si>
    <t>Up-Precision</t>
  </si>
  <si>
    <t>Up-Recall</t>
  </si>
  <si>
    <t>Up-AUC</t>
  </si>
  <si>
    <t>KNN</t>
  </si>
  <si>
    <t>RF</t>
  </si>
  <si>
    <t>L2</t>
  </si>
  <si>
    <t>SVM</t>
  </si>
  <si>
    <t>GraphDTA [12]</t>
  </si>
  <si>
    <t>DeepConvDTI</t>
  </si>
  <si>
    <t>TransformCPI [15]</t>
  </si>
  <si>
    <t>SPP-CPI [16]</t>
  </si>
  <si>
    <t>MGraphDTA [17]</t>
  </si>
  <si>
    <t>CPGL</t>
  </si>
  <si>
    <t>CPInformer</t>
  </si>
  <si>
    <t>MSF-DTA</t>
  </si>
  <si>
    <r>
      <rPr>
        <sz val="11"/>
        <color theme="1"/>
        <rFont val="Times New Roman Regular"/>
        <family val="1"/>
      </rPr>
      <t xml:space="preserve">ParallelGCN </t>
    </r>
    <r>
      <rPr>
        <sz val="11"/>
        <color rgb="FF000000"/>
        <rFont val="Times New Roman Regular"/>
        <family val="1"/>
      </rPr>
      <t>(ours)</t>
    </r>
  </si>
  <si>
    <r>
      <rPr>
        <b/>
        <sz val="10.5"/>
        <color theme="1"/>
        <rFont val="Times New Roman"/>
        <family val="1"/>
      </rPr>
      <t>ParallelGCN</t>
    </r>
    <r>
      <rPr>
        <b/>
        <sz val="10.5"/>
        <color rgb="FF000000"/>
        <rFont val="Times New Roman"/>
        <family val="1"/>
      </rPr>
      <t xml:space="preserve"> (ours)</t>
    </r>
  </si>
  <si>
    <t>avg</t>
  </si>
  <si>
    <t>std</t>
  </si>
  <si>
    <r>
      <rPr>
        <b/>
        <sz val="11"/>
        <color theme="1"/>
        <rFont val="Times New Roman"/>
        <family val="1"/>
      </rPr>
      <t>ParallelGCN</t>
    </r>
    <r>
      <rPr>
        <sz val="11"/>
        <color theme="1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(ours)</t>
    </r>
  </si>
  <si>
    <t>PRC</t>
  </si>
  <si>
    <t>GCN</t>
  </si>
  <si>
    <t>CPI-GNN</t>
  </si>
  <si>
    <t>GraphDTA</t>
  </si>
  <si>
    <t>TransformCPI</t>
  </si>
  <si>
    <r>
      <rPr>
        <sz val="10.5"/>
        <color theme="1"/>
        <rFont val="Times New Roman"/>
        <family val="1"/>
      </rPr>
      <t>ParallelGCN</t>
    </r>
    <r>
      <rPr>
        <sz val="10.5"/>
        <color rgb="FF000000"/>
        <rFont val="Times New Roman"/>
        <family val="1"/>
      </rPr>
      <t xml:space="preserve"> (ours)</t>
    </r>
  </si>
  <si>
    <t>0.5% RE</t>
  </si>
  <si>
    <t>1% RE</t>
  </si>
  <si>
    <t>2% RE</t>
  </si>
  <si>
    <t>5% RE</t>
  </si>
  <si>
    <t>Nnscore</t>
  </si>
  <si>
    <t>Rfscore</t>
  </si>
  <si>
    <t>3D CNN</t>
  </si>
  <si>
    <t>Pocket GCN</t>
  </si>
  <si>
    <t>DrugVQA</t>
  </si>
  <si>
    <t>GanDTi</t>
  </si>
  <si>
    <t>AttentionSiteDTI</t>
  </si>
  <si>
    <t>CPI_GNN</t>
  </si>
  <si>
    <t>MINN-DTI</t>
  </si>
  <si>
    <t>Baseline</t>
  </si>
  <si>
    <t>model1</t>
  </si>
  <si>
    <t>model2</t>
  </si>
  <si>
    <t>model3</t>
  </si>
  <si>
    <t>model_baseline</t>
  </si>
  <si>
    <t>Accuracy</t>
  </si>
  <si>
    <t>AUPR</t>
  </si>
  <si>
    <t>gain</t>
  </si>
  <si>
    <t>GNN-CPI</t>
  </si>
  <si>
    <t>GNN-PT</t>
  </si>
  <si>
    <t>DeepEmbedding-DTI</t>
  </si>
  <si>
    <t>DeepConv-DTI</t>
  </si>
  <si>
    <t>TransformerCPI</t>
  </si>
  <si>
    <t>MolTrans</t>
  </si>
  <si>
    <t>HyperAttentionDTI</t>
  </si>
  <si>
    <r>
      <rPr>
        <sz val="10.5"/>
        <color theme="1"/>
        <rFont val="Times New Roman Regular"/>
        <family val="1"/>
      </rPr>
      <t>ParallelGCN</t>
    </r>
    <r>
      <rPr>
        <sz val="10.5"/>
        <color rgb="FF000000"/>
        <rFont val="Times New Roman Regular"/>
        <family val="1"/>
      </rPr>
      <t xml:space="preserve"> (ours)</t>
    </r>
  </si>
  <si>
    <t>drug-cold-start</t>
  </si>
  <si>
    <t>protein-cold-start</t>
  </si>
  <si>
    <t>drug-protein-cold-start</t>
  </si>
  <si>
    <r>
      <rPr>
        <b/>
        <sz val="11"/>
        <color rgb="FF000000"/>
        <rFont val="等线"/>
        <family val="3"/>
        <charset val="134"/>
      </rPr>
      <t>　</t>
    </r>
  </si>
  <si>
    <r>
      <rPr>
        <b/>
        <sz val="11"/>
        <color rgb="FF000000"/>
        <rFont val="Times New Roman Regular"/>
      </rPr>
      <t>ParallelGCN</t>
    </r>
    <r>
      <rPr>
        <sz val="11"/>
        <color rgb="FF000000"/>
        <rFont val="Times New Roman Regular"/>
      </rPr>
      <t xml:space="preserve"> </t>
    </r>
    <r>
      <rPr>
        <b/>
        <sz val="11"/>
        <color rgb="FF000000"/>
        <rFont val="Times New Roman Regular"/>
      </rPr>
      <t>(ours)</t>
    </r>
  </si>
  <si>
    <t>CPGL</t>
    <phoneticPr fontId="20" type="noConversion"/>
  </si>
  <si>
    <t>ParallelCPI</t>
  </si>
  <si>
    <t>CPI-NE</t>
  </si>
  <si>
    <t>CPI-ParallelGCN</t>
  </si>
  <si>
    <t>CPI-GRB</t>
  </si>
  <si>
    <t>CPI-DSCNN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</si>
</sst>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3">
    <font>
      <sz val="11"/>
      <color theme="1"/>
      <name val="等线"/>
      <charset val="134"/>
      <scheme val="minor"/>
    </font>
    <font>
      <b/>
      <sz val="11"/>
      <color rgb="FF000000"/>
      <name val="Times New Roman Regular"/>
    </font>
    <font>
      <sz val="11"/>
      <color rgb="FF000000"/>
      <name val="Times New Roman Regular"/>
    </font>
    <font>
      <sz val="11"/>
      <color theme="1"/>
      <name val="Times New Roman Regular"/>
      <family val="1"/>
    </font>
    <font>
      <sz val="11"/>
      <color rgb="FF000000"/>
      <name val="Times New Roman Regular"/>
      <family val="1"/>
    </font>
    <font>
      <sz val="10.5"/>
      <color rgb="FF000000"/>
      <name val="Times New Roman Regular"/>
      <family val="1"/>
    </font>
    <font>
      <sz val="10.5"/>
      <color theme="1"/>
      <name val="Times New Roman Regular"/>
      <family val="1"/>
    </font>
    <font>
      <b/>
      <sz val="10.5"/>
      <color rgb="FF000000"/>
      <name val="Times New Roman Regular"/>
      <family val="1"/>
    </font>
    <font>
      <b/>
      <sz val="11"/>
      <color theme="1"/>
      <name val="Times New Roman Regular"/>
      <family val="1"/>
    </font>
    <font>
      <sz val="11"/>
      <color theme="1"/>
      <name val="宋体-简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b/>
      <sz val="11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rgb="FF000000"/>
      <name val="Times New Roman Regular"/>
      <family val="1"/>
    </font>
    <font>
      <b/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 Regula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76" fontId="1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wrapText="1"/>
    </xf>
    <xf numFmtId="176" fontId="9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10" fillId="3" borderId="0" xfId="0" applyNumberFormat="1" applyFont="1" applyFill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 wrapText="1"/>
    </xf>
    <xf numFmtId="176" fontId="10" fillId="0" borderId="0" xfId="0" applyNumberFormat="1" applyFont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/>
    </xf>
    <xf numFmtId="0" fontId="12" fillId="0" borderId="0" xfId="0" applyFont="1"/>
    <xf numFmtId="176" fontId="15" fillId="3" borderId="0" xfId="0" applyNumberFormat="1" applyFont="1" applyFill="1" applyAlignment="1">
      <alignment horizontal="center" vertical="center" wrapText="1"/>
    </xf>
    <xf numFmtId="176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10" fontId="12" fillId="0" borderId="0" xfId="0" applyNumberFormat="1" applyFont="1"/>
    <xf numFmtId="0" fontId="11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14" fillId="0" borderId="0" xfId="0" applyNumberFormat="1" applyFont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 wrapText="1"/>
    </xf>
    <xf numFmtId="176" fontId="4" fillId="4" borderId="0" xfId="0" applyNumberFormat="1" applyFont="1" applyFill="1" applyAlignment="1">
      <alignment horizontal="center" vertical="center" wrapText="1"/>
    </xf>
    <xf numFmtId="176" fontId="3" fillId="4" borderId="0" xfId="0" applyNumberFormat="1" applyFont="1" applyFill="1" applyAlignment="1">
      <alignment horizontal="center" vertical="center" wrapText="1"/>
    </xf>
    <xf numFmtId="176" fontId="18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6" fontId="11" fillId="0" borderId="0" xfId="0" applyNumberFormat="1" applyFont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0" fillId="0" borderId="0" xfId="0" applyNumberFormat="1"/>
    <xf numFmtId="176" fontId="3" fillId="0" borderId="0" xfId="0" applyNumberFormat="1" applyFont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zoomScale="148" zoomScaleNormal="148" workbookViewId="0">
      <selection activeCell="F15" sqref="F15"/>
    </sheetView>
  </sheetViews>
  <sheetFormatPr defaultColWidth="9" defaultRowHeight="15"/>
  <cols>
    <col min="1" max="1" width="28" style="15" customWidth="1"/>
    <col min="2" max="3" width="13.5" style="15" customWidth="1"/>
    <col min="4" max="5" width="12.375" style="15" customWidth="1"/>
    <col min="6" max="6" width="13.25" style="15" customWidth="1"/>
    <col min="7" max="7" width="9" style="15"/>
    <col min="8" max="8" width="12.125" style="15" customWidth="1"/>
    <col min="9" max="10" width="9.125" style="15"/>
    <col min="11" max="11" width="9.25" style="15"/>
    <col min="12" max="16384" width="9" style="15"/>
  </cols>
  <sheetData>
    <row r="1" spans="1:10">
      <c r="A1" s="8" t="s">
        <v>0</v>
      </c>
      <c r="B1" s="8" t="s">
        <v>1</v>
      </c>
      <c r="C1" s="8"/>
      <c r="D1" s="8" t="s">
        <v>2</v>
      </c>
      <c r="E1" s="8"/>
      <c r="F1" s="8" t="s">
        <v>3</v>
      </c>
      <c r="H1" s="15" t="s">
        <v>4</v>
      </c>
      <c r="I1" s="15" t="s">
        <v>5</v>
      </c>
      <c r="J1" s="15" t="s">
        <v>6</v>
      </c>
    </row>
    <row r="2" spans="1:10">
      <c r="A2" s="45" t="s">
        <v>7</v>
      </c>
      <c r="B2" s="10">
        <v>0.92700000000000005</v>
      </c>
      <c r="C2" s="10">
        <v>5.0000000000000001E-3</v>
      </c>
      <c r="D2" s="10">
        <v>0.79800000000000004</v>
      </c>
      <c r="E2" s="10">
        <v>1.2E-2</v>
      </c>
      <c r="F2" s="10">
        <v>0.86199999999999999</v>
      </c>
      <c r="G2" s="15">
        <v>8.0000000000000002E-3</v>
      </c>
      <c r="H2" s="16">
        <f>(B14-B2)/B2</f>
        <v>3.8834951456310593E-2</v>
      </c>
      <c r="I2" s="16">
        <f>(D14-D2)/D2</f>
        <v>0.19924812030075176</v>
      </c>
      <c r="J2" s="16">
        <f>(F14-F2)/F2</f>
        <v>0.14733178654292345</v>
      </c>
    </row>
    <row r="3" spans="1:10">
      <c r="A3" s="45" t="s">
        <v>8</v>
      </c>
      <c r="B3" s="10">
        <v>0.89700000000000002</v>
      </c>
      <c r="C3" s="10">
        <v>3.0000000000000001E-3</v>
      </c>
      <c r="D3" s="10">
        <v>0.86099999999999999</v>
      </c>
      <c r="E3" s="10">
        <v>3.0000000000000001E-3</v>
      </c>
      <c r="F3" s="10">
        <v>0.94</v>
      </c>
      <c r="G3" s="15">
        <v>4.0000000000000001E-3</v>
      </c>
      <c r="H3" s="16">
        <f>(B14-B3)/B3</f>
        <v>7.357859531772569E-2</v>
      </c>
      <c r="I3" s="16">
        <f>(D14-D3)/D3</f>
        <v>0.11149825783972123</v>
      </c>
      <c r="J3" s="16">
        <f>(F14-F3)/F3</f>
        <v>5.2127659574468133E-2</v>
      </c>
    </row>
    <row r="4" spans="1:10">
      <c r="A4" s="45" t="s">
        <v>9</v>
      </c>
      <c r="B4" s="10">
        <v>0.91300000000000003</v>
      </c>
      <c r="C4" s="10">
        <v>7.0000000000000001E-3</v>
      </c>
      <c r="D4" s="10">
        <v>0.86699999999999999</v>
      </c>
      <c r="E4" s="10">
        <v>8.0000000000000002E-3</v>
      </c>
      <c r="F4" s="10">
        <v>0.91100000000000003</v>
      </c>
      <c r="G4" s="15">
        <v>0.01</v>
      </c>
      <c r="H4" s="16">
        <f>(B14-B4)/B4</f>
        <v>5.4764512595837825E-2</v>
      </c>
      <c r="I4" s="16">
        <f>(D14-D4)/D4</f>
        <v>0.10380622837370239</v>
      </c>
      <c r="J4" s="16">
        <f>(F14-F4)/F4</f>
        <v>8.5620197585071306E-2</v>
      </c>
    </row>
    <row r="5" spans="1:10">
      <c r="A5" s="45" t="s">
        <v>10</v>
      </c>
      <c r="B5" s="10">
        <v>0.91</v>
      </c>
      <c r="C5" s="10">
        <v>2.3E-2</v>
      </c>
      <c r="D5" s="10">
        <v>0.93899999999999995</v>
      </c>
      <c r="E5" s="10">
        <v>2.5000000000000001E-2</v>
      </c>
      <c r="F5" s="10">
        <v>0.91</v>
      </c>
      <c r="G5" s="15">
        <v>2.3E-2</v>
      </c>
      <c r="H5" s="16">
        <f>(B14-B5)/B5</f>
        <v>5.8241758241758167E-2</v>
      </c>
      <c r="I5" s="16">
        <f>(D14-D5)/D5</f>
        <v>1.9169329073482445E-2</v>
      </c>
      <c r="J5" s="16">
        <f>(F14-F5)/F5</f>
        <v>8.6813186813186768E-2</v>
      </c>
    </row>
    <row r="6" spans="1:10">
      <c r="A6" s="45" t="s">
        <v>11</v>
      </c>
      <c r="B6" s="10">
        <v>0.88300000000000001</v>
      </c>
      <c r="C6" s="10">
        <v>0.04</v>
      </c>
      <c r="D6" s="10">
        <v>0.91200000000000003</v>
      </c>
      <c r="E6" s="10">
        <v>0.04</v>
      </c>
      <c r="F6" s="10">
        <v>0.96</v>
      </c>
      <c r="G6" s="15">
        <v>5.0000000000000001E-3</v>
      </c>
      <c r="H6" s="16">
        <f>(B14-B6)/B6</f>
        <v>9.0600226500566206E-2</v>
      </c>
      <c r="I6" s="16">
        <f>(D14-D6)/D6</f>
        <v>4.9342105263157812E-2</v>
      </c>
      <c r="J6" s="16">
        <f>(F14-F6)/F6</f>
        <v>3.0208333333333361E-2</v>
      </c>
    </row>
    <row r="7" spans="1:10">
      <c r="A7" s="45" t="s">
        <v>12</v>
      </c>
      <c r="B7" s="10">
        <v>0.94199999999999995</v>
      </c>
      <c r="C7" s="10">
        <v>2E-3</v>
      </c>
      <c r="D7" s="15">
        <v>0.95299999999999996</v>
      </c>
      <c r="E7" s="15">
        <v>3.0000000000000001E-3</v>
      </c>
      <c r="F7" s="10">
        <v>0.97</v>
      </c>
      <c r="G7" s="15">
        <v>3.0000000000000001E-3</v>
      </c>
      <c r="H7" s="16">
        <f>(B14-B7)/B7</f>
        <v>2.2292993630573268E-2</v>
      </c>
      <c r="I7" s="16">
        <f>(D14-D7)/D7</f>
        <v>4.1972717733473278E-3</v>
      </c>
      <c r="J7" s="16">
        <f>(F14-F7)/F7</f>
        <v>1.9587628865979399E-2</v>
      </c>
    </row>
    <row r="8" spans="1:10">
      <c r="A8" s="45" t="s">
        <v>13</v>
      </c>
      <c r="B8" s="10">
        <v>0.91600000000000004</v>
      </c>
      <c r="C8" s="10">
        <v>6.0000000000000001E-3</v>
      </c>
      <c r="D8" s="10">
        <v>0.92500000000000004</v>
      </c>
      <c r="E8" s="10">
        <v>6.0000000000000001E-3</v>
      </c>
      <c r="F8" s="10">
        <v>0.97299999999999998</v>
      </c>
      <c r="G8" s="15">
        <v>2E-3</v>
      </c>
      <c r="H8" s="16">
        <f>(B14-B8)/B8</f>
        <v>5.1310043668122196E-2</v>
      </c>
      <c r="I8" s="16">
        <f>(D14-D8)/D8</f>
        <v>3.4594594594594505E-2</v>
      </c>
      <c r="J8" s="16">
        <f>(F14-F8)/F8</f>
        <v>1.6443987667009264E-2</v>
      </c>
    </row>
    <row r="9" spans="1:10">
      <c r="A9" s="10" t="s">
        <v>14</v>
      </c>
      <c r="B9" s="10">
        <v>0.94199999999999995</v>
      </c>
      <c r="C9" s="10">
        <v>1.2999999999999999E-2</v>
      </c>
      <c r="D9" s="10">
        <v>0.94299999999999995</v>
      </c>
      <c r="E9" s="10">
        <v>2.1000000000000001E-2</v>
      </c>
      <c r="F9" s="10">
        <v>0.97799999999999998</v>
      </c>
      <c r="G9" s="15">
        <v>4.0000000000000001E-3</v>
      </c>
      <c r="H9" s="16">
        <f>(B14-B9)/B9</f>
        <v>2.2292993630573268E-2</v>
      </c>
      <c r="I9" s="16">
        <f>(D14-D9)/D9</f>
        <v>1.4846235418875942E-2</v>
      </c>
      <c r="J9" s="16">
        <f>(F14-F9)/F9</f>
        <v>1.1247443762781197E-2</v>
      </c>
    </row>
    <row r="10" spans="1:10">
      <c r="A10" s="45" t="s">
        <v>15</v>
      </c>
      <c r="B10" s="10">
        <v>0.95499999999999996</v>
      </c>
      <c r="C10" s="10">
        <v>5.0000000000000001E-3</v>
      </c>
      <c r="D10" s="10">
        <v>0.95599999999999996</v>
      </c>
      <c r="E10" s="10">
        <v>3.0000000000000001E-3</v>
      </c>
      <c r="F10" s="10">
        <v>0.98299999999999998</v>
      </c>
      <c r="G10" s="15">
        <v>3.0000000000000001E-3</v>
      </c>
      <c r="H10" s="16">
        <f>(B14-B10)/B10</f>
        <v>8.3769633507853481E-3</v>
      </c>
      <c r="I10" s="16">
        <f>(D14-D10)/D10</f>
        <v>1.0460251046025115E-3</v>
      </c>
      <c r="J10" s="16">
        <f>(F14-F10)/F10</f>
        <v>6.1037639877924779E-3</v>
      </c>
    </row>
    <row r="11" spans="1:10">
      <c r="A11" s="46" t="s">
        <v>16</v>
      </c>
      <c r="B11" s="10">
        <v>0.91500000000000004</v>
      </c>
      <c r="C11" s="10">
        <v>0.01</v>
      </c>
      <c r="D11" s="47">
        <v>0.95699999999999996</v>
      </c>
      <c r="E11" s="47">
        <v>8.0000000000000002E-3</v>
      </c>
      <c r="F11" s="10">
        <v>0.97899999999999998</v>
      </c>
      <c r="G11" s="15">
        <v>1E-3</v>
      </c>
      <c r="H11" s="16">
        <f>(B14-B11)/B11</f>
        <v>5.2459016393442547E-2</v>
      </c>
      <c r="I11" s="16">
        <f>(D14-D11)/D11</f>
        <v>0</v>
      </c>
      <c r="J11" s="16">
        <f>(F14-F11)/F11</f>
        <v>1.0214504596527077E-2</v>
      </c>
    </row>
    <row r="12" spans="1:10">
      <c r="A12" s="42" t="s">
        <v>17</v>
      </c>
      <c r="B12" s="10">
        <v>0.96099999999999997</v>
      </c>
      <c r="C12" s="10">
        <v>2E-3</v>
      </c>
      <c r="D12" s="10">
        <v>0.95099999999999996</v>
      </c>
      <c r="E12" s="10">
        <v>2E-3</v>
      </c>
      <c r="F12" s="10">
        <v>0.98499999999999999</v>
      </c>
      <c r="G12" s="15">
        <v>3.0000000000000001E-3</v>
      </c>
      <c r="H12" s="16">
        <f>(B14-B12)/B12</f>
        <v>2.0811654526534879E-3</v>
      </c>
      <c r="I12" s="16">
        <f>(D14-D12)/D12</f>
        <v>6.309148264984233E-3</v>
      </c>
      <c r="J12" s="16">
        <f>(F14-F12)/F12</f>
        <v>4.06091370558376E-3</v>
      </c>
    </row>
    <row r="13" spans="1:10">
      <c r="A13" s="46" t="s">
        <v>18</v>
      </c>
      <c r="B13" s="10">
        <v>0.93500000000000005</v>
      </c>
      <c r="C13" s="10">
        <v>5.0000000000000001E-3</v>
      </c>
      <c r="D13" s="10">
        <v>0.93</v>
      </c>
      <c r="E13" s="10">
        <v>1.4999999999999999E-2</v>
      </c>
      <c r="F13" s="10">
        <v>0.98099999999999998</v>
      </c>
      <c r="G13" s="15">
        <v>3.0000000000000001E-3</v>
      </c>
      <c r="H13" s="16">
        <f>(B14-B13)/B13</f>
        <v>2.9946524064171028E-2</v>
      </c>
      <c r="I13" s="16">
        <f>(D14-D13)/D13</f>
        <v>2.9032258064516033E-2</v>
      </c>
      <c r="J13" s="16">
        <f>(F14-F13)/F13</f>
        <v>8.1549439347604561E-3</v>
      </c>
    </row>
    <row r="14" spans="1:10">
      <c r="A14" s="42" t="s">
        <v>19</v>
      </c>
      <c r="B14" s="59">
        <v>0.96299999999999997</v>
      </c>
      <c r="C14" s="59">
        <v>8.0000000000000002E-3</v>
      </c>
      <c r="D14" s="59">
        <v>0.95699999999999996</v>
      </c>
      <c r="E14" s="59">
        <v>7.0000000000000001E-3</v>
      </c>
      <c r="F14" s="59">
        <v>0.98899999999999999</v>
      </c>
      <c r="G14" s="59">
        <v>1E-3</v>
      </c>
      <c r="H14" s="16">
        <f>(B14-B12)/B12</f>
        <v>2.0811654526534879E-3</v>
      </c>
      <c r="I14" s="16">
        <f>(D14-D12)/D12</f>
        <v>6.309148264984233E-3</v>
      </c>
      <c r="J14" s="16">
        <f>(F14-F12)/F12</f>
        <v>4.06091370558376E-3</v>
      </c>
    </row>
    <row r="15" spans="1:10">
      <c r="H15" s="16">
        <f>SUM(H13,H10:H11,H2:H8)/10</f>
        <v>4.8040558521929282E-2</v>
      </c>
      <c r="I15" s="16">
        <f>SUM(I13,I10:I11,I2:I8)/10</f>
        <v>5.5193419038787592E-2</v>
      </c>
      <c r="J15" s="16">
        <f>SUM(J13,J10:J11,J2:J8)/10</f>
        <v>4.6260599290105175E-2</v>
      </c>
    </row>
    <row r="16" spans="1:10">
      <c r="C16" s="7">
        <v>1</v>
      </c>
      <c r="D16" s="7">
        <v>2</v>
      </c>
      <c r="E16" s="7">
        <v>3</v>
      </c>
      <c r="F16" s="7">
        <v>4</v>
      </c>
      <c r="G16" s="7">
        <v>5</v>
      </c>
      <c r="H16" s="16"/>
      <c r="I16" s="16"/>
      <c r="J16" s="16"/>
    </row>
    <row r="17" spans="1:9">
      <c r="A17" s="52" t="s">
        <v>19</v>
      </c>
      <c r="B17" s="15" t="s">
        <v>3</v>
      </c>
      <c r="C17" s="15">
        <v>0.99</v>
      </c>
      <c r="D17" s="15">
        <v>0.98899999999999999</v>
      </c>
      <c r="E17" s="15">
        <v>0.98899999999999999</v>
      </c>
      <c r="F17" s="15">
        <v>0.98899999999999999</v>
      </c>
      <c r="G17" s="15">
        <v>0.99</v>
      </c>
      <c r="H17" s="15">
        <f>SUM(C17:G17)/5</f>
        <v>0.98940000000000006</v>
      </c>
      <c r="I17" s="15">
        <f>STDEV(C17:G17)</f>
        <v>5.4772255750516654E-4</v>
      </c>
    </row>
    <row r="18" spans="1:9">
      <c r="A18" s="52"/>
      <c r="B18" s="15" t="s">
        <v>1</v>
      </c>
      <c r="C18" s="15">
        <v>0.95899999999999996</v>
      </c>
      <c r="D18" s="15">
        <v>0.96899999999999997</v>
      </c>
      <c r="E18" s="15">
        <v>0.96199999999999997</v>
      </c>
      <c r="F18" s="15">
        <v>0.95199999999999996</v>
      </c>
      <c r="G18" s="15">
        <v>0.97099999999999997</v>
      </c>
      <c r="H18" s="15">
        <f>SUM(C18:G18)/5</f>
        <v>0.9625999999999999</v>
      </c>
      <c r="I18" s="15">
        <f>STDEV(C18:G18)</f>
        <v>7.7006493232713892E-3</v>
      </c>
    </row>
    <row r="19" spans="1:9">
      <c r="A19" s="52"/>
      <c r="B19" s="15" t="s">
        <v>2</v>
      </c>
      <c r="C19" s="15">
        <v>0.94399999999999995</v>
      </c>
      <c r="D19" s="15">
        <v>0.93500000000000005</v>
      </c>
      <c r="E19" s="15">
        <v>0.93600000000000005</v>
      </c>
      <c r="F19" s="15">
        <v>0.95199999999999996</v>
      </c>
      <c r="G19" s="15">
        <v>0.94199999999999995</v>
      </c>
      <c r="H19" s="15">
        <f>SUM(C19:G19)/5</f>
        <v>0.94179999999999997</v>
      </c>
      <c r="I19" s="15">
        <f>STDEV(C19:G19)</f>
        <v>6.8702256149270223E-3</v>
      </c>
    </row>
    <row r="21" spans="1:9">
      <c r="B21" s="15">
        <v>0.94299999999999995</v>
      </c>
      <c r="D21" s="15">
        <v>0.94599999999999995</v>
      </c>
    </row>
    <row r="22" spans="1:9">
      <c r="B22" s="16">
        <f>(B21-B6)/B6</f>
        <v>6.7950169875424626E-2</v>
      </c>
      <c r="D22" s="15">
        <f>(D21-D6)/D6</f>
        <v>3.7280701754385873E-2</v>
      </c>
    </row>
  </sheetData>
  <mergeCells count="1">
    <mergeCell ref="A17:A19"/>
  </mergeCells>
  <phoneticPr fontId="20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2FBA-0C67-4546-A74C-91EDC54CB5B8}">
  <dimension ref="A4:F5"/>
  <sheetViews>
    <sheetView zoomScale="265" zoomScaleNormal="265" workbookViewId="0">
      <selection activeCell="F6" sqref="F6"/>
    </sheetView>
  </sheetViews>
  <sheetFormatPr defaultRowHeight="14.25"/>
  <sheetData>
    <row r="4" spans="1:6">
      <c r="A4">
        <v>0.94599999999999995</v>
      </c>
      <c r="B4">
        <v>0.95799999999999996</v>
      </c>
      <c r="C4">
        <v>0.95699999999999996</v>
      </c>
      <c r="D4">
        <v>0.95599999999999996</v>
      </c>
      <c r="E4">
        <v>0.96399999999999997</v>
      </c>
      <c r="F4">
        <v>0.96499999999999997</v>
      </c>
    </row>
    <row r="5" spans="1:6">
      <c r="A5">
        <f>F4-A4</f>
        <v>1.9000000000000017E-2</v>
      </c>
      <c r="B5">
        <f>F4-B4</f>
        <v>7.0000000000000062E-3</v>
      </c>
      <c r="C5">
        <f>F4-C4</f>
        <v>8.0000000000000071E-3</v>
      </c>
      <c r="D5">
        <f>F4-D4</f>
        <v>9.000000000000008E-3</v>
      </c>
      <c r="E5">
        <f>F4-E4</f>
        <v>1.0000000000000009E-3</v>
      </c>
      <c r="F5">
        <f>AVERAGE(A5:E5)</f>
        <v>8.8000000000000075E-3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zoomScale="109" zoomScaleNormal="109" workbookViewId="0">
      <selection activeCell="J11" sqref="J11"/>
    </sheetView>
  </sheetViews>
  <sheetFormatPr defaultColWidth="9" defaultRowHeight="15"/>
  <cols>
    <col min="1" max="1" width="25.875" style="7" customWidth="1"/>
    <col min="2" max="16384" width="9" style="7"/>
  </cols>
  <sheetData>
    <row r="1" spans="1:16">
      <c r="A1" s="8" t="s">
        <v>0</v>
      </c>
      <c r="B1" s="57" t="s">
        <v>48</v>
      </c>
      <c r="C1" s="57"/>
      <c r="D1" s="57" t="s">
        <v>1</v>
      </c>
      <c r="E1" s="57"/>
      <c r="F1" s="57" t="s">
        <v>2</v>
      </c>
      <c r="G1" s="57"/>
      <c r="H1" s="57" t="s">
        <v>3</v>
      </c>
      <c r="I1" s="57"/>
      <c r="J1" s="55" t="s">
        <v>49</v>
      </c>
      <c r="K1" s="55"/>
      <c r="L1" s="55" t="s">
        <v>50</v>
      </c>
      <c r="M1" s="55"/>
      <c r="N1" s="55"/>
      <c r="O1" s="55"/>
      <c r="P1" s="55"/>
    </row>
    <row r="2" spans="1:16">
      <c r="A2" s="8"/>
      <c r="B2" s="8" t="s">
        <v>21</v>
      </c>
      <c r="C2" s="8" t="s">
        <v>22</v>
      </c>
      <c r="D2" s="8" t="s">
        <v>21</v>
      </c>
      <c r="E2" s="8" t="s">
        <v>22</v>
      </c>
      <c r="F2" s="8" t="s">
        <v>21</v>
      </c>
      <c r="G2" s="8" t="s">
        <v>22</v>
      </c>
      <c r="H2" s="8" t="s">
        <v>21</v>
      </c>
      <c r="I2" s="8" t="s">
        <v>22</v>
      </c>
      <c r="J2" s="15" t="s">
        <v>21</v>
      </c>
      <c r="K2" s="7" t="s">
        <v>22</v>
      </c>
      <c r="L2" s="15" t="s">
        <v>48</v>
      </c>
      <c r="M2" s="15" t="s">
        <v>1</v>
      </c>
      <c r="N2" s="15" t="s">
        <v>2</v>
      </c>
      <c r="O2" s="15" t="s">
        <v>3</v>
      </c>
      <c r="P2" s="15" t="s">
        <v>49</v>
      </c>
    </row>
    <row r="3" spans="1:16">
      <c r="A3" s="9" t="s">
        <v>51</v>
      </c>
      <c r="B3" s="10">
        <v>0.61799999999999999</v>
      </c>
      <c r="C3" s="10">
        <v>3.5000000000000003E-2</v>
      </c>
      <c r="D3" s="10">
        <v>0.64900000000000002</v>
      </c>
      <c r="E3" s="10">
        <v>4.7E-2</v>
      </c>
      <c r="F3" s="10">
        <v>0.52200000000000002</v>
      </c>
      <c r="G3" s="10">
        <v>6.4000000000000001E-2</v>
      </c>
      <c r="H3" s="10">
        <v>0.66200000000000003</v>
      </c>
      <c r="I3" s="10">
        <v>0.04</v>
      </c>
      <c r="J3" s="15">
        <v>0.69199999999999995</v>
      </c>
      <c r="K3" s="7">
        <v>3.5000000000000003E-2</v>
      </c>
      <c r="L3" s="16">
        <f>(B11-B3)/B3</f>
        <v>0.27961165048543685</v>
      </c>
      <c r="M3" s="16">
        <f>(D11-D3)/D3</f>
        <v>0.19876733436055469</v>
      </c>
      <c r="N3" s="16">
        <f>(F11-F3)/F3</f>
        <v>0.49118773946360167</v>
      </c>
      <c r="O3" s="16">
        <f>(H11-H3)/H3</f>
        <v>0.31540785498489421</v>
      </c>
      <c r="P3" s="16">
        <f>(J11-J3)/J3</f>
        <v>0.19942196531791928</v>
      </c>
    </row>
    <row r="4" spans="1:16">
      <c r="A4" s="10" t="s">
        <v>52</v>
      </c>
      <c r="B4" s="10">
        <v>0.61499999999999999</v>
      </c>
      <c r="C4" s="10">
        <v>8.0000000000000002E-3</v>
      </c>
      <c r="D4" s="10">
        <v>0.67500000000000004</v>
      </c>
      <c r="E4" s="10">
        <v>1.2999999999999999E-2</v>
      </c>
      <c r="F4" s="10">
        <v>0.436</v>
      </c>
      <c r="G4" s="15">
        <v>3.5999999999999997E-2</v>
      </c>
      <c r="H4" s="15">
        <v>0.65500000000000003</v>
      </c>
      <c r="I4" s="10">
        <v>1.0999999999999999E-2</v>
      </c>
      <c r="J4" s="10">
        <v>0.68400000000000005</v>
      </c>
      <c r="K4" s="7">
        <v>1.9E-2</v>
      </c>
      <c r="L4" s="16">
        <f>(B11-B4)/B4</f>
        <v>0.28585365853658529</v>
      </c>
      <c r="M4" s="16">
        <f>(D11-D4)/D4</f>
        <v>0.15259259259259256</v>
      </c>
      <c r="N4" s="16">
        <f>(F11-F4)/F4</f>
        <v>0.78532110091743146</v>
      </c>
      <c r="O4" s="16">
        <f>(H11-H4)/H4</f>
        <v>0.32946564885496182</v>
      </c>
      <c r="P4" s="16">
        <f>(J11-J4)/J4</f>
        <v>0.21345029239766083</v>
      </c>
    </row>
    <row r="5" spans="1:16">
      <c r="A5" s="9" t="s">
        <v>53</v>
      </c>
      <c r="B5" s="10">
        <v>0.65500000000000003</v>
      </c>
      <c r="C5" s="7">
        <v>1.9E-2</v>
      </c>
      <c r="D5" s="10">
        <v>0.69899999999999995</v>
      </c>
      <c r="E5" s="10">
        <v>4.5999999999999999E-2</v>
      </c>
      <c r="F5" s="10">
        <v>0.53800000000000003</v>
      </c>
      <c r="G5" s="10">
        <v>6.4000000000000001E-2</v>
      </c>
      <c r="H5" s="10">
        <v>0.71299999999999997</v>
      </c>
      <c r="I5" s="10">
        <v>2.7E-2</v>
      </c>
      <c r="J5" s="15">
        <v>0.72899999999999998</v>
      </c>
      <c r="K5" s="7">
        <v>4.4999999999999998E-2</v>
      </c>
      <c r="L5" s="16">
        <f>(B11-B5)/B5</f>
        <v>0.20732824427480903</v>
      </c>
      <c r="M5" s="16">
        <f>(D11-D5)/D5</f>
        <v>0.11301859799713888</v>
      </c>
      <c r="N5" s="16">
        <f>(F11-F5)/F5</f>
        <v>0.44684014869888483</v>
      </c>
      <c r="O5" s="16">
        <f>(H11-H5)/H5</f>
        <v>0.22131837307152882</v>
      </c>
      <c r="P5" s="16">
        <f>(J11-J5)/J5</f>
        <v>0.1385459533607683</v>
      </c>
    </row>
    <row r="6" spans="1:16">
      <c r="A6" s="10" t="s">
        <v>27</v>
      </c>
      <c r="B6" s="10">
        <v>0.57699999999999996</v>
      </c>
      <c r="C6" s="10">
        <v>3.0000000000000001E-3</v>
      </c>
      <c r="D6" s="10">
        <v>0.63500000000000001</v>
      </c>
      <c r="E6" s="10">
        <v>2.3E-2</v>
      </c>
      <c r="F6" s="10">
        <v>0.36099999999999999</v>
      </c>
      <c r="G6" s="10">
        <v>2.3E-2</v>
      </c>
      <c r="H6" s="10">
        <v>0.61599999999999999</v>
      </c>
      <c r="I6" s="10">
        <v>2.1000000000000001E-2</v>
      </c>
      <c r="J6" s="15">
        <v>0.621</v>
      </c>
      <c r="K6" s="7">
        <v>1.9E-2</v>
      </c>
      <c r="L6" s="16">
        <f>(B11-B6)/B6</f>
        <v>0.3705372616984402</v>
      </c>
      <c r="M6" s="16">
        <f>(D11-D6)/D6</f>
        <v>0.2251968503937008</v>
      </c>
      <c r="N6" s="16">
        <f>(F11-F6)/F6</f>
        <v>1.1562326869806097</v>
      </c>
      <c r="O6" s="16">
        <f>(H11-H6)/H6</f>
        <v>0.41363636363636369</v>
      </c>
      <c r="P6" s="16">
        <f>(J11-J6)/J6</f>
        <v>0.33655394524959753</v>
      </c>
    </row>
    <row r="7" spans="1:16">
      <c r="A7" s="11" t="s">
        <v>54</v>
      </c>
      <c r="B7" s="9">
        <v>0.65800000000000003</v>
      </c>
      <c r="C7" s="9">
        <v>2.1999999999999999E-2</v>
      </c>
      <c r="D7" s="9">
        <v>0.71</v>
      </c>
      <c r="E7" s="9">
        <v>2.5000000000000001E-2</v>
      </c>
      <c r="F7" s="9">
        <v>0.53500000000000003</v>
      </c>
      <c r="G7" s="9">
        <v>1.6E-2</v>
      </c>
      <c r="H7" s="9">
        <v>0.70399999999999996</v>
      </c>
      <c r="I7" s="9">
        <v>2.3E-2</v>
      </c>
      <c r="J7" s="7">
        <v>0.72799999999999998</v>
      </c>
      <c r="K7" s="7">
        <v>1.0999999999999999E-2</v>
      </c>
      <c r="L7" s="16">
        <f>(B11-B7)/B7</f>
        <v>0.2018237082066868</v>
      </c>
      <c r="M7" s="16">
        <f>(D11-D7)/D7</f>
        <v>9.5774647887324038E-2</v>
      </c>
      <c r="N7" s="16">
        <f>(F11-F7)/F7</f>
        <v>0.45495327102803745</v>
      </c>
      <c r="O7" s="16">
        <f>(H11-H7)/H7</f>
        <v>0.23693181818181827</v>
      </c>
      <c r="P7" s="16">
        <f>(J11-J7)/J7</f>
        <v>0.14010989010989025</v>
      </c>
    </row>
    <row r="8" spans="1:16">
      <c r="A8" s="11" t="s">
        <v>55</v>
      </c>
      <c r="B8" s="9">
        <v>0.64800000000000002</v>
      </c>
      <c r="C8" s="9">
        <v>1.0999999999999999E-2</v>
      </c>
      <c r="D8" s="9">
        <v>0.68500000000000005</v>
      </c>
      <c r="E8" s="9">
        <v>2.1000000000000001E-2</v>
      </c>
      <c r="F8" s="9">
        <v>0.54100000000000004</v>
      </c>
      <c r="G8" s="9">
        <v>2.1999999999999999E-2</v>
      </c>
      <c r="H8" s="9">
        <v>0.70199999999999996</v>
      </c>
      <c r="I8" s="9">
        <v>2.3E-2</v>
      </c>
      <c r="J8" s="7">
        <v>0.67</v>
      </c>
      <c r="K8" s="7">
        <v>2.1999999999999999E-2</v>
      </c>
      <c r="L8" s="16">
        <f>(B11-B8)/B8</f>
        <v>0.22037037037037024</v>
      </c>
      <c r="M8" s="16">
        <f>(D11-D8)/D8</f>
        <v>0.13576642335766417</v>
      </c>
      <c r="N8" s="16">
        <f>(F11-F8)/F8</f>
        <v>0.43881700554528658</v>
      </c>
      <c r="O8" s="16">
        <f>(H11-H8)/H8</f>
        <v>0.24045584045584056</v>
      </c>
      <c r="P8" s="16">
        <f>(J11-J8)/J8</f>
        <v>0.23880597014925375</v>
      </c>
    </row>
    <row r="9" spans="1:16">
      <c r="A9" s="11" t="s">
        <v>56</v>
      </c>
      <c r="B9" s="9">
        <v>0.66200000000000003</v>
      </c>
      <c r="C9" s="9">
        <v>1.0999999999999999E-2</v>
      </c>
      <c r="D9" s="9">
        <v>0.73199999999999998</v>
      </c>
      <c r="E9" s="9">
        <v>1.2E-2</v>
      </c>
      <c r="F9" s="9">
        <v>0.58399999999999996</v>
      </c>
      <c r="G9" s="9">
        <v>2.3E-2</v>
      </c>
      <c r="H9" s="9">
        <v>0.72599999999999998</v>
      </c>
      <c r="I9" s="9">
        <v>2.1999999999999999E-2</v>
      </c>
      <c r="J9" s="7">
        <v>0.745</v>
      </c>
      <c r="K9" s="7">
        <v>2.3E-2</v>
      </c>
      <c r="L9" s="16">
        <f>(B11-B9)/B9</f>
        <v>0.19456193353474308</v>
      </c>
      <c r="M9" s="16">
        <f>(D11-D9)/D9</f>
        <v>6.2841530054644865E-2</v>
      </c>
      <c r="N9" s="16">
        <f>(F11-F9)/F9</f>
        <v>0.33287671232876737</v>
      </c>
      <c r="O9" s="16">
        <f>(H11-H9)/H9</f>
        <v>0.19944903581267223</v>
      </c>
      <c r="P9" s="16">
        <f>(J11-J9)/J9</f>
        <v>0.11409395973154372</v>
      </c>
    </row>
    <row r="10" spans="1:16">
      <c r="A10" s="11" t="s">
        <v>57</v>
      </c>
      <c r="B10" s="9">
        <v>0.71799999999999997</v>
      </c>
      <c r="C10" s="9">
        <v>1.0999999999999999E-2</v>
      </c>
      <c r="D10" s="9">
        <v>0.77400000000000002</v>
      </c>
      <c r="E10" s="9">
        <v>2.3E-2</v>
      </c>
      <c r="F10" s="9">
        <v>0.61199999999999999</v>
      </c>
      <c r="G10" s="9">
        <v>1.0999999999999999E-2</v>
      </c>
      <c r="H10" s="9">
        <v>0.78500000000000003</v>
      </c>
      <c r="I10" s="9">
        <v>1.0999999999999999E-2</v>
      </c>
      <c r="J10" s="7">
        <v>0.78500000000000003</v>
      </c>
      <c r="K10" s="7">
        <v>1.2999999999999999E-2</v>
      </c>
      <c r="L10" s="16">
        <f>(B11-B10)/B10</f>
        <v>0.1013927576601671</v>
      </c>
      <c r="M10" s="16">
        <f>(D11-D10)/D10</f>
        <v>5.1679586563307539E-3</v>
      </c>
      <c r="N10" s="16">
        <f>(F11-F10)/F10</f>
        <v>0.27189542483660151</v>
      </c>
      <c r="O10" s="16">
        <f>(H11-H10)/H10</f>
        <v>0.10929936305732482</v>
      </c>
      <c r="P10" s="16">
        <f>(J11-J10)/J10</f>
        <v>5.732484076433126E-2</v>
      </c>
    </row>
    <row r="11" spans="1:16" s="15" customFormat="1">
      <c r="A11" s="18" t="s">
        <v>58</v>
      </c>
      <c r="B11" s="13">
        <f>H15</f>
        <v>0.79079999999999995</v>
      </c>
      <c r="C11" s="13">
        <f>I15</f>
        <v>6.220932405998322E-3</v>
      </c>
      <c r="D11" s="13">
        <f>H16</f>
        <v>0.77800000000000002</v>
      </c>
      <c r="E11" s="13">
        <f>I16</f>
        <v>1.9949937343260019E-2</v>
      </c>
      <c r="F11" s="13">
        <f>H17</f>
        <v>0.77840000000000009</v>
      </c>
      <c r="G11" s="13">
        <f>I17</f>
        <v>1.8729655629509064E-2</v>
      </c>
      <c r="H11" s="13">
        <f>H18</f>
        <v>0.87080000000000002</v>
      </c>
      <c r="I11" s="13">
        <f>I18</f>
        <v>3.0331501776206232E-3</v>
      </c>
      <c r="J11" s="20">
        <f>H19</f>
        <v>0.83000000000000007</v>
      </c>
      <c r="K11" s="20">
        <f>I19</f>
        <v>5.0497524691810432E-3</v>
      </c>
      <c r="L11" s="16">
        <f t="shared" ref="L11:N11" si="0">AVERAGE(L3:L4,L6:L10)</f>
        <v>0.23630733435606135</v>
      </c>
      <c r="M11" s="16">
        <f t="shared" si="0"/>
        <v>0.12515819104325884</v>
      </c>
      <c r="N11" s="16">
        <f t="shared" si="0"/>
        <v>0.56161199158576225</v>
      </c>
      <c r="O11" s="16">
        <f>AVERAGE(O3:O4,O6:O10)</f>
        <v>0.26352084642626794</v>
      </c>
      <c r="P11" s="16">
        <f>AVERAGE(P3:P4,P6:P10)</f>
        <v>0.18568012338859954</v>
      </c>
    </row>
    <row r="14" spans="1:16"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7" t="s">
        <v>21</v>
      </c>
      <c r="I14" s="7" t="s">
        <v>22</v>
      </c>
    </row>
    <row r="15" spans="1:16">
      <c r="A15" s="56" t="s">
        <v>59</v>
      </c>
      <c r="B15" s="15" t="s">
        <v>48</v>
      </c>
      <c r="C15" s="15">
        <v>0.78400000000000003</v>
      </c>
      <c r="D15" s="15">
        <v>0.79500000000000004</v>
      </c>
      <c r="E15" s="15">
        <v>0.79600000000000004</v>
      </c>
      <c r="F15" s="15">
        <v>0.79500000000000004</v>
      </c>
      <c r="G15" s="15">
        <v>0.78400000000000003</v>
      </c>
      <c r="H15" s="15">
        <f>AVERAGE(C15:G15)</f>
        <v>0.79079999999999995</v>
      </c>
      <c r="I15" s="15">
        <f t="shared" ref="I15:I19" si="1">STDEV(C15:G15)</f>
        <v>6.220932405998322E-3</v>
      </c>
    </row>
    <row r="16" spans="1:16">
      <c r="A16" s="56"/>
      <c r="B16" s="15" t="s">
        <v>1</v>
      </c>
      <c r="C16" s="15">
        <v>0.75900000000000001</v>
      </c>
      <c r="D16" s="15">
        <v>0.8</v>
      </c>
      <c r="E16" s="15">
        <v>0.79100000000000004</v>
      </c>
      <c r="F16" s="15">
        <v>0.78500000000000003</v>
      </c>
      <c r="G16" s="15">
        <v>0.755</v>
      </c>
      <c r="H16" s="15">
        <f>AVERAGE(C16:G16)</f>
        <v>0.77800000000000002</v>
      </c>
      <c r="I16" s="15">
        <f t="shared" si="1"/>
        <v>1.9949937343260019E-2</v>
      </c>
    </row>
    <row r="17" spans="1:9">
      <c r="A17" s="56"/>
      <c r="B17" s="15" t="s">
        <v>2</v>
      </c>
      <c r="C17" s="15">
        <v>0.79100000000000004</v>
      </c>
      <c r="D17" s="15">
        <v>0.753</v>
      </c>
      <c r="E17" s="15">
        <v>0.76900000000000002</v>
      </c>
      <c r="F17" s="15">
        <v>0.77800000000000002</v>
      </c>
      <c r="G17" s="15">
        <v>0.80100000000000005</v>
      </c>
      <c r="H17" s="15">
        <f>AVERAGE(C17:G17)</f>
        <v>0.77840000000000009</v>
      </c>
      <c r="I17" s="15">
        <f t="shared" si="1"/>
        <v>1.8729655629509064E-2</v>
      </c>
    </row>
    <row r="18" spans="1:9">
      <c r="A18" s="56"/>
      <c r="B18" s="15" t="s">
        <v>3</v>
      </c>
      <c r="C18" s="15">
        <v>0.86599999999999999</v>
      </c>
      <c r="D18" s="15">
        <v>0.872</v>
      </c>
      <c r="E18" s="15">
        <v>0.874</v>
      </c>
      <c r="F18" s="15">
        <v>0.872</v>
      </c>
      <c r="G18" s="15">
        <v>0.87</v>
      </c>
      <c r="H18" s="15">
        <f>AVERAGE(C18:G18)</f>
        <v>0.87080000000000002</v>
      </c>
      <c r="I18" s="15">
        <f t="shared" si="1"/>
        <v>3.0331501776206232E-3</v>
      </c>
    </row>
    <row r="19" spans="1:9">
      <c r="A19" s="56"/>
      <c r="B19" s="15" t="s">
        <v>49</v>
      </c>
      <c r="C19" s="15">
        <v>0.82399999999999995</v>
      </c>
      <c r="D19" s="15">
        <v>0.83399999999999996</v>
      </c>
      <c r="E19" s="15">
        <v>0.83399999999999996</v>
      </c>
      <c r="F19" s="15">
        <v>0.83299999999999996</v>
      </c>
      <c r="G19" s="15">
        <v>0.82499999999999996</v>
      </c>
      <c r="H19" s="15">
        <f>AVERAGE(C19:G19)</f>
        <v>0.83000000000000007</v>
      </c>
      <c r="I19" s="15">
        <f t="shared" si="1"/>
        <v>5.0497524691810432E-3</v>
      </c>
    </row>
  </sheetData>
  <mergeCells count="7">
    <mergeCell ref="L1:P1"/>
    <mergeCell ref="A15:A19"/>
    <mergeCell ref="B1:C1"/>
    <mergeCell ref="D1:E1"/>
    <mergeCell ref="F1:G1"/>
    <mergeCell ref="H1:I1"/>
    <mergeCell ref="J1:K1"/>
  </mergeCells>
  <phoneticPr fontId="2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9"/>
  <sheetViews>
    <sheetView workbookViewId="0">
      <selection activeCell="J11" sqref="J11"/>
    </sheetView>
  </sheetViews>
  <sheetFormatPr defaultColWidth="9" defaultRowHeight="15"/>
  <cols>
    <col min="1" max="1" width="25.875" style="15" customWidth="1"/>
    <col min="2" max="16384" width="9" style="15"/>
  </cols>
  <sheetData>
    <row r="1" spans="1:20">
      <c r="A1" s="8" t="s">
        <v>0</v>
      </c>
      <c r="B1" s="57" t="s">
        <v>48</v>
      </c>
      <c r="C1" s="57"/>
      <c r="D1" s="57" t="s">
        <v>1</v>
      </c>
      <c r="E1" s="57"/>
      <c r="F1" s="57" t="s">
        <v>2</v>
      </c>
      <c r="G1" s="57"/>
      <c r="H1" s="57" t="s">
        <v>3</v>
      </c>
      <c r="I1" s="57"/>
      <c r="J1" s="55" t="s">
        <v>49</v>
      </c>
      <c r="K1" s="55"/>
      <c r="L1" s="55" t="s">
        <v>50</v>
      </c>
      <c r="M1" s="55"/>
      <c r="N1" s="55"/>
      <c r="O1" s="55"/>
      <c r="P1" s="55"/>
      <c r="Q1" s="21"/>
      <c r="R1" s="21"/>
      <c r="S1" s="21"/>
      <c r="T1" s="21"/>
    </row>
    <row r="2" spans="1:20">
      <c r="A2" s="8"/>
      <c r="B2" s="8" t="s">
        <v>21</v>
      </c>
      <c r="C2" s="8" t="s">
        <v>22</v>
      </c>
      <c r="D2" s="8" t="s">
        <v>21</v>
      </c>
      <c r="E2" s="8" t="s">
        <v>22</v>
      </c>
      <c r="F2" s="8" t="s">
        <v>21</v>
      </c>
      <c r="G2" s="8" t="s">
        <v>22</v>
      </c>
      <c r="H2" s="8" t="s">
        <v>21</v>
      </c>
      <c r="I2" s="8" t="s">
        <v>22</v>
      </c>
      <c r="J2" s="15" t="s">
        <v>21</v>
      </c>
      <c r="K2" s="15" t="s">
        <v>22</v>
      </c>
      <c r="L2" s="15" t="s">
        <v>48</v>
      </c>
      <c r="M2" s="15" t="s">
        <v>1</v>
      </c>
      <c r="N2" s="15" t="s">
        <v>2</v>
      </c>
      <c r="O2" s="15" t="s">
        <v>3</v>
      </c>
      <c r="P2" s="15" t="s">
        <v>49</v>
      </c>
    </row>
    <row r="3" spans="1:20">
      <c r="A3" s="14" t="s">
        <v>51</v>
      </c>
      <c r="B3" s="10">
        <v>0.65500000000000003</v>
      </c>
      <c r="C3" s="10">
        <v>5.8999999999999997E-2</v>
      </c>
      <c r="D3" s="10">
        <v>0.67300000000000004</v>
      </c>
      <c r="E3" s="10">
        <v>5.7000000000000002E-2</v>
      </c>
      <c r="F3" s="10">
        <v>0.61299999999999999</v>
      </c>
      <c r="G3" s="10">
        <v>6.5000000000000002E-2</v>
      </c>
      <c r="H3" s="10">
        <v>0.71599999999999997</v>
      </c>
      <c r="I3" s="10">
        <v>6.5000000000000002E-2</v>
      </c>
      <c r="J3" s="15">
        <v>0.72499999999999998</v>
      </c>
      <c r="K3" s="15">
        <v>7.5999999999999998E-2</v>
      </c>
      <c r="L3" s="16">
        <f>(B11-B3)/B3</f>
        <v>0.41488549618320597</v>
      </c>
      <c r="M3" s="16">
        <f>(D11-D3)/D3</f>
        <v>0.36887072808320942</v>
      </c>
      <c r="N3" s="16">
        <f>(F11-F3)/F3</f>
        <v>0.5322185970636214</v>
      </c>
      <c r="O3" s="16">
        <f>(H11-H3)/H3</f>
        <v>0.35509776536312848</v>
      </c>
      <c r="P3" s="16">
        <f>(J11-J3)/J3</f>
        <v>0.30448275862068969</v>
      </c>
    </row>
    <row r="4" spans="1:20">
      <c r="A4" s="10" t="s">
        <v>52</v>
      </c>
      <c r="B4" s="10">
        <v>0.71299999999999997</v>
      </c>
      <c r="C4" s="10">
        <v>2.1000000000000001E-2</v>
      </c>
      <c r="D4" s="10">
        <v>0.751</v>
      </c>
      <c r="E4" s="10">
        <v>2.5999999999999999E-2</v>
      </c>
      <c r="F4" s="10">
        <v>0.64100000000000001</v>
      </c>
      <c r="G4" s="15">
        <v>6.3E-2</v>
      </c>
      <c r="H4" s="15">
        <v>0.77700000000000002</v>
      </c>
      <c r="I4" s="10">
        <v>2.5000000000000001E-2</v>
      </c>
      <c r="J4" s="10">
        <v>0.78300000000000003</v>
      </c>
      <c r="K4" s="15">
        <v>1.6E-2</v>
      </c>
      <c r="L4" s="16">
        <f>(B11-B4)/B4</f>
        <v>0.29978962131837306</v>
      </c>
      <c r="M4" s="16">
        <f>(D11-D4)/D4</f>
        <v>0.22669773635153131</v>
      </c>
      <c r="N4" s="16">
        <f>(F11-F4)/F4</f>
        <v>0.46528861154446161</v>
      </c>
      <c r="O4" s="16">
        <f>(H11-H4)/H4</f>
        <v>0.2487129987129986</v>
      </c>
      <c r="P4" s="16">
        <f>(J11-J4)/J4</f>
        <v>0.20785440613026812</v>
      </c>
    </row>
    <row r="5" spans="1:20">
      <c r="A5" s="14" t="s">
        <v>53</v>
      </c>
      <c r="B5" s="10">
        <v>0.71099999999999997</v>
      </c>
      <c r="C5" s="15">
        <v>1.2999999999999999E-2</v>
      </c>
      <c r="D5" s="10">
        <v>0.74299999999999999</v>
      </c>
      <c r="E5" s="10">
        <v>3.5000000000000003E-2</v>
      </c>
      <c r="F5" s="10">
        <v>0.64400000000000002</v>
      </c>
      <c r="G5" s="10">
        <v>5.6000000000000001E-2</v>
      </c>
      <c r="H5" s="10">
        <v>0.79100000000000004</v>
      </c>
      <c r="I5" s="10">
        <v>1.0999999999999999E-2</v>
      </c>
      <c r="J5" s="15">
        <v>0.79500000000000004</v>
      </c>
      <c r="K5" s="15">
        <v>1.2E-2</v>
      </c>
      <c r="L5" s="16">
        <f>(B11-B5)/B5</f>
        <v>0.30344585091420534</v>
      </c>
      <c r="M5" s="16">
        <f>(D11-D5)/D5</f>
        <v>0.23990578734858684</v>
      </c>
      <c r="N5" s="16">
        <f>(F11-F5)/F5</f>
        <v>0.45846273291925449</v>
      </c>
      <c r="O5" s="16">
        <f>(H11-H5)/H5</f>
        <v>0.2266118836915296</v>
      </c>
      <c r="P5" s="16">
        <f>(J11-J5)/J5</f>
        <v>0.18962264150943386</v>
      </c>
    </row>
    <row r="6" spans="1:20">
      <c r="A6" s="10" t="s">
        <v>27</v>
      </c>
      <c r="B6" s="10">
        <v>0.73099999999999998</v>
      </c>
      <c r="C6" s="10">
        <v>4.0000000000000001E-3</v>
      </c>
      <c r="D6" s="10">
        <v>0.73699999999999999</v>
      </c>
      <c r="E6" s="10">
        <v>1.2E-2</v>
      </c>
      <c r="F6" s="10">
        <v>0.71599999999999997</v>
      </c>
      <c r="G6" s="10">
        <v>4.7E-2</v>
      </c>
      <c r="H6" s="10">
        <v>0.80100000000000005</v>
      </c>
      <c r="I6" s="10">
        <v>2.1999999999999999E-2</v>
      </c>
      <c r="J6" s="15">
        <v>0.79900000000000004</v>
      </c>
      <c r="K6" s="15">
        <v>1.0999999999999999E-2</v>
      </c>
      <c r="L6" s="16">
        <f>(B11-B6)/B6</f>
        <v>0.26778385772913815</v>
      </c>
      <c r="M6" s="16">
        <f>(D11-D6)/D6</f>
        <v>0.25000000000000006</v>
      </c>
      <c r="N6" s="16">
        <f>(F11-F6)/F6</f>
        <v>0.31180167597765357</v>
      </c>
      <c r="O6" s="16">
        <f>(H11-H6)/H6</f>
        <v>0.21129837702871399</v>
      </c>
      <c r="P6" s="16">
        <f>(J11-J6)/J6</f>
        <v>0.18366708385481842</v>
      </c>
    </row>
    <row r="7" spans="1:20">
      <c r="A7" s="18" t="s">
        <v>54</v>
      </c>
      <c r="B7" s="14">
        <v>0.71899999999999997</v>
      </c>
      <c r="C7" s="15">
        <v>3.1E-2</v>
      </c>
      <c r="D7" s="14">
        <v>0.73099999999999998</v>
      </c>
      <c r="E7" s="14">
        <v>3.1E-2</v>
      </c>
      <c r="F7" s="14">
        <v>0.69899999999999995</v>
      </c>
      <c r="G7" s="14">
        <v>2.4E-2</v>
      </c>
      <c r="H7" s="14">
        <v>0.78800000000000003</v>
      </c>
      <c r="I7" s="14">
        <v>2.1000000000000001E-2</v>
      </c>
      <c r="J7" s="15">
        <v>0.79700000000000004</v>
      </c>
      <c r="K7" s="15">
        <v>2.5000000000000001E-2</v>
      </c>
      <c r="L7" s="16">
        <f>(B11-B7)/B7</f>
        <v>0.28894297635605004</v>
      </c>
      <c r="M7" s="16">
        <f>(D11-D7)/D7</f>
        <v>0.26025991792065667</v>
      </c>
      <c r="N7" s="16">
        <f>(F11-F7)/F7</f>
        <v>0.34370529327610871</v>
      </c>
      <c r="O7" s="16">
        <f>(H11-H7)/H7</f>
        <v>0.23128172588832474</v>
      </c>
      <c r="P7" s="16">
        <f>(J11-J7)/J7</f>
        <v>0.18663739021329978</v>
      </c>
    </row>
    <row r="8" spans="1:20">
      <c r="A8" s="18" t="s">
        <v>55</v>
      </c>
      <c r="B8" s="14">
        <v>0.73499999999999999</v>
      </c>
      <c r="C8" s="14">
        <v>3.2000000000000001E-2</v>
      </c>
      <c r="D8" s="14">
        <v>0.73</v>
      </c>
      <c r="E8" s="14">
        <v>3.1E-2</v>
      </c>
      <c r="F8" s="14">
        <v>0.74199999999999999</v>
      </c>
      <c r="G8" s="14">
        <v>3.5000000000000003E-2</v>
      </c>
      <c r="H8" s="14">
        <v>0.79900000000000004</v>
      </c>
      <c r="I8" s="14">
        <v>2.8000000000000001E-2</v>
      </c>
      <c r="J8" s="15">
        <v>0.79600000000000004</v>
      </c>
      <c r="K8" s="15">
        <v>2.3E-2</v>
      </c>
      <c r="L8" s="16">
        <f>(B11-B8)/B8</f>
        <v>0.26088435374149654</v>
      </c>
      <c r="M8" s="16">
        <f>(D11-D8)/D8</f>
        <v>0.26198630136986306</v>
      </c>
      <c r="N8" s="16">
        <f>(F11-F8)/F8</f>
        <v>0.26583557951482473</v>
      </c>
      <c r="O8" s="16">
        <f>(H11-H8)/H8</f>
        <v>0.2143304130162702</v>
      </c>
      <c r="P8" s="16">
        <f>(J11-J8)/J8</f>
        <v>0.18812814070351749</v>
      </c>
    </row>
    <row r="9" spans="1:20">
      <c r="A9" s="18" t="s">
        <v>56</v>
      </c>
      <c r="B9" s="14">
        <v>0.72799999999999998</v>
      </c>
      <c r="C9" s="14">
        <v>2.4E-2</v>
      </c>
      <c r="D9" s="14">
        <v>0.755</v>
      </c>
      <c r="E9" s="14">
        <v>2.1000000000000001E-2</v>
      </c>
      <c r="F9" s="14">
        <v>0.67300000000000004</v>
      </c>
      <c r="G9" s="14">
        <v>2.3E-2</v>
      </c>
      <c r="H9" s="14">
        <v>0.79400000000000004</v>
      </c>
      <c r="I9" s="14">
        <v>2.1000000000000001E-2</v>
      </c>
      <c r="J9" s="15">
        <v>0.80400000000000005</v>
      </c>
      <c r="K9" s="15">
        <v>1.9E-2</v>
      </c>
      <c r="L9" s="16">
        <f>(B11-B9)/B9</f>
        <v>0.27300824175824173</v>
      </c>
      <c r="M9" s="16">
        <f>(D11-D9)/D9</f>
        <v>0.22019867549668876</v>
      </c>
      <c r="N9" s="16">
        <f>(F11-F9)/F9</f>
        <v>0.39561664190193147</v>
      </c>
      <c r="O9" s="16">
        <f>(H11-H9)/H9</f>
        <v>0.22197732997481096</v>
      </c>
      <c r="P9" s="16">
        <f>(J11-J9)/J9</f>
        <v>0.17630597014925364</v>
      </c>
    </row>
    <row r="10" spans="1:20">
      <c r="A10" s="18" t="s">
        <v>57</v>
      </c>
      <c r="B10" s="14">
        <v>0.74299999999999999</v>
      </c>
      <c r="C10" s="14">
        <v>1.4999999999999999E-2</v>
      </c>
      <c r="D10" s="14">
        <v>0.76500000000000001</v>
      </c>
      <c r="E10" s="14">
        <v>1.7000000000000001E-2</v>
      </c>
      <c r="F10" s="14">
        <v>0.69799999999999995</v>
      </c>
      <c r="G10" s="14">
        <v>2.1000000000000001E-2</v>
      </c>
      <c r="H10" s="14">
        <v>0.81799999999999995</v>
      </c>
      <c r="I10" s="14">
        <v>1.4E-2</v>
      </c>
      <c r="J10" s="15">
        <v>0.83399999999999996</v>
      </c>
      <c r="K10" s="15">
        <v>1.0999999999999999E-2</v>
      </c>
      <c r="L10" s="16">
        <f>(B11-B10)/B10</f>
        <v>0.2473082099596231</v>
      </c>
      <c r="M10" s="16">
        <f>(D11-D10)/D10</f>
        <v>0.20424836601307189</v>
      </c>
      <c r="N10" s="16">
        <f>(F11-F10)/F10</f>
        <v>0.34563037249283662</v>
      </c>
      <c r="O10" s="16">
        <f>(H11-H10)/H10</f>
        <v>0.18612469437652812</v>
      </c>
      <c r="P10" s="16">
        <f>(J11-J10)/J10</f>
        <v>0.13399280575539571</v>
      </c>
    </row>
    <row r="11" spans="1:20">
      <c r="A11" s="18" t="s">
        <v>58</v>
      </c>
      <c r="B11" s="13">
        <f>H15</f>
        <v>0.92674999999999996</v>
      </c>
      <c r="C11" s="13">
        <f>I15</f>
        <v>4.500000000000004E-3</v>
      </c>
      <c r="D11" s="13">
        <f>H16</f>
        <v>0.92125000000000001</v>
      </c>
      <c r="E11" s="13">
        <f>I16</f>
        <v>1.0626225419530063E-2</v>
      </c>
      <c r="F11" s="13">
        <f>H17</f>
        <v>0.93924999999999992</v>
      </c>
      <c r="G11" s="13">
        <f>I17</f>
        <v>3.7749172176353269E-3</v>
      </c>
      <c r="H11" s="13">
        <f>H18</f>
        <v>0.97024999999999995</v>
      </c>
      <c r="I11" s="13">
        <f>I18</f>
        <v>2.6299556396765858E-3</v>
      </c>
      <c r="J11" s="20">
        <f>H19</f>
        <v>0.94574999999999998</v>
      </c>
      <c r="K11" s="20">
        <f>I19</f>
        <v>4.500000000000004E-3</v>
      </c>
      <c r="L11" s="16">
        <f t="shared" ref="L11:N11" si="0">AVERAGE(L3:L4,L6:L10)</f>
        <v>0.29322896529230402</v>
      </c>
      <c r="M11" s="16">
        <f t="shared" si="0"/>
        <v>0.25603738931928871</v>
      </c>
      <c r="N11" s="16">
        <f t="shared" si="0"/>
        <v>0.38001382453877686</v>
      </c>
      <c r="O11" s="16">
        <f>AVERAGE(O3:O4,O6:O10)</f>
        <v>0.23840332919439641</v>
      </c>
      <c r="P11" s="16">
        <f>AVERAGE(P3:P4,P6:P10)</f>
        <v>0.19729550791817757</v>
      </c>
    </row>
    <row r="14" spans="1:20"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15" t="s">
        <v>21</v>
      </c>
      <c r="I14" s="15" t="s">
        <v>22</v>
      </c>
    </row>
    <row r="15" spans="1:20">
      <c r="A15" s="55" t="s">
        <v>60</v>
      </c>
      <c r="B15" s="15" t="s">
        <v>48</v>
      </c>
      <c r="C15" s="15">
        <v>0.93400000000000005</v>
      </c>
      <c r="D15" s="15">
        <v>0.92300000000000004</v>
      </c>
      <c r="E15" s="15">
        <v>0.92700000000000005</v>
      </c>
      <c r="F15" s="15">
        <v>0.92400000000000004</v>
      </c>
      <c r="G15" s="15">
        <v>0.93300000000000005</v>
      </c>
      <c r="H15" s="15">
        <f>AVERAGE(D15:G15)</f>
        <v>0.92674999999999996</v>
      </c>
      <c r="I15" s="15">
        <f>STDEV(D15:G15)</f>
        <v>4.500000000000004E-3</v>
      </c>
    </row>
    <row r="16" spans="1:20">
      <c r="A16" s="55"/>
      <c r="B16" s="15" t="s">
        <v>1</v>
      </c>
      <c r="C16" s="15">
        <v>0.93500000000000005</v>
      </c>
      <c r="D16" s="15">
        <v>0.91300000000000003</v>
      </c>
      <c r="E16" s="15">
        <v>0.92200000000000004</v>
      </c>
      <c r="F16" s="15">
        <v>0.91400000000000003</v>
      </c>
      <c r="G16" s="15">
        <v>0.93600000000000005</v>
      </c>
      <c r="H16" s="15">
        <f>AVERAGE(D16:G16)</f>
        <v>0.92125000000000001</v>
      </c>
      <c r="I16" s="15">
        <f>STDEV(D16:G16)</f>
        <v>1.0626225419530063E-2</v>
      </c>
    </row>
    <row r="17" spans="1:9">
      <c r="A17" s="55"/>
      <c r="B17" s="15" t="s">
        <v>2</v>
      </c>
      <c r="C17" s="15">
        <v>0.93799999999999994</v>
      </c>
      <c r="D17" s="15">
        <v>0.94199999999999995</v>
      </c>
      <c r="E17" s="15">
        <v>0.93899999999999995</v>
      </c>
      <c r="F17" s="15">
        <v>0.94199999999999995</v>
      </c>
      <c r="G17" s="15">
        <v>0.93400000000000005</v>
      </c>
      <c r="H17" s="15">
        <f>AVERAGE(D17:G17)</f>
        <v>0.93924999999999992</v>
      </c>
      <c r="I17" s="15">
        <f>STDEV(D17:G17)</f>
        <v>3.7749172176353269E-3</v>
      </c>
    </row>
    <row r="18" spans="1:9">
      <c r="A18" s="55"/>
      <c r="B18" s="15" t="s">
        <v>3</v>
      </c>
      <c r="C18" s="15">
        <v>0.97099999999999997</v>
      </c>
      <c r="D18" s="15">
        <v>0.96799999999999997</v>
      </c>
      <c r="E18" s="15">
        <v>0.97299999999999998</v>
      </c>
      <c r="F18" s="15">
        <v>0.96799999999999997</v>
      </c>
      <c r="G18" s="15">
        <v>0.97199999999999998</v>
      </c>
      <c r="H18" s="15">
        <f>AVERAGE(D18:G18)</f>
        <v>0.97024999999999995</v>
      </c>
      <c r="I18" s="15">
        <f>STDEV(D18:G18)</f>
        <v>2.6299556396765858E-3</v>
      </c>
    </row>
    <row r="19" spans="1:9">
      <c r="A19" s="55"/>
      <c r="B19" s="15" t="s">
        <v>49</v>
      </c>
      <c r="C19" s="15">
        <v>0.95199999999999996</v>
      </c>
      <c r="D19" s="15">
        <v>0.94199999999999995</v>
      </c>
      <c r="E19" s="19">
        <v>0.94599999999999995</v>
      </c>
      <c r="F19" s="15">
        <v>0.94299999999999995</v>
      </c>
      <c r="G19" s="15">
        <v>0.95199999999999996</v>
      </c>
      <c r="H19" s="15">
        <f>AVERAGE(D19:G19)</f>
        <v>0.94574999999999998</v>
      </c>
      <c r="I19" s="15">
        <f>STDEV(D19:G19)</f>
        <v>4.500000000000004E-3</v>
      </c>
    </row>
  </sheetData>
  <mergeCells count="7">
    <mergeCell ref="L1:P1"/>
    <mergeCell ref="A15:A19"/>
    <mergeCell ref="B1:C1"/>
    <mergeCell ref="D1:E1"/>
    <mergeCell ref="F1:G1"/>
    <mergeCell ref="H1:I1"/>
    <mergeCell ref="J1:K1"/>
  </mergeCells>
  <phoneticPr fontId="20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9"/>
  <sheetViews>
    <sheetView tabSelected="1" zoomScale="110" zoomScaleNormal="110" workbookViewId="0">
      <selection activeCell="P10" sqref="P10"/>
    </sheetView>
  </sheetViews>
  <sheetFormatPr defaultColWidth="9" defaultRowHeight="15"/>
  <cols>
    <col min="1" max="1" width="25.875" style="7" customWidth="1"/>
    <col min="2" max="16384" width="9" style="7"/>
  </cols>
  <sheetData>
    <row r="1" spans="1:16">
      <c r="A1" s="57" t="s">
        <v>0</v>
      </c>
      <c r="B1" s="57" t="s">
        <v>48</v>
      </c>
      <c r="C1" s="57"/>
      <c r="D1" s="57" t="s">
        <v>1</v>
      </c>
      <c r="E1" s="57"/>
      <c r="F1" s="57" t="s">
        <v>2</v>
      </c>
      <c r="G1" s="57"/>
      <c r="H1" s="57" t="s">
        <v>3</v>
      </c>
      <c r="I1" s="57"/>
      <c r="J1" s="55" t="s">
        <v>49</v>
      </c>
      <c r="K1" s="55"/>
      <c r="L1" s="55" t="s">
        <v>50</v>
      </c>
      <c r="M1" s="55"/>
      <c r="N1" s="55"/>
      <c r="O1" s="55"/>
      <c r="P1" s="55"/>
    </row>
    <row r="2" spans="1:16">
      <c r="A2" s="57"/>
      <c r="B2" s="8" t="s">
        <v>21</v>
      </c>
      <c r="C2" s="8" t="s">
        <v>22</v>
      </c>
      <c r="D2" s="8" t="s">
        <v>21</v>
      </c>
      <c r="E2" s="8" t="s">
        <v>22</v>
      </c>
      <c r="F2" s="8" t="s">
        <v>21</v>
      </c>
      <c r="G2" s="8" t="s">
        <v>22</v>
      </c>
      <c r="H2" s="8" t="s">
        <v>21</v>
      </c>
      <c r="I2" s="8" t="s">
        <v>22</v>
      </c>
      <c r="J2" s="15" t="s">
        <v>21</v>
      </c>
      <c r="K2" s="7" t="s">
        <v>22</v>
      </c>
      <c r="L2" s="15" t="s">
        <v>48</v>
      </c>
      <c r="M2" s="15" t="s">
        <v>1</v>
      </c>
      <c r="N2" s="15" t="s">
        <v>2</v>
      </c>
      <c r="O2" s="15" t="s">
        <v>3</v>
      </c>
      <c r="P2" s="15" t="s">
        <v>49</v>
      </c>
    </row>
    <row r="3" spans="1:16">
      <c r="A3" s="9" t="s">
        <v>51</v>
      </c>
      <c r="B3" s="10">
        <v>0.55700000000000005</v>
      </c>
      <c r="C3" s="10">
        <v>2.3E-2</v>
      </c>
      <c r="D3" s="10">
        <v>0.58599999999999997</v>
      </c>
      <c r="E3" s="10">
        <v>2.7E-2</v>
      </c>
      <c r="F3" s="10">
        <v>0.41799999999999998</v>
      </c>
      <c r="G3" s="10">
        <v>7.8E-2</v>
      </c>
      <c r="H3" s="10">
        <v>0.58899999999999997</v>
      </c>
      <c r="I3" s="10">
        <v>0.03</v>
      </c>
      <c r="J3" s="15">
        <v>0.60699999999999998</v>
      </c>
      <c r="K3" s="7">
        <v>1.4999999999999999E-2</v>
      </c>
      <c r="L3" s="16">
        <f>(B11-B3)/B3</f>
        <v>0.19174147217235168</v>
      </c>
      <c r="M3" s="16">
        <f>(D11-D3)/D3</f>
        <v>0.21979522184300346</v>
      </c>
      <c r="N3" s="16">
        <f>(F11-F3)/F3</f>
        <v>0.14976076555023934</v>
      </c>
      <c r="O3" s="16">
        <f>(H11-H3)/H3</f>
        <v>0.22988115449915106</v>
      </c>
      <c r="P3" s="16">
        <f>(J11-J3)/J3</f>
        <v>0.18583196046128503</v>
      </c>
    </row>
    <row r="4" spans="1:16">
      <c r="A4" s="10" t="s">
        <v>52</v>
      </c>
      <c r="B4" s="10">
        <v>0.54400000000000004</v>
      </c>
      <c r="C4" s="10">
        <v>1.6E-2</v>
      </c>
      <c r="D4" s="10">
        <v>0.58899999999999997</v>
      </c>
      <c r="E4" s="10">
        <v>4.7E-2</v>
      </c>
      <c r="F4" s="10">
        <v>0.313</v>
      </c>
      <c r="G4" s="15">
        <v>3.6999999999999998E-2</v>
      </c>
      <c r="H4" s="15">
        <v>0.57999999999999996</v>
      </c>
      <c r="I4" s="10">
        <v>2.1000000000000001E-2</v>
      </c>
      <c r="J4" s="10">
        <v>0.59</v>
      </c>
      <c r="K4" s="7">
        <v>3.6999999999999998E-2</v>
      </c>
      <c r="L4" s="16">
        <f>(B11-B4)/B4</f>
        <v>0.22022058823529392</v>
      </c>
      <c r="M4" s="16">
        <f>(D11-D4)/D4</f>
        <v>0.21358234295415965</v>
      </c>
      <c r="N4" s="16">
        <f>(F11-F4)/F4</f>
        <v>0.53546325878594259</v>
      </c>
      <c r="O4" s="16">
        <f>(H11-H4)/H4</f>
        <v>0.24896551724137927</v>
      </c>
      <c r="P4" s="16">
        <f>(J11-J4)/J4</f>
        <v>0.22000000000000006</v>
      </c>
    </row>
    <row r="5" spans="1:16">
      <c r="A5" s="9" t="s">
        <v>53</v>
      </c>
      <c r="B5" s="10">
        <v>0.59599999999999997</v>
      </c>
      <c r="C5" s="7">
        <v>2.3E-2</v>
      </c>
      <c r="D5" s="10">
        <v>0.66600000000000004</v>
      </c>
      <c r="E5" s="10">
        <v>0.05</v>
      </c>
      <c r="F5" s="10">
        <v>0.442</v>
      </c>
      <c r="G5" s="10">
        <v>7.9000000000000001E-2</v>
      </c>
      <c r="H5" s="10">
        <v>0.66500000000000004</v>
      </c>
      <c r="I5" s="10">
        <v>2.5999999999999999E-2</v>
      </c>
      <c r="J5" s="15">
        <v>0.66900000000000004</v>
      </c>
      <c r="K5" s="7">
        <v>4.5999999999999999E-2</v>
      </c>
      <c r="L5" s="16">
        <f>(B11-B5)/B5</f>
        <v>0.11375838926174492</v>
      </c>
      <c r="M5" s="16">
        <f>(D11-D5)/D5</f>
        <v>7.3273273273273196E-2</v>
      </c>
      <c r="N5" s="16">
        <f>(F11-F5)/F5</f>
        <v>8.7330316742081499E-2</v>
      </c>
      <c r="O5" s="16">
        <f>(H11-H5)/H5</f>
        <v>8.9323308270676527E-2</v>
      </c>
      <c r="P5" s="16">
        <f>(J11-J5)/J5</f>
        <v>7.5934230194319816E-2</v>
      </c>
    </row>
    <row r="6" spans="1:16">
      <c r="A6" s="10" t="s">
        <v>27</v>
      </c>
      <c r="B6" s="10">
        <v>0.54400000000000004</v>
      </c>
      <c r="C6" s="10">
        <v>3.0000000000000001E-3</v>
      </c>
      <c r="D6" s="10">
        <v>0.58599999999999997</v>
      </c>
      <c r="E6" s="10">
        <v>2.7E-2</v>
      </c>
      <c r="F6" s="10">
        <v>0.307</v>
      </c>
      <c r="G6" s="10">
        <v>1.7999999999999999E-2</v>
      </c>
      <c r="H6" s="10">
        <v>0.57899999999999996</v>
      </c>
      <c r="I6" s="10">
        <v>2.5000000000000001E-2</v>
      </c>
      <c r="J6" s="15">
        <v>0.57899999999999996</v>
      </c>
      <c r="K6" s="7">
        <v>2.3E-2</v>
      </c>
      <c r="L6" s="16">
        <f>(B11-B6)/B6</f>
        <v>0.22022058823529392</v>
      </c>
      <c r="M6" s="16">
        <f>(D11-D6)/D6</f>
        <v>0.21979522184300346</v>
      </c>
      <c r="N6" s="16">
        <f>(F11-F6)/F6</f>
        <v>0.56547231270358322</v>
      </c>
      <c r="O6" s="16">
        <f>(H11-H6)/H6</f>
        <v>0.25112262521588946</v>
      </c>
      <c r="P6" s="16">
        <f>(J11-J6)/J6</f>
        <v>0.24317789291882563</v>
      </c>
    </row>
    <row r="7" spans="1:16">
      <c r="A7" s="11" t="s">
        <v>54</v>
      </c>
      <c r="B7" s="9">
        <v>0.58499999999999996</v>
      </c>
      <c r="C7" s="7">
        <v>3.3000000000000002E-2</v>
      </c>
      <c r="D7" s="9">
        <v>0.63100000000000001</v>
      </c>
      <c r="E7" s="9">
        <v>2.1999999999999999E-2</v>
      </c>
      <c r="F7" s="9">
        <v>0.41499999999999998</v>
      </c>
      <c r="G7" s="9">
        <v>2.5000000000000001E-2</v>
      </c>
      <c r="H7" s="9">
        <v>0.63800000000000001</v>
      </c>
      <c r="I7" s="9">
        <v>2.1999999999999999E-2</v>
      </c>
      <c r="J7" s="7">
        <v>0.622</v>
      </c>
      <c r="K7" s="7">
        <v>2.1000000000000001E-2</v>
      </c>
      <c r="L7" s="16">
        <f>(B11-B7)/B7</f>
        <v>0.13470085470085469</v>
      </c>
      <c r="M7" s="16">
        <f>(D11-D7)/D7</f>
        <v>0.13280507131537239</v>
      </c>
      <c r="N7" s="16">
        <f>(F11-F7)/F7</f>
        <v>0.15807228915662663</v>
      </c>
      <c r="O7" s="16">
        <f>(H11-H7)/H7</f>
        <v>0.13542319749216289</v>
      </c>
      <c r="P7" s="16">
        <f>(J11-J7)/J7</f>
        <v>0.1572347266881029</v>
      </c>
    </row>
    <row r="8" spans="1:16">
      <c r="A8" s="11" t="s">
        <v>55</v>
      </c>
      <c r="B8" s="9">
        <v>0.61099999999999999</v>
      </c>
      <c r="C8" s="9">
        <v>2.1999999999999999E-2</v>
      </c>
      <c r="D8" s="9">
        <v>0.66900000000000004</v>
      </c>
      <c r="E8" s="9">
        <v>2.3E-2</v>
      </c>
      <c r="F8" s="9">
        <v>0.46700000000000003</v>
      </c>
      <c r="G8" s="9">
        <v>2.4E-2</v>
      </c>
      <c r="H8" s="9">
        <v>0.65700000000000003</v>
      </c>
      <c r="I8" s="9">
        <v>2.7E-2</v>
      </c>
      <c r="J8" s="7">
        <v>0.66400000000000003</v>
      </c>
      <c r="K8" s="7">
        <v>2.5000000000000001E-2</v>
      </c>
      <c r="L8" s="16">
        <f>(B11-B8)/B8</f>
        <v>8.6415711947626775E-2</v>
      </c>
      <c r="M8" s="16">
        <f>(D11-D8)/D8</f>
        <v>6.8460388639760755E-2</v>
      </c>
      <c r="N8" s="16">
        <f>(F11-F8)/F8</f>
        <v>2.9122055674518203E-2</v>
      </c>
      <c r="O8" s="16">
        <f>(H11-H8)/H8</f>
        <v>0.10258751902587504</v>
      </c>
      <c r="P8" s="16">
        <f>(J11-J8)/J8</f>
        <v>8.4036144578313196E-2</v>
      </c>
    </row>
    <row r="9" spans="1:16">
      <c r="A9" s="11" t="s">
        <v>56</v>
      </c>
      <c r="B9" s="9">
        <v>0.623</v>
      </c>
      <c r="C9" s="9">
        <v>2.1000000000000001E-2</v>
      </c>
      <c r="D9" s="9">
        <v>0.70499999999999996</v>
      </c>
      <c r="E9" s="9">
        <v>2.4E-2</v>
      </c>
      <c r="F9" s="9">
        <v>0.45</v>
      </c>
      <c r="G9" s="9">
        <v>2.5999999999999999E-2</v>
      </c>
      <c r="H9" s="9">
        <v>0.68500000000000005</v>
      </c>
      <c r="I9" s="9">
        <v>2.1999999999999999E-2</v>
      </c>
      <c r="J9" s="7">
        <v>0.70599999999999996</v>
      </c>
      <c r="K9" s="7">
        <v>2.5000000000000001E-2</v>
      </c>
      <c r="L9" s="16">
        <f>(B11-B9)/B9</f>
        <v>6.5489566613162034E-2</v>
      </c>
      <c r="M9" s="16">
        <f>(D11-D9)/D9</f>
        <v>1.39007092198582E-2</v>
      </c>
      <c r="N9" s="16">
        <f>(F11-F9)/F9</f>
        <v>6.8000000000000033E-2</v>
      </c>
      <c r="O9" s="16">
        <f>(H11-H9)/H9</f>
        <v>5.75182481751823E-2</v>
      </c>
      <c r="P9" s="16">
        <f>(J11-J9)/J9</f>
        <v>1.954674220963178E-2</v>
      </c>
    </row>
    <row r="10" spans="1:16">
      <c r="A10" s="11" t="s">
        <v>57</v>
      </c>
      <c r="B10" s="9">
        <v>0.64700000000000002</v>
      </c>
      <c r="C10" s="9">
        <v>2.1000000000000001E-2</v>
      </c>
      <c r="D10" s="12">
        <v>0.752</v>
      </c>
      <c r="E10" s="12">
        <v>1.9E-2</v>
      </c>
      <c r="F10" s="9">
        <v>0.45500000000000002</v>
      </c>
      <c r="G10" s="9">
        <v>2.3E-2</v>
      </c>
      <c r="H10" s="9">
        <v>0.72299999999999998</v>
      </c>
      <c r="I10" s="9">
        <v>1.7999999999999999E-2</v>
      </c>
      <c r="J10" s="17">
        <v>0.74099999999999999</v>
      </c>
      <c r="K10" s="17">
        <v>2.3E-2</v>
      </c>
      <c r="L10" s="16">
        <f>(B11-B10)/B10</f>
        <v>2.5965996908809776E-2</v>
      </c>
      <c r="M10" s="16">
        <f>(D11-D10)/D10</f>
        <v>-4.9468085106382995E-2</v>
      </c>
      <c r="N10" s="16">
        <f>(F11-F10)/F10</f>
        <v>5.6263736263736285E-2</v>
      </c>
      <c r="O10" s="16">
        <f>(H11-H10)/H10</f>
        <v>1.9363762102350718E-3</v>
      </c>
      <c r="P10" s="16">
        <f>(J11-J10)/J10</f>
        <v>-2.8609986504723343E-2</v>
      </c>
    </row>
    <row r="11" spans="1:16">
      <c r="A11" s="11" t="s">
        <v>58</v>
      </c>
      <c r="B11" s="13">
        <f>H15</f>
        <v>0.66379999999999995</v>
      </c>
      <c r="C11" s="13">
        <f>I15</f>
        <v>1.1584472366059674E-2</v>
      </c>
      <c r="D11" s="14">
        <f>H16</f>
        <v>0.71479999999999999</v>
      </c>
      <c r="E11" s="14">
        <f>I16</f>
        <v>3.2904406999671024E-2</v>
      </c>
      <c r="F11" s="13">
        <f>H17</f>
        <v>0.48060000000000003</v>
      </c>
      <c r="G11" s="13">
        <f>I17</f>
        <v>5.1911463088608875E-2</v>
      </c>
      <c r="H11" s="13">
        <f>H18</f>
        <v>0.72439999999999993</v>
      </c>
      <c r="I11" s="13">
        <f>I18</f>
        <v>1.2218837915284754E-2</v>
      </c>
      <c r="J11" s="15">
        <f>H19</f>
        <v>0.7198</v>
      </c>
      <c r="K11" s="15">
        <f>I19</f>
        <v>1.2275992831539136E-2</v>
      </c>
      <c r="L11" s="16">
        <f t="shared" ref="L11:N11" si="0">AVERAGE(L3:L4,L6:L10)</f>
        <v>0.13496496840191324</v>
      </c>
      <c r="M11" s="16">
        <f t="shared" si="0"/>
        <v>0.11698155295839642</v>
      </c>
      <c r="N11" s="16">
        <f t="shared" si="0"/>
        <v>0.22316491687637804</v>
      </c>
      <c r="O11" s="16">
        <f>AVERAGE(O3:O4,O6:O10)</f>
        <v>0.14677637683712502</v>
      </c>
      <c r="P11" s="16">
        <f>AVERAGE(P3:P4,P6:P10)</f>
        <v>0.12588821147877646</v>
      </c>
    </row>
    <row r="14" spans="1:16"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7" t="s">
        <v>21</v>
      </c>
      <c r="I14" s="7" t="s">
        <v>22</v>
      </c>
    </row>
    <row r="15" spans="1:16">
      <c r="A15" s="56" t="s">
        <v>61</v>
      </c>
      <c r="B15" s="15" t="s">
        <v>48</v>
      </c>
      <c r="C15" s="15">
        <v>0.66700000000000004</v>
      </c>
      <c r="D15" s="15">
        <v>0.66200000000000003</v>
      </c>
      <c r="E15" s="15">
        <v>0.66600000000000004</v>
      </c>
      <c r="F15" s="15">
        <v>0.64600000000000002</v>
      </c>
      <c r="G15" s="15">
        <v>0.67800000000000005</v>
      </c>
      <c r="H15" s="15">
        <f>AVERAGE(C15:G15)</f>
        <v>0.66379999999999995</v>
      </c>
      <c r="I15" s="15">
        <f>STDEV(C15:G15)</f>
        <v>1.1584472366059674E-2</v>
      </c>
    </row>
    <row r="16" spans="1:16">
      <c r="A16" s="56"/>
      <c r="B16" s="15" t="s">
        <v>1</v>
      </c>
      <c r="C16" s="15">
        <v>0.75800000000000001</v>
      </c>
      <c r="D16" s="15">
        <v>0.67100000000000004</v>
      </c>
      <c r="E16" s="15">
        <v>0.70699999999999996</v>
      </c>
      <c r="F16" s="15">
        <v>0.70399999999999996</v>
      </c>
      <c r="G16" s="15">
        <v>0.73399999999999999</v>
      </c>
      <c r="H16" s="15">
        <f>AVERAGE(C16:G16)</f>
        <v>0.71479999999999999</v>
      </c>
      <c r="I16" s="15">
        <f>STDEV(C16:G16)</f>
        <v>3.2904406999671024E-2</v>
      </c>
    </row>
    <row r="17" spans="1:9">
      <c r="A17" s="56"/>
      <c r="B17" s="15" t="s">
        <v>2</v>
      </c>
      <c r="C17" s="15">
        <v>0.43</v>
      </c>
      <c r="D17" s="15">
        <v>0.55300000000000005</v>
      </c>
      <c r="E17" s="15">
        <v>0.496</v>
      </c>
      <c r="F17" s="15">
        <v>0.43</v>
      </c>
      <c r="G17" s="15">
        <v>0.49399999999999999</v>
      </c>
      <c r="H17" s="15">
        <f>AVERAGE(C17:G17)</f>
        <v>0.48060000000000003</v>
      </c>
      <c r="I17" s="15">
        <f>STDEV(C17:G17)</f>
        <v>5.1911463088608875E-2</v>
      </c>
    </row>
    <row r="18" spans="1:9">
      <c r="A18" s="56"/>
      <c r="B18" s="15" t="s">
        <v>3</v>
      </c>
      <c r="C18" s="15">
        <v>0.73299999999999998</v>
      </c>
      <c r="D18" s="15">
        <v>0.72299999999999998</v>
      </c>
      <c r="E18" s="15">
        <v>0.73399999999999999</v>
      </c>
      <c r="F18" s="15">
        <v>0.70399999999999996</v>
      </c>
      <c r="G18" s="15">
        <v>0.72799999999999998</v>
      </c>
      <c r="H18" s="15">
        <f>AVERAGE(C18:G18)</f>
        <v>0.72439999999999993</v>
      </c>
      <c r="I18" s="15">
        <f>STDEV(C18:G18)</f>
        <v>1.2218837915284754E-2</v>
      </c>
    </row>
    <row r="19" spans="1:9">
      <c r="A19" s="56"/>
      <c r="B19" s="15" t="s">
        <v>49</v>
      </c>
      <c r="C19" s="15">
        <v>0.72799999999999998</v>
      </c>
      <c r="D19" s="15">
        <v>0.71699999999999997</v>
      </c>
      <c r="E19" s="15">
        <v>0.72</v>
      </c>
      <c r="F19" s="15">
        <v>0.70099999999999996</v>
      </c>
      <c r="G19" s="15">
        <v>0.73299999999999998</v>
      </c>
      <c r="H19" s="15">
        <f>AVERAGE(C19:G19)</f>
        <v>0.7198</v>
      </c>
      <c r="I19" s="15">
        <f>STDEV(C19:G19)</f>
        <v>1.2275992831539136E-2</v>
      </c>
    </row>
  </sheetData>
  <mergeCells count="8">
    <mergeCell ref="L1:P1"/>
    <mergeCell ref="A1:A2"/>
    <mergeCell ref="A15:A19"/>
    <mergeCell ref="B1:C1"/>
    <mergeCell ref="D1:E1"/>
    <mergeCell ref="F1:G1"/>
    <mergeCell ref="H1:I1"/>
    <mergeCell ref="J1:K1"/>
  </mergeCells>
  <phoneticPr fontId="20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9"/>
  <sheetViews>
    <sheetView workbookViewId="0">
      <selection activeCell="J23" sqref="J23"/>
    </sheetView>
  </sheetViews>
  <sheetFormatPr defaultColWidth="9.125" defaultRowHeight="14.25"/>
  <sheetData>
    <row r="1" spans="1:9" ht="15">
      <c r="A1" s="1" t="s">
        <v>0</v>
      </c>
      <c r="B1" s="1" t="s">
        <v>1</v>
      </c>
      <c r="C1" s="1" t="s">
        <v>62</v>
      </c>
      <c r="D1" s="1" t="s">
        <v>2</v>
      </c>
      <c r="E1" s="1" t="s">
        <v>62</v>
      </c>
      <c r="F1" s="1" t="s">
        <v>3</v>
      </c>
      <c r="G1" s="3"/>
      <c r="H1" s="5"/>
      <c r="I1" s="5"/>
    </row>
    <row r="2" spans="1:9" ht="15">
      <c r="A2" s="2" t="s">
        <v>43</v>
      </c>
      <c r="B2" s="2">
        <v>0.93</v>
      </c>
      <c r="C2" s="2">
        <v>2.4E-2</v>
      </c>
      <c r="D2" s="2">
        <v>0.66100000000000003</v>
      </c>
      <c r="E2" s="2">
        <v>4.4999999999999998E-2</v>
      </c>
      <c r="F2" s="2">
        <v>0.89</v>
      </c>
      <c r="G2" s="3">
        <v>1.7000000000000001E-2</v>
      </c>
      <c r="H2" s="5"/>
      <c r="I2" s="5"/>
    </row>
    <row r="3" spans="1:9" ht="15">
      <c r="A3" s="2" t="s">
        <v>44</v>
      </c>
      <c r="B3" s="2">
        <v>0.94299999999999995</v>
      </c>
      <c r="C3" s="2">
        <v>0.02</v>
      </c>
      <c r="D3" s="3">
        <v>0.90400000000000003</v>
      </c>
      <c r="E3" s="3">
        <v>2.9000000000000001E-2</v>
      </c>
      <c r="F3" s="2">
        <v>0.98</v>
      </c>
      <c r="G3" s="2">
        <v>8.9999999999999993E-3</v>
      </c>
      <c r="H3" s="5"/>
      <c r="I3" s="5"/>
    </row>
    <row r="4" spans="1:9" ht="15">
      <c r="A4" s="2" t="s">
        <v>45</v>
      </c>
      <c r="B4" s="2">
        <v>0.92100000000000004</v>
      </c>
      <c r="C4" s="2">
        <v>1.7999999999999999E-2</v>
      </c>
      <c r="D4" s="2">
        <v>0.91100000000000003</v>
      </c>
      <c r="E4" s="2">
        <v>0.02</v>
      </c>
      <c r="F4" s="2">
        <v>0.97599999999999998</v>
      </c>
      <c r="G4" s="3">
        <v>8.9999999999999993E-3</v>
      </c>
      <c r="H4" s="5"/>
      <c r="I4" s="5"/>
    </row>
    <row r="5" spans="1:9" ht="15">
      <c r="A5" s="2" t="s">
        <v>46</v>
      </c>
      <c r="B5" s="2">
        <v>0.95499999999999996</v>
      </c>
      <c r="C5" s="2">
        <v>0.01</v>
      </c>
      <c r="D5" s="2">
        <v>0.93700000000000006</v>
      </c>
      <c r="E5" s="2">
        <v>2.1000000000000001E-2</v>
      </c>
      <c r="F5" s="2">
        <v>0.98899999999999999</v>
      </c>
      <c r="G5" s="3">
        <v>4.0000000000000001E-3</v>
      </c>
      <c r="H5" s="5"/>
      <c r="I5" s="5"/>
    </row>
    <row r="6" spans="1:9" ht="29.25">
      <c r="A6" s="4" t="s">
        <v>63</v>
      </c>
      <c r="B6" s="4">
        <v>0.96099999999999997</v>
      </c>
      <c r="C6" s="4">
        <v>6.0000000000000001E-3</v>
      </c>
      <c r="D6" s="4">
        <v>0.95699999999999996</v>
      </c>
      <c r="E6" s="4">
        <v>1.2999999999999999E-2</v>
      </c>
      <c r="F6" s="4">
        <v>0.99199999999999999</v>
      </c>
      <c r="G6" s="6">
        <v>2E-3</v>
      </c>
      <c r="H6" s="5"/>
      <c r="I6" s="5"/>
    </row>
    <row r="7" spans="1:9" ht="15">
      <c r="A7" s="5"/>
      <c r="B7" s="5"/>
      <c r="C7" s="5">
        <v>1</v>
      </c>
      <c r="D7" s="5">
        <v>2</v>
      </c>
      <c r="E7" s="5">
        <v>3</v>
      </c>
      <c r="F7" s="5">
        <v>4</v>
      </c>
      <c r="G7" s="5">
        <v>5</v>
      </c>
      <c r="H7" s="5" t="s">
        <v>21</v>
      </c>
      <c r="I7" s="5" t="s">
        <v>22</v>
      </c>
    </row>
    <row r="8" spans="1:9" ht="16.899999999999999" customHeight="1">
      <c r="A8" s="58" t="s">
        <v>47</v>
      </c>
      <c r="B8" s="3" t="s">
        <v>3</v>
      </c>
      <c r="C8" s="3">
        <v>0.86299999999999999</v>
      </c>
      <c r="D8" s="3">
        <v>0.90500000000000003</v>
      </c>
      <c r="E8" s="3">
        <v>0.90200000000000002</v>
      </c>
      <c r="F8" s="3">
        <v>0.88400000000000001</v>
      </c>
      <c r="G8" s="3">
        <v>0.89800000000000002</v>
      </c>
      <c r="H8" s="3">
        <v>0.89</v>
      </c>
      <c r="I8" s="3">
        <v>1.7000000000000001E-2</v>
      </c>
    </row>
    <row r="9" spans="1:9" ht="15">
      <c r="A9" s="58"/>
      <c r="B9" s="3" t="s">
        <v>1</v>
      </c>
      <c r="C9" s="3">
        <v>0.93100000000000005</v>
      </c>
      <c r="D9" s="3">
        <v>0.93600000000000005</v>
      </c>
      <c r="E9" s="3">
        <v>0.90500000000000003</v>
      </c>
      <c r="F9" s="3">
        <v>0.96599999999999997</v>
      </c>
      <c r="G9" s="3">
        <v>0.91200000000000003</v>
      </c>
      <c r="H9" s="3">
        <v>0.93</v>
      </c>
      <c r="I9" s="3">
        <v>2.4E-2</v>
      </c>
    </row>
    <row r="10" spans="1:9" ht="15">
      <c r="A10" s="58"/>
      <c r="B10" s="3" t="s">
        <v>2</v>
      </c>
      <c r="C10" s="3">
        <v>0.59699999999999998</v>
      </c>
      <c r="D10" s="3">
        <v>0.66400000000000003</v>
      </c>
      <c r="E10" s="3">
        <v>0.7</v>
      </c>
      <c r="F10" s="3">
        <v>0.64100000000000001</v>
      </c>
      <c r="G10" s="3">
        <v>0.70499999999999996</v>
      </c>
      <c r="H10" s="3">
        <v>0.66100000000000003</v>
      </c>
      <c r="I10" s="3">
        <v>4.4999999999999998E-2</v>
      </c>
    </row>
    <row r="11" spans="1:9" ht="16.899999999999999" customHeight="1">
      <c r="A11" s="58" t="s">
        <v>44</v>
      </c>
      <c r="B11" s="3" t="s">
        <v>3</v>
      </c>
      <c r="C11" s="3">
        <v>0.98299999999999998</v>
      </c>
      <c r="D11" s="3">
        <v>0.96499999999999997</v>
      </c>
      <c r="E11" s="3">
        <v>0.98499999999999999</v>
      </c>
      <c r="F11" s="3">
        <v>0.98599999999999999</v>
      </c>
      <c r="G11" s="3">
        <v>0.97899999999999998</v>
      </c>
      <c r="H11" s="3">
        <v>0.98</v>
      </c>
      <c r="I11" s="3">
        <v>8.9999999999999993E-3</v>
      </c>
    </row>
    <row r="12" spans="1:9" ht="15">
      <c r="A12" s="58"/>
      <c r="B12" s="3" t="s">
        <v>1</v>
      </c>
      <c r="C12" s="3">
        <v>0.94099999999999995</v>
      </c>
      <c r="D12" s="3">
        <v>0.91100000000000003</v>
      </c>
      <c r="E12" s="3">
        <v>0.96399999999999997</v>
      </c>
      <c r="F12" s="3">
        <v>0.94299999999999995</v>
      </c>
      <c r="G12" s="3">
        <v>0.95499999999999996</v>
      </c>
      <c r="H12" s="3">
        <v>0.94299999999999995</v>
      </c>
      <c r="I12" s="3">
        <v>0.02</v>
      </c>
    </row>
    <row r="13" spans="1:9" ht="15">
      <c r="A13" s="58"/>
      <c r="B13" s="3" t="s">
        <v>2</v>
      </c>
      <c r="C13" s="3">
        <v>0.91300000000000003</v>
      </c>
      <c r="D13" s="3">
        <v>0.877</v>
      </c>
      <c r="E13" s="3">
        <v>0.89400000000000002</v>
      </c>
      <c r="F13" s="3">
        <v>0.95</v>
      </c>
      <c r="G13" s="3">
        <v>0.88800000000000001</v>
      </c>
      <c r="H13" s="3">
        <v>0.90400000000000003</v>
      </c>
      <c r="I13" s="3">
        <v>2.9000000000000001E-2</v>
      </c>
    </row>
    <row r="14" spans="1:9" ht="16.899999999999999" customHeight="1">
      <c r="A14" s="58" t="s">
        <v>45</v>
      </c>
      <c r="B14" s="3" t="s">
        <v>3</v>
      </c>
      <c r="C14" s="3">
        <v>0.97699999999999998</v>
      </c>
      <c r="D14" s="3">
        <v>0.98</v>
      </c>
      <c r="E14" s="3">
        <v>0.98899999999999999</v>
      </c>
      <c r="F14" s="3">
        <v>0.96899999999999997</v>
      </c>
      <c r="G14" s="3">
        <v>0.96699999999999997</v>
      </c>
      <c r="H14" s="3">
        <v>0.97599999999999998</v>
      </c>
      <c r="I14" s="3">
        <v>8.9999999999999993E-3</v>
      </c>
    </row>
    <row r="15" spans="1:9" ht="15">
      <c r="A15" s="58"/>
      <c r="B15" s="3" t="s">
        <v>1</v>
      </c>
      <c r="C15" s="3">
        <v>0.92200000000000004</v>
      </c>
      <c r="D15" s="3">
        <v>0.93100000000000005</v>
      </c>
      <c r="E15" s="3">
        <v>0.94499999999999995</v>
      </c>
      <c r="F15" s="3">
        <v>0.91100000000000003</v>
      </c>
      <c r="G15" s="3">
        <v>0.89800000000000002</v>
      </c>
      <c r="H15" s="3">
        <v>0.92100000000000004</v>
      </c>
      <c r="I15" s="3">
        <v>1.7999999999999999E-2</v>
      </c>
    </row>
    <row r="16" spans="1:9" ht="15">
      <c r="A16" s="58"/>
      <c r="B16" s="3" t="s">
        <v>2</v>
      </c>
      <c r="C16" s="3">
        <v>0.91300000000000003</v>
      </c>
      <c r="D16" s="3">
        <v>0.90300000000000002</v>
      </c>
      <c r="E16" s="3">
        <v>0.94399999999999995</v>
      </c>
      <c r="F16" s="3">
        <v>0.89800000000000002</v>
      </c>
      <c r="G16" s="3">
        <v>0.89500000000000002</v>
      </c>
      <c r="H16" s="3">
        <v>0.91100000000000003</v>
      </c>
      <c r="I16" s="3">
        <v>0.02</v>
      </c>
    </row>
    <row r="17" spans="1:9" ht="16.899999999999999" customHeight="1">
      <c r="A17" s="58" t="s">
        <v>46</v>
      </c>
      <c r="B17" s="3" t="s">
        <v>3</v>
      </c>
      <c r="C17" s="3">
        <v>0.98299999999999998</v>
      </c>
      <c r="D17" s="3">
        <v>0.98899999999999999</v>
      </c>
      <c r="E17" s="3">
        <v>0.99199999999999999</v>
      </c>
      <c r="F17" s="3">
        <v>0.99099999999999999</v>
      </c>
      <c r="G17" s="3">
        <v>0.98799999999999999</v>
      </c>
      <c r="H17" s="3">
        <v>0.98899999999999999</v>
      </c>
      <c r="I17" s="3">
        <v>4.0000000000000001E-3</v>
      </c>
    </row>
    <row r="18" spans="1:9" ht="15">
      <c r="A18" s="58"/>
      <c r="B18" s="3" t="s">
        <v>1</v>
      </c>
      <c r="C18" s="3">
        <v>0.95699999999999996</v>
      </c>
      <c r="D18" s="3">
        <v>0.94799999999999995</v>
      </c>
      <c r="E18" s="3">
        <v>0.94299999999999995</v>
      </c>
      <c r="F18" s="3">
        <v>0.96299999999999997</v>
      </c>
      <c r="G18" s="3">
        <v>0.96599999999999997</v>
      </c>
      <c r="H18" s="3">
        <v>0.95499999999999996</v>
      </c>
      <c r="I18" s="3">
        <v>0.01</v>
      </c>
    </row>
    <row r="19" spans="1:9" ht="15">
      <c r="A19" s="58"/>
      <c r="B19" s="3" t="s">
        <v>2</v>
      </c>
      <c r="C19" s="3">
        <v>0.91600000000000004</v>
      </c>
      <c r="D19" s="3">
        <v>0.93500000000000005</v>
      </c>
      <c r="E19" s="3">
        <v>0.97099999999999997</v>
      </c>
      <c r="F19" s="3">
        <v>0.94199999999999995</v>
      </c>
      <c r="G19" s="3">
        <v>0.92300000000000004</v>
      </c>
      <c r="H19" s="3">
        <v>0.93700000000000006</v>
      </c>
      <c r="I19" s="3">
        <v>2.1000000000000001E-2</v>
      </c>
    </row>
  </sheetData>
  <mergeCells count="4">
    <mergeCell ref="A8:A10"/>
    <mergeCell ref="A11:A13"/>
    <mergeCell ref="A14:A16"/>
    <mergeCell ref="A17:A19"/>
  </mergeCells>
  <phoneticPr fontId="20" type="noConversion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134" zoomScaleNormal="134" workbookViewId="0">
      <selection activeCell="C10" sqref="C10"/>
    </sheetView>
  </sheetViews>
  <sheetFormatPr defaultColWidth="9" defaultRowHeight="15"/>
  <cols>
    <col min="1" max="1" width="19.375" style="28" customWidth="1"/>
    <col min="2" max="3" width="12.5" style="28" customWidth="1"/>
    <col min="4" max="5" width="14.375" style="28" customWidth="1"/>
    <col min="6" max="6" width="12.875" style="28" customWidth="1"/>
    <col min="7" max="7" width="12.75" style="28"/>
    <col min="8" max="8" width="11.375" style="28" customWidth="1"/>
    <col min="9" max="16384" width="9" style="28"/>
  </cols>
  <sheetData>
    <row r="1" spans="1:10">
      <c r="A1" s="40" t="s">
        <v>0</v>
      </c>
      <c r="B1" s="40" t="s">
        <v>1</v>
      </c>
      <c r="C1" s="40"/>
      <c r="D1" s="40" t="s">
        <v>2</v>
      </c>
      <c r="E1" s="40"/>
      <c r="F1" s="40" t="s">
        <v>3</v>
      </c>
      <c r="H1" s="15" t="s">
        <v>4</v>
      </c>
      <c r="I1" s="15" t="s">
        <v>5</v>
      </c>
      <c r="J1" s="15" t="s">
        <v>6</v>
      </c>
    </row>
    <row r="2" spans="1:10">
      <c r="A2" s="23" t="s">
        <v>7</v>
      </c>
      <c r="B2" s="23">
        <v>0.80100000000000005</v>
      </c>
      <c r="C2" s="23">
        <v>0.01</v>
      </c>
      <c r="D2" s="23">
        <v>0.82699999999999996</v>
      </c>
      <c r="E2" s="23">
        <v>8.9999999999999993E-3</v>
      </c>
      <c r="F2" s="23">
        <v>0.85799999999999998</v>
      </c>
      <c r="G2" s="28">
        <v>8.0000000000000002E-3</v>
      </c>
      <c r="H2" s="16">
        <f>(B14-B2)/B2</f>
        <v>0.22471910112359542</v>
      </c>
      <c r="I2" s="16">
        <f>(D14-D2)/D2</f>
        <v>0.16565900846432893</v>
      </c>
      <c r="J2" s="16">
        <f>(F14-F2)/F2</f>
        <v>0.15850815850815853</v>
      </c>
    </row>
    <row r="3" spans="1:10">
      <c r="A3" s="23" t="s">
        <v>8</v>
      </c>
      <c r="B3" s="23">
        <v>0.82099999999999995</v>
      </c>
      <c r="C3" s="23">
        <v>6.0000000000000001E-3</v>
      </c>
      <c r="D3" s="23">
        <v>0.84399999999999997</v>
      </c>
      <c r="E3" s="23">
        <v>7.0000000000000001E-3</v>
      </c>
      <c r="F3" s="23">
        <v>0.90200000000000002</v>
      </c>
      <c r="G3" s="28">
        <v>7.0000000000000001E-3</v>
      </c>
      <c r="H3" s="16">
        <f>(B14-B3)/B3</f>
        <v>0.19488428745432404</v>
      </c>
      <c r="I3" s="16">
        <f>(D14-D3)/D3</f>
        <v>0.14218009478672985</v>
      </c>
      <c r="J3" s="16">
        <f>(F14-F3)/F3</f>
        <v>0.10199556541019952</v>
      </c>
    </row>
    <row r="4" spans="1:10">
      <c r="A4" s="23" t="s">
        <v>9</v>
      </c>
      <c r="B4" s="23">
        <v>0.89</v>
      </c>
      <c r="C4" s="23">
        <v>3.0000000000000001E-3</v>
      </c>
      <c r="D4" s="23">
        <v>0.877</v>
      </c>
      <c r="E4" s="23">
        <v>4.0000000000000001E-3</v>
      </c>
      <c r="F4" s="23">
        <v>0.89200000000000002</v>
      </c>
      <c r="G4" s="28">
        <v>4.0000000000000001E-3</v>
      </c>
      <c r="H4" s="16">
        <f>(B14-B4)/B4</f>
        <v>0.10224719101123592</v>
      </c>
      <c r="I4" s="16">
        <f>(D14-D4)/D4</f>
        <v>9.9201824401368266E-2</v>
      </c>
      <c r="J4" s="16">
        <f>(F14-F4)/F4</f>
        <v>0.11434977578475333</v>
      </c>
    </row>
    <row r="5" spans="1:10">
      <c r="A5" s="23" t="s">
        <v>10</v>
      </c>
      <c r="B5" s="23">
        <v>0.78500000000000003</v>
      </c>
      <c r="C5" s="23">
        <v>2E-3</v>
      </c>
      <c r="D5" s="23">
        <v>0.81799999999999995</v>
      </c>
      <c r="E5" s="23">
        <v>5.0000000000000001E-3</v>
      </c>
      <c r="F5" s="23">
        <v>0.89400000000000002</v>
      </c>
      <c r="G5" s="28">
        <v>3.0000000000000001E-3</v>
      </c>
      <c r="H5" s="16">
        <f>(B14-B5)/B5</f>
        <v>0.2496815286624203</v>
      </c>
      <c r="I5" s="16">
        <f>(D14-D5)/D5</f>
        <v>0.17848410757946215</v>
      </c>
      <c r="J5" s="16">
        <f>(F14-F5)/F5</f>
        <v>0.11185682326621921</v>
      </c>
    </row>
    <row r="6" spans="1:10">
      <c r="A6" s="27" t="s">
        <v>11</v>
      </c>
      <c r="B6" s="39">
        <v>0.92700000000000005</v>
      </c>
      <c r="C6" s="39">
        <v>1.4999999999999999E-2</v>
      </c>
      <c r="D6" s="39">
        <v>0.91200000000000003</v>
      </c>
      <c r="E6" s="39">
        <v>2.3E-2</v>
      </c>
      <c r="F6" s="27">
        <v>0.97399999999999998</v>
      </c>
      <c r="G6" s="28">
        <v>4.0000000000000001E-3</v>
      </c>
      <c r="H6" s="16">
        <f>(B14-B6)/B6</f>
        <v>5.8252427184465952E-2</v>
      </c>
      <c r="I6" s="16">
        <f>(D14-D6)/D6</f>
        <v>5.701754385964905E-2</v>
      </c>
      <c r="J6" s="16">
        <f>(F14-F6)/F6</f>
        <v>2.053388090349078E-2</v>
      </c>
    </row>
    <row r="7" spans="1:10">
      <c r="A7" s="23" t="s">
        <v>12</v>
      </c>
      <c r="B7" s="27">
        <v>0.94699999999999995</v>
      </c>
      <c r="C7" s="27">
        <v>2E-3</v>
      </c>
      <c r="D7" s="27">
        <v>0.95</v>
      </c>
      <c r="E7" s="27">
        <v>1E-3</v>
      </c>
      <c r="F7" s="27">
        <v>0.97899999999999998</v>
      </c>
      <c r="G7" s="28">
        <v>3.0000000000000001E-3</v>
      </c>
      <c r="H7" s="16">
        <f>(B14-B7)/B7</f>
        <v>3.5902851108764552E-2</v>
      </c>
      <c r="I7" s="16">
        <f>(D14-D7)/D7</f>
        <v>1.4736842105263171E-2</v>
      </c>
      <c r="J7" s="16">
        <f>(F14-F7)/F7</f>
        <v>1.5321756894790617E-2</v>
      </c>
    </row>
    <row r="8" spans="1:10">
      <c r="A8" s="27" t="s">
        <v>13</v>
      </c>
      <c r="B8" s="27">
        <v>0.95699999999999996</v>
      </c>
      <c r="C8" s="27">
        <v>6.0000000000000001E-3</v>
      </c>
      <c r="D8" s="27">
        <v>0.95299999999999996</v>
      </c>
      <c r="E8" s="27">
        <v>5.0000000000000001E-3</v>
      </c>
      <c r="F8" s="27">
        <v>0.98799999999999999</v>
      </c>
      <c r="G8" s="28">
        <v>2E-3</v>
      </c>
      <c r="H8" s="16">
        <f>(B14-B8)/B8</f>
        <v>2.5078369905956136E-2</v>
      </c>
      <c r="I8" s="16">
        <f>(D14-D8)/D8</f>
        <v>1.1542497376705152E-2</v>
      </c>
      <c r="J8" s="16">
        <f>(F14-F8)/F8</f>
        <v>6.0728744939271308E-3</v>
      </c>
    </row>
    <row r="9" spans="1:10">
      <c r="A9" s="27" t="s">
        <v>14</v>
      </c>
      <c r="B9" s="27">
        <v>0.95299999999999996</v>
      </c>
      <c r="C9" s="27">
        <v>1.4E-2</v>
      </c>
      <c r="D9" s="27">
        <v>0.94199999999999995</v>
      </c>
      <c r="E9" s="27">
        <v>3.0000000000000001E-3</v>
      </c>
      <c r="F9" s="27">
        <v>0.98899999999999999</v>
      </c>
      <c r="G9" s="28">
        <v>1E-3</v>
      </c>
      <c r="H9" s="16">
        <f>(B14-B9)/B9</f>
        <v>2.9380902413431297E-2</v>
      </c>
      <c r="I9" s="16">
        <f>(D14-D9)/D9</f>
        <v>2.3354564755838664E-2</v>
      </c>
      <c r="J9" s="16">
        <f>(F14-F9)/F9</f>
        <v>5.0556117290192154E-3</v>
      </c>
    </row>
    <row r="10" spans="1:10">
      <c r="A10" s="23" t="s">
        <v>15</v>
      </c>
      <c r="B10" s="23">
        <v>0.98</v>
      </c>
      <c r="C10" s="23">
        <v>4.0000000000000001E-3</v>
      </c>
      <c r="D10" s="23">
        <v>0.96699999999999997</v>
      </c>
      <c r="E10" s="23">
        <v>5.0000000000000001E-3</v>
      </c>
      <c r="F10" s="23">
        <v>0.99099999999999999</v>
      </c>
      <c r="G10" s="28">
        <v>1E-3</v>
      </c>
      <c r="H10" s="16">
        <f>(B14-B10)/B10</f>
        <v>1.0204081632653071E-3</v>
      </c>
      <c r="I10" s="16">
        <f>(D14-D10)/D10</f>
        <v>-3.1023784901758043E-3</v>
      </c>
      <c r="J10" s="16">
        <f>(F14-F10)/F10</f>
        <v>3.0272452068617586E-3</v>
      </c>
    </row>
    <row r="11" spans="1:10">
      <c r="A11" s="41" t="s">
        <v>16</v>
      </c>
      <c r="B11" s="23">
        <v>0.95599999999999996</v>
      </c>
      <c r="C11" s="23">
        <v>3.0000000000000001E-3</v>
      </c>
      <c r="D11" s="23">
        <v>0.95699999999999996</v>
      </c>
      <c r="E11" s="23">
        <v>5.0000000000000001E-3</v>
      </c>
      <c r="F11" s="23">
        <v>0.99</v>
      </c>
      <c r="G11" s="28">
        <v>1E-3</v>
      </c>
      <c r="H11" s="16">
        <f>(B14-B11)/B11</f>
        <v>2.6150627615062785E-2</v>
      </c>
      <c r="I11" s="16">
        <f>(D14-D11)/D11</f>
        <v>7.3145245559038726E-3</v>
      </c>
      <c r="J11" s="16">
        <f>(F14-F11)/F11</f>
        <v>4.0404040404040439E-3</v>
      </c>
    </row>
    <row r="12" spans="1:10">
      <c r="A12" s="41" t="s">
        <v>17</v>
      </c>
      <c r="B12" s="23">
        <v>0.95599999999999996</v>
      </c>
      <c r="C12" s="23">
        <v>2E-3</v>
      </c>
      <c r="D12" s="31">
        <v>0.97599999999999998</v>
      </c>
      <c r="E12" s="31">
        <v>1E-3</v>
      </c>
      <c r="F12" s="23">
        <v>0.99099999999999999</v>
      </c>
      <c r="G12" s="28">
        <v>2E-3</v>
      </c>
      <c r="H12" s="16">
        <f>(B14-B12)/B12</f>
        <v>2.6150627615062785E-2</v>
      </c>
      <c r="I12" s="16">
        <f>(D14-D12)/D12</f>
        <v>-1.2295081967213127E-2</v>
      </c>
      <c r="J12" s="16">
        <f>(F14-F12)/F12</f>
        <v>3.0272452068617586E-3</v>
      </c>
    </row>
    <row r="13" spans="1:10" s="15" customFormat="1">
      <c r="A13" s="42" t="s">
        <v>18</v>
      </c>
      <c r="B13" s="10">
        <v>0.96499999999999997</v>
      </c>
      <c r="C13" s="10">
        <v>3.0000000000000001E-3</v>
      </c>
      <c r="D13" s="10">
        <v>0.96099999999999997</v>
      </c>
      <c r="E13" s="10">
        <v>4.0000000000000001E-3</v>
      </c>
      <c r="F13" s="10">
        <v>0.98399999999999999</v>
      </c>
      <c r="G13" s="15">
        <v>2E-3</v>
      </c>
      <c r="H13" s="16">
        <f>(B14-B13)/B13</f>
        <v>1.6580310880829032E-2</v>
      </c>
      <c r="I13" s="16">
        <f>(D14-D13)/D13</f>
        <v>3.1217481789802318E-3</v>
      </c>
      <c r="J13" s="16">
        <f>(F14-F13)/F13</f>
        <v>1.0162601626016269E-2</v>
      </c>
    </row>
    <row r="14" spans="1:10">
      <c r="A14" s="25" t="s">
        <v>20</v>
      </c>
      <c r="B14" s="43">
        <v>0.98099999999999998</v>
      </c>
      <c r="C14" s="43">
        <v>4.0000000000000001E-3</v>
      </c>
      <c r="D14" s="44">
        <v>0.96399999999999997</v>
      </c>
      <c r="E14" s="44">
        <v>8.0000000000000002E-3</v>
      </c>
      <c r="F14" s="43">
        <v>0.99399999999999999</v>
      </c>
      <c r="G14" s="32">
        <v>1E-3</v>
      </c>
      <c r="H14" s="16">
        <f>(B14-B12)/B12</f>
        <v>2.6150627615062785E-2</v>
      </c>
      <c r="I14" s="16">
        <f>(D14-D12)/D12</f>
        <v>-1.2295081967213127E-2</v>
      </c>
      <c r="J14" s="16">
        <f>(F14-F12)/F12</f>
        <v>3.0272452068617586E-3</v>
      </c>
    </row>
    <row r="15" spans="1:10">
      <c r="H15" s="16">
        <f>SUM(H13,H10:H11,H2:H8)/10</f>
        <v>9.3451710310991948E-2</v>
      </c>
      <c r="I15" s="16">
        <f>SUM(I13,I10:I11,I2:I8)/10</f>
        <v>6.7615581281821505E-2</v>
      </c>
      <c r="J15" s="16">
        <f>SUM(J13,J10:J11,J2:J8)/10</f>
        <v>5.4586908613482109E-2</v>
      </c>
    </row>
    <row r="16" spans="1:10">
      <c r="A16" s="30"/>
      <c r="B16" s="24"/>
      <c r="C16" s="29">
        <v>1</v>
      </c>
      <c r="D16" s="29">
        <v>2</v>
      </c>
      <c r="E16" s="29">
        <v>3</v>
      </c>
      <c r="F16" s="29">
        <v>4</v>
      </c>
      <c r="G16" s="29">
        <v>5</v>
      </c>
      <c r="H16" s="24" t="s">
        <v>21</v>
      </c>
      <c r="I16" s="24" t="s">
        <v>22</v>
      </c>
    </row>
    <row r="17" spans="1:9">
      <c r="A17" s="53" t="s">
        <v>23</v>
      </c>
      <c r="B17" s="24" t="s">
        <v>3</v>
      </c>
      <c r="C17" s="24">
        <v>0.99399999999999999</v>
      </c>
      <c r="D17" s="24">
        <v>0.99299999999999999</v>
      </c>
      <c r="E17" s="24">
        <v>0.995</v>
      </c>
      <c r="F17" s="24">
        <v>0.99299999999999999</v>
      </c>
      <c r="G17" s="24">
        <v>0.995</v>
      </c>
      <c r="H17" s="24">
        <f>SUM(C17:G17)/5</f>
        <v>0.99399999999999999</v>
      </c>
      <c r="I17" s="24">
        <f>STDEV(C17:G17)</f>
        <v>1.0000000000000009E-3</v>
      </c>
    </row>
    <row r="18" spans="1:9">
      <c r="A18" s="53"/>
      <c r="B18" s="24" t="s">
        <v>1</v>
      </c>
      <c r="C18" s="24">
        <v>0.97599999999999998</v>
      </c>
      <c r="D18" s="24">
        <v>0.98299999999999998</v>
      </c>
      <c r="E18" s="24">
        <v>0.98199999999999998</v>
      </c>
      <c r="F18" s="24">
        <v>0.97</v>
      </c>
      <c r="G18" s="24">
        <v>0.96299999999999997</v>
      </c>
      <c r="H18" s="24">
        <f>SUM(C18:G18)/5</f>
        <v>0.97479999999999989</v>
      </c>
      <c r="I18" s="24">
        <f>STDEV(C18:G18)</f>
        <v>8.4083292038311698E-3</v>
      </c>
    </row>
    <row r="19" spans="1:9">
      <c r="A19" s="53"/>
      <c r="B19" s="24" t="s">
        <v>2</v>
      </c>
      <c r="C19" s="24">
        <v>0.95899999999999996</v>
      </c>
      <c r="D19" s="24">
        <v>0.95899999999999996</v>
      </c>
      <c r="E19" s="24">
        <v>0.96</v>
      </c>
      <c r="F19" s="24">
        <v>0.96299999999999997</v>
      </c>
      <c r="G19" s="24">
        <v>0.97699999999999998</v>
      </c>
      <c r="H19" s="24">
        <f>SUM(C19:G19)/5</f>
        <v>0.96360000000000012</v>
      </c>
      <c r="I19" s="24">
        <f>STDEV(C19:G19)</f>
        <v>7.6681158050723322E-3</v>
      </c>
    </row>
    <row r="21" spans="1:9">
      <c r="B21" s="15">
        <v>0.96299999999999997</v>
      </c>
    </row>
    <row r="22" spans="1:9">
      <c r="B22" s="16">
        <f>(B21-B6)/B6</f>
        <v>3.8834951456310593E-2</v>
      </c>
    </row>
  </sheetData>
  <mergeCells count="1">
    <mergeCell ref="A17:A19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20" zoomScaleNormal="220" workbookViewId="0">
      <selection activeCell="C7" sqref="C7"/>
    </sheetView>
  </sheetViews>
  <sheetFormatPr defaultColWidth="9" defaultRowHeight="14.25"/>
  <cols>
    <col min="1" max="1" width="21" customWidth="1"/>
  </cols>
  <sheetData>
    <row r="1" spans="1:3">
      <c r="A1" s="36" t="s">
        <v>0</v>
      </c>
      <c r="B1" s="36" t="s">
        <v>3</v>
      </c>
      <c r="C1" s="36" t="s">
        <v>24</v>
      </c>
    </row>
    <row r="2" spans="1:3">
      <c r="A2" s="27" t="s">
        <v>25</v>
      </c>
      <c r="B2" s="39">
        <v>0.82</v>
      </c>
      <c r="C2" s="39">
        <v>0.80900000000000005</v>
      </c>
    </row>
    <row r="3" spans="1:3">
      <c r="A3" s="27" t="s">
        <v>26</v>
      </c>
      <c r="B3" s="27">
        <v>0.49</v>
      </c>
      <c r="C3" s="27">
        <v>0.52600000000000002</v>
      </c>
    </row>
    <row r="4" spans="1:3">
      <c r="A4" s="27" t="s">
        <v>27</v>
      </c>
      <c r="B4" s="27">
        <v>0.82499999999999996</v>
      </c>
      <c r="C4" s="27">
        <v>0.81699999999999995</v>
      </c>
    </row>
    <row r="5" spans="1:3">
      <c r="A5" s="27" t="s">
        <v>28</v>
      </c>
      <c r="B5" s="26">
        <v>0.86299999999999999</v>
      </c>
      <c r="C5" s="27">
        <v>0.85899999999999999</v>
      </c>
    </row>
    <row r="6" spans="1:3">
      <c r="A6" s="27" t="s">
        <v>64</v>
      </c>
      <c r="B6" s="27">
        <v>0.85599999999999998</v>
      </c>
      <c r="C6" s="26">
        <v>0.86099999999999999</v>
      </c>
    </row>
    <row r="7" spans="1:3">
      <c r="A7" s="39" t="s">
        <v>29</v>
      </c>
      <c r="B7" s="27">
        <v>0.85199999999999998</v>
      </c>
      <c r="C7" s="27">
        <v>0.83399999999999996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zoomScale="235" zoomScaleNormal="235" workbookViewId="0">
      <selection activeCell="C5" sqref="C5"/>
    </sheetView>
  </sheetViews>
  <sheetFormatPr defaultColWidth="9" defaultRowHeight="14.25"/>
  <cols>
    <col min="1" max="1" width="18.375" customWidth="1"/>
  </cols>
  <sheetData>
    <row r="1" spans="1:3">
      <c r="A1" s="36" t="s">
        <v>0</v>
      </c>
      <c r="B1" s="36" t="s">
        <v>3</v>
      </c>
      <c r="C1" s="36" t="s">
        <v>24</v>
      </c>
    </row>
    <row r="2" spans="1:3">
      <c r="A2" s="27" t="s">
        <v>25</v>
      </c>
      <c r="B2" s="39">
        <v>0.44700000000000001</v>
      </c>
      <c r="C2" s="39">
        <v>0.186</v>
      </c>
    </row>
    <row r="3" spans="1:3">
      <c r="A3" s="27" t="s">
        <v>26</v>
      </c>
      <c r="B3" s="27">
        <v>0.44500000000000001</v>
      </c>
      <c r="C3" s="27">
        <v>0.17299999999999999</v>
      </c>
    </row>
    <row r="4" spans="1:3">
      <c r="A4" s="27" t="s">
        <v>27</v>
      </c>
      <c r="B4" s="27">
        <v>0.434</v>
      </c>
      <c r="C4" s="27">
        <v>0.17100000000000001</v>
      </c>
    </row>
    <row r="5" spans="1:3">
      <c r="A5" s="27" t="s">
        <v>28</v>
      </c>
      <c r="B5" s="27">
        <v>0.59799999999999998</v>
      </c>
      <c r="C5" s="27">
        <v>0.28000000000000003</v>
      </c>
    </row>
    <row r="6" spans="1:3">
      <c r="A6" s="27" t="s">
        <v>16</v>
      </c>
      <c r="B6" s="27">
        <v>0.71099999999999997</v>
      </c>
      <c r="C6" s="27">
        <v>0.32200000000000001</v>
      </c>
    </row>
    <row r="7" spans="1:3">
      <c r="A7" s="39" t="s">
        <v>29</v>
      </c>
      <c r="B7" s="26">
        <v>0.71799999999999997</v>
      </c>
      <c r="C7" s="26">
        <v>0.46200000000000002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zoomScale="185" zoomScaleNormal="185" workbookViewId="0">
      <selection activeCell="F5" sqref="F5"/>
    </sheetView>
  </sheetViews>
  <sheetFormatPr defaultColWidth="9" defaultRowHeight="14.25"/>
  <cols>
    <col min="1" max="1" width="36.625" customWidth="1"/>
  </cols>
  <sheetData>
    <row r="1" spans="1:6">
      <c r="A1" s="40" t="s">
        <v>0</v>
      </c>
      <c r="B1" s="40" t="s">
        <v>3</v>
      </c>
      <c r="C1" s="40" t="s">
        <v>30</v>
      </c>
      <c r="D1" s="40" t="s">
        <v>31</v>
      </c>
      <c r="E1" s="40" t="s">
        <v>32</v>
      </c>
      <c r="F1" s="40" t="s">
        <v>33</v>
      </c>
    </row>
    <row r="2" spans="1:6">
      <c r="A2" s="27" t="s">
        <v>34</v>
      </c>
      <c r="B2" s="39">
        <v>0.58399999999999996</v>
      </c>
      <c r="C2" s="39">
        <v>4.1660000000000004</v>
      </c>
      <c r="D2" s="39">
        <v>2.98</v>
      </c>
      <c r="E2" s="39">
        <v>2.46</v>
      </c>
      <c r="F2" s="39">
        <v>1.891</v>
      </c>
    </row>
    <row r="3" spans="1:6">
      <c r="A3" s="27" t="s">
        <v>35</v>
      </c>
      <c r="B3" s="27">
        <v>0.622</v>
      </c>
      <c r="C3" s="27">
        <v>5.6280000000000001</v>
      </c>
      <c r="D3" s="27">
        <v>4.274</v>
      </c>
      <c r="E3" s="27">
        <v>3.4990000000000001</v>
      </c>
      <c r="F3" s="27">
        <v>2.6779999999999999</v>
      </c>
    </row>
    <row r="4" spans="1:6">
      <c r="A4" s="27" t="s">
        <v>36</v>
      </c>
      <c r="B4" s="27">
        <v>0.86799999999999999</v>
      </c>
      <c r="C4" s="27">
        <v>42.558999999999997</v>
      </c>
      <c r="D4" s="27">
        <v>26.655000000000001</v>
      </c>
      <c r="E4" s="27">
        <v>19.363</v>
      </c>
      <c r="F4" s="27">
        <v>10.71</v>
      </c>
    </row>
    <row r="5" spans="1:6">
      <c r="A5" s="27" t="s">
        <v>37</v>
      </c>
      <c r="B5" s="27">
        <v>0.88600000000000001</v>
      </c>
      <c r="C5" s="27">
        <v>44.405999999999999</v>
      </c>
      <c r="D5" s="27">
        <v>29.748000000000001</v>
      </c>
      <c r="E5" s="27">
        <v>19.408000000000001</v>
      </c>
      <c r="F5" s="27">
        <v>10.734999999999999</v>
      </c>
    </row>
    <row r="6" spans="1:6">
      <c r="A6" s="27" t="s">
        <v>38</v>
      </c>
      <c r="B6" s="27">
        <v>0.97199999999999998</v>
      </c>
      <c r="C6" s="27">
        <v>88.17</v>
      </c>
      <c r="D6" s="27">
        <v>58.71</v>
      </c>
      <c r="E6" s="27">
        <v>35.06</v>
      </c>
      <c r="F6" s="27">
        <v>17.39</v>
      </c>
    </row>
    <row r="7" spans="1:6">
      <c r="A7" s="27" t="s">
        <v>39</v>
      </c>
      <c r="B7" s="26">
        <v>0.997</v>
      </c>
      <c r="C7" s="27">
        <v>71.13</v>
      </c>
      <c r="D7" s="27">
        <v>68.78</v>
      </c>
      <c r="E7" s="26">
        <v>49.4</v>
      </c>
      <c r="F7" s="26">
        <v>19.79</v>
      </c>
    </row>
    <row r="8" spans="1:6">
      <c r="A8" s="27" t="s">
        <v>40</v>
      </c>
      <c r="B8" s="27">
        <v>0.97099999999999997</v>
      </c>
      <c r="C8" s="27">
        <v>101.74</v>
      </c>
      <c r="D8" s="27">
        <v>59.92</v>
      </c>
      <c r="E8" s="27">
        <v>35.07</v>
      </c>
      <c r="F8" s="27">
        <v>16.739999999999998</v>
      </c>
    </row>
    <row r="9" spans="1:6">
      <c r="A9" s="39" t="s">
        <v>29</v>
      </c>
      <c r="B9" s="27">
        <v>0.99399999999999999</v>
      </c>
      <c r="C9" s="26">
        <v>122.62</v>
      </c>
      <c r="D9" s="26">
        <v>77.010000000000005</v>
      </c>
      <c r="E9" s="27">
        <v>42.78</v>
      </c>
      <c r="F9" s="27">
        <v>18.34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="295" zoomScaleNormal="295" workbookViewId="0">
      <selection activeCell="A6" sqref="A6"/>
    </sheetView>
  </sheetViews>
  <sheetFormatPr defaultColWidth="9" defaultRowHeight="15"/>
  <cols>
    <col min="1" max="1" width="17.125" style="33" customWidth="1"/>
    <col min="2" max="3" width="9" style="33"/>
    <col min="4" max="4" width="9.5" style="33" customWidth="1"/>
    <col min="5" max="16384" width="9" style="33"/>
  </cols>
  <sheetData>
    <row r="1" spans="1:5">
      <c r="A1" s="34" t="s">
        <v>0</v>
      </c>
      <c r="B1" s="34" t="s">
        <v>3</v>
      </c>
      <c r="C1" s="34" t="s">
        <v>24</v>
      </c>
      <c r="D1" s="35"/>
    </row>
    <row r="2" spans="1:5">
      <c r="A2" s="36" t="s">
        <v>11</v>
      </c>
      <c r="B2" s="36">
        <v>0.92900000000000005</v>
      </c>
      <c r="C2" s="36">
        <v>0.91700000000000004</v>
      </c>
      <c r="D2" s="37">
        <f>(B9-B2)/B2</f>
        <v>6.6738428417653331E-2</v>
      </c>
      <c r="E2" s="37">
        <f>(C9-C2)/C2</f>
        <v>6.2159214830970491E-2</v>
      </c>
    </row>
    <row r="3" spans="1:5">
      <c r="A3" s="27" t="s">
        <v>25</v>
      </c>
      <c r="B3" s="27">
        <v>0.92700000000000005</v>
      </c>
      <c r="C3" s="27">
        <v>0.91300000000000003</v>
      </c>
      <c r="D3" s="37">
        <f>(B9-B3)/B3</f>
        <v>6.9039913700107813E-2</v>
      </c>
      <c r="E3" s="37">
        <f>(C9-C3)/C3</f>
        <v>6.6812705366922173E-2</v>
      </c>
    </row>
    <row r="4" spans="1:5">
      <c r="A4" s="27" t="s">
        <v>41</v>
      </c>
      <c r="B4" s="27">
        <v>0.60299999999999998</v>
      </c>
      <c r="C4" s="27">
        <v>0.54300000000000004</v>
      </c>
      <c r="D4" s="37">
        <f>(B9-B4)/B4</f>
        <v>0.64344941956882262</v>
      </c>
      <c r="E4" s="37">
        <f>(C9-C4)/C4</f>
        <v>0.79373848987108642</v>
      </c>
    </row>
    <row r="5" spans="1:5">
      <c r="A5" s="27" t="s">
        <v>13</v>
      </c>
      <c r="B5" s="27">
        <v>0.95099999999999996</v>
      </c>
      <c r="C5" s="27">
        <v>0.94899999999999995</v>
      </c>
      <c r="D5" s="37">
        <f>(B9-B5)/B5</f>
        <v>4.2060988433228218E-2</v>
      </c>
      <c r="E5" s="37">
        <f>(C9-C5)/C5</f>
        <v>2.6343519494204451E-2</v>
      </c>
    </row>
    <row r="6" spans="1:5">
      <c r="A6" s="27" t="s">
        <v>42</v>
      </c>
      <c r="B6" s="27">
        <v>0.96099999999999997</v>
      </c>
      <c r="C6" s="27">
        <v>0.95599999999999996</v>
      </c>
      <c r="D6" s="37">
        <f>(B9-B6)/B6</f>
        <v>3.1217481789802319E-2</v>
      </c>
      <c r="E6" s="37">
        <f>(C9-C6)/C6</f>
        <v>1.8828451882845206E-2</v>
      </c>
    </row>
    <row r="7" spans="1:5">
      <c r="A7" s="27" t="s">
        <v>16</v>
      </c>
      <c r="B7" s="27">
        <v>0.98499999999999999</v>
      </c>
      <c r="C7" s="26">
        <v>0.98299999999999998</v>
      </c>
      <c r="D7" s="37">
        <f>(B9-B7)/B7</f>
        <v>6.0913705583756396E-3</v>
      </c>
      <c r="E7" s="37">
        <f>(C9-C7)/C7</f>
        <v>-9.1556459816887169E-3</v>
      </c>
    </row>
    <row r="8" spans="1:5">
      <c r="A8" s="38" t="s">
        <v>17</v>
      </c>
      <c r="B8" s="36">
        <v>0.96499999999999997</v>
      </c>
      <c r="C8" s="36">
        <v>0.96599999999999997</v>
      </c>
      <c r="D8" s="37">
        <f>(B9-B8)/B8</f>
        <v>2.6943005181347176E-2</v>
      </c>
      <c r="E8" s="37">
        <f>(C9-C8)/C8</f>
        <v>8.2815734989648108E-3</v>
      </c>
    </row>
    <row r="9" spans="1:5">
      <c r="A9" s="39" t="s">
        <v>29</v>
      </c>
      <c r="B9" s="26">
        <v>0.99099999999999999</v>
      </c>
      <c r="C9" s="27">
        <v>0.97399999999999998</v>
      </c>
      <c r="D9" s="37">
        <f>SUM(D2:D8)/7</f>
        <v>0.12650580109276244</v>
      </c>
      <c r="E9" s="37">
        <f>SUM(E2:E8)/7</f>
        <v>0.138144044137615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="148" zoomScaleNormal="148" workbookViewId="0">
      <selection activeCell="D10" sqref="D10"/>
    </sheetView>
  </sheetViews>
  <sheetFormatPr defaultColWidth="9" defaultRowHeight="15"/>
  <cols>
    <col min="1" max="1" width="18.625" style="28" customWidth="1"/>
    <col min="2" max="16384" width="9" style="28"/>
  </cols>
  <sheetData>
    <row r="1" spans="1:9">
      <c r="A1" s="22" t="s">
        <v>0</v>
      </c>
      <c r="B1" s="22" t="s">
        <v>1</v>
      </c>
      <c r="C1" s="22"/>
      <c r="D1" s="22" t="s">
        <v>2</v>
      </c>
      <c r="E1" s="22"/>
      <c r="F1" s="22" t="s">
        <v>3</v>
      </c>
      <c r="G1" s="24"/>
    </row>
    <row r="2" spans="1:9">
      <c r="A2" s="23" t="s">
        <v>43</v>
      </c>
      <c r="B2" s="23">
        <f>H9</f>
        <v>0.9363999999999999</v>
      </c>
      <c r="C2" s="23">
        <f>I9</f>
        <v>1.7343586710943E-2</v>
      </c>
      <c r="D2" s="23">
        <f>H10</f>
        <v>0.92440000000000011</v>
      </c>
      <c r="E2" s="23">
        <f>I10</f>
        <v>2.1407942451342657E-2</v>
      </c>
      <c r="F2" s="23">
        <f>H8</f>
        <v>0.9827999999999999</v>
      </c>
      <c r="G2" s="24">
        <f>I8</f>
        <v>3.5637059362410954E-3</v>
      </c>
    </row>
    <row r="3" spans="1:9">
      <c r="A3" s="23" t="s">
        <v>44</v>
      </c>
      <c r="B3" s="23">
        <f>H12</f>
        <v>0.9363999999999999</v>
      </c>
      <c r="C3" s="23">
        <f>I12</f>
        <v>1.3446189051177244E-2</v>
      </c>
      <c r="D3" s="24">
        <f>H13</f>
        <v>0.94879999999999998</v>
      </c>
      <c r="E3" s="24">
        <f>I13</f>
        <v>1.0756393447619849E-2</v>
      </c>
      <c r="F3" s="23">
        <f>H11</f>
        <v>0.98640000000000005</v>
      </c>
      <c r="G3" s="23">
        <f>I11</f>
        <v>3.0495901363953842E-3</v>
      </c>
    </row>
    <row r="4" spans="1:9">
      <c r="A4" s="23" t="s">
        <v>45</v>
      </c>
      <c r="B4" s="23">
        <f>H15</f>
        <v>0.94020000000000015</v>
      </c>
      <c r="C4" s="23">
        <f>I15</f>
        <v>1.475466028073838E-2</v>
      </c>
      <c r="D4" s="23">
        <f>H16</f>
        <v>0.95199999999999996</v>
      </c>
      <c r="E4" s="23">
        <f>I16</f>
        <v>1.0977249200050044E-2</v>
      </c>
      <c r="F4" s="23">
        <f>H14</f>
        <v>0.98759999999999992</v>
      </c>
      <c r="G4" s="24">
        <f>I14</f>
        <v>1.6733200530681526E-3</v>
      </c>
    </row>
    <row r="5" spans="1:9">
      <c r="A5" s="23" t="s">
        <v>46</v>
      </c>
      <c r="B5" s="23">
        <f>H18</f>
        <v>0.95700000000000007</v>
      </c>
      <c r="C5" s="23">
        <f>I18</f>
        <v>2.5719642299223345E-2</v>
      </c>
      <c r="D5" s="23">
        <f>H19</f>
        <v>0.93779999999999997</v>
      </c>
      <c r="E5" s="23">
        <f>I19</f>
        <v>1.4956603892595365E-2</v>
      </c>
      <c r="F5" s="23">
        <f>H17</f>
        <v>0.98959999999999992</v>
      </c>
      <c r="G5" s="24">
        <f>I17</f>
        <v>8.9442719099991667E-4</v>
      </c>
    </row>
    <row r="6" spans="1:9">
      <c r="A6" s="30" t="s">
        <v>23</v>
      </c>
      <c r="B6" s="31">
        <v>0.96099999999999997</v>
      </c>
      <c r="C6" s="31">
        <v>6.0000000000000001E-3</v>
      </c>
      <c r="D6" s="31">
        <v>0.95699999999999996</v>
      </c>
      <c r="E6" s="31">
        <v>1.2999999999999999E-2</v>
      </c>
      <c r="F6" s="31">
        <v>0.99199999999999999</v>
      </c>
      <c r="G6" s="32">
        <v>2E-3</v>
      </c>
    </row>
    <row r="7" spans="1:9">
      <c r="C7" s="28">
        <v>1</v>
      </c>
      <c r="D7" s="28">
        <v>2</v>
      </c>
      <c r="E7" s="28">
        <v>3</v>
      </c>
      <c r="F7" s="28">
        <v>4</v>
      </c>
      <c r="G7" s="28">
        <v>5</v>
      </c>
      <c r="H7" s="28" t="s">
        <v>21</v>
      </c>
      <c r="I7" s="28" t="s">
        <v>22</v>
      </c>
    </row>
    <row r="8" spans="1:9">
      <c r="A8" s="54" t="s">
        <v>47</v>
      </c>
      <c r="B8" s="24" t="s">
        <v>3</v>
      </c>
      <c r="C8" s="24">
        <v>0.97699999999999998</v>
      </c>
      <c r="D8" s="24">
        <v>0.98599999999999999</v>
      </c>
      <c r="E8" s="24">
        <v>0.98499999999999999</v>
      </c>
      <c r="F8" s="24">
        <v>0.98199999999999998</v>
      </c>
      <c r="G8" s="24">
        <v>0.98399999999999999</v>
      </c>
      <c r="H8" s="24">
        <f t="shared" ref="H8:H19" si="0">SUM(C8:G8)/5</f>
        <v>0.9827999999999999</v>
      </c>
      <c r="I8" s="24">
        <f t="shared" ref="I8:I19" si="1">STDEV(C8:G8)</f>
        <v>3.5637059362410954E-3</v>
      </c>
    </row>
    <row r="9" spans="1:9">
      <c r="A9" s="54"/>
      <c r="B9" s="24" t="s">
        <v>1</v>
      </c>
      <c r="C9" s="24">
        <v>0.92700000000000005</v>
      </c>
      <c r="D9" s="24">
        <v>0.94499999999999995</v>
      </c>
      <c r="E9" s="24">
        <v>0.91200000000000003</v>
      </c>
      <c r="F9" s="24">
        <v>0.94099999999999995</v>
      </c>
      <c r="G9" s="24">
        <v>0.95699999999999996</v>
      </c>
      <c r="H9" s="24">
        <f t="shared" si="0"/>
        <v>0.9363999999999999</v>
      </c>
      <c r="I9" s="24">
        <f t="shared" si="1"/>
        <v>1.7343586710943E-2</v>
      </c>
    </row>
    <row r="10" spans="1:9">
      <c r="A10" s="54"/>
      <c r="B10" s="24" t="s">
        <v>2</v>
      </c>
      <c r="C10" s="24">
        <v>0.90500000000000003</v>
      </c>
      <c r="D10" s="24">
        <v>0.93600000000000005</v>
      </c>
      <c r="E10" s="24">
        <v>0.95599999999999996</v>
      </c>
      <c r="F10" s="24">
        <v>0.91700000000000004</v>
      </c>
      <c r="G10" s="24">
        <v>0.90800000000000003</v>
      </c>
      <c r="H10" s="24">
        <f t="shared" si="0"/>
        <v>0.92440000000000011</v>
      </c>
      <c r="I10" s="24">
        <f t="shared" si="1"/>
        <v>2.1407942451342657E-2</v>
      </c>
    </row>
    <row r="11" spans="1:9">
      <c r="A11" s="54" t="s">
        <v>44</v>
      </c>
      <c r="B11" s="24" t="s">
        <v>3</v>
      </c>
      <c r="C11" s="24">
        <v>0.98099999999999998</v>
      </c>
      <c r="D11" s="24">
        <v>0.98799999999999999</v>
      </c>
      <c r="E11" s="24">
        <v>0.98799999999999999</v>
      </c>
      <c r="F11" s="24">
        <v>0.98699999999999999</v>
      </c>
      <c r="G11" s="24">
        <v>0.98799999999999999</v>
      </c>
      <c r="H11" s="24">
        <f t="shared" si="0"/>
        <v>0.98640000000000005</v>
      </c>
      <c r="I11" s="24">
        <f t="shared" si="1"/>
        <v>3.0495901363953842E-3</v>
      </c>
    </row>
    <row r="12" spans="1:9">
      <c r="A12" s="54"/>
      <c r="B12" s="24" t="s">
        <v>1</v>
      </c>
      <c r="C12" s="24">
        <v>0.95099999999999996</v>
      </c>
      <c r="D12" s="24">
        <v>0.92100000000000004</v>
      </c>
      <c r="E12" s="24">
        <v>0.92400000000000004</v>
      </c>
      <c r="F12" s="24">
        <v>0.93899999999999995</v>
      </c>
      <c r="G12" s="24">
        <v>0.94699999999999995</v>
      </c>
      <c r="H12" s="24">
        <f t="shared" si="0"/>
        <v>0.9363999999999999</v>
      </c>
      <c r="I12" s="24">
        <f t="shared" si="1"/>
        <v>1.3446189051177244E-2</v>
      </c>
    </row>
    <row r="13" spans="1:9">
      <c r="A13" s="54"/>
      <c r="B13" s="24" t="s">
        <v>2</v>
      </c>
      <c r="C13" s="24">
        <v>0.93100000000000005</v>
      </c>
      <c r="D13" s="24">
        <v>0.94899999999999995</v>
      </c>
      <c r="E13" s="24">
        <v>0.96</v>
      </c>
      <c r="F13" s="24">
        <v>0.95199999999999996</v>
      </c>
      <c r="G13" s="24">
        <v>0.95199999999999996</v>
      </c>
      <c r="H13" s="24">
        <f t="shared" si="0"/>
        <v>0.94879999999999998</v>
      </c>
      <c r="I13" s="24">
        <f t="shared" si="1"/>
        <v>1.0756393447619849E-2</v>
      </c>
    </row>
    <row r="14" spans="1:9">
      <c r="A14" s="54" t="s">
        <v>45</v>
      </c>
      <c r="B14" s="24" t="s">
        <v>3</v>
      </c>
      <c r="C14" s="24">
        <v>0.98499999999999999</v>
      </c>
      <c r="D14" s="24">
        <v>0.98799999999999999</v>
      </c>
      <c r="E14" s="24">
        <v>0.98699999999999999</v>
      </c>
      <c r="F14" s="24">
        <v>0.98899999999999999</v>
      </c>
      <c r="G14" s="24">
        <v>0.98899999999999999</v>
      </c>
      <c r="H14" s="24">
        <f t="shared" si="0"/>
        <v>0.98759999999999992</v>
      </c>
      <c r="I14" s="24">
        <f t="shared" si="1"/>
        <v>1.6733200530681526E-3</v>
      </c>
    </row>
    <row r="15" spans="1:9">
      <c r="A15" s="54"/>
      <c r="B15" s="24" t="s">
        <v>1</v>
      </c>
      <c r="C15" s="24">
        <v>0.92900000000000005</v>
      </c>
      <c r="D15" s="24">
        <v>0.94599999999999995</v>
      </c>
      <c r="E15" s="24">
        <v>0.93600000000000005</v>
      </c>
      <c r="F15" s="24">
        <v>0.96299999999999997</v>
      </c>
      <c r="G15" s="24">
        <v>0.92700000000000005</v>
      </c>
      <c r="H15" s="24">
        <f t="shared" si="0"/>
        <v>0.94020000000000015</v>
      </c>
      <c r="I15" s="24">
        <f t="shared" si="1"/>
        <v>1.475466028073838E-2</v>
      </c>
    </row>
    <row r="16" spans="1:9">
      <c r="A16" s="54"/>
      <c r="B16" s="24" t="s">
        <v>2</v>
      </c>
      <c r="C16" s="24">
        <v>0.95199999999999996</v>
      </c>
      <c r="D16" s="24">
        <v>0.95199999999999996</v>
      </c>
      <c r="E16" s="24">
        <v>0.95299999999999996</v>
      </c>
      <c r="F16" s="24">
        <v>0.93600000000000005</v>
      </c>
      <c r="G16" s="24">
        <v>0.96699999999999997</v>
      </c>
      <c r="H16" s="24">
        <f t="shared" si="0"/>
        <v>0.95199999999999996</v>
      </c>
      <c r="I16" s="24">
        <f t="shared" si="1"/>
        <v>1.0977249200050044E-2</v>
      </c>
    </row>
    <row r="17" spans="1:9">
      <c r="A17" s="54" t="s">
        <v>46</v>
      </c>
      <c r="B17" s="24" t="s">
        <v>3</v>
      </c>
      <c r="C17" s="24">
        <v>0.99</v>
      </c>
      <c r="D17" s="24">
        <v>0.99</v>
      </c>
      <c r="E17" s="24">
        <v>0.99</v>
      </c>
      <c r="F17" s="24">
        <v>0.98799999999999999</v>
      </c>
      <c r="G17" s="24">
        <v>0.99</v>
      </c>
      <c r="H17" s="24">
        <f t="shared" si="0"/>
        <v>0.98959999999999992</v>
      </c>
      <c r="I17" s="24">
        <f t="shared" si="1"/>
        <v>8.9442719099991667E-4</v>
      </c>
    </row>
    <row r="18" spans="1:9">
      <c r="A18" s="54"/>
      <c r="B18" s="24" t="s">
        <v>1</v>
      </c>
      <c r="C18" s="24">
        <v>0.97699999999999998</v>
      </c>
      <c r="D18" s="24">
        <v>0.96799999999999997</v>
      </c>
      <c r="E18" s="24">
        <v>0.96299999999999997</v>
      </c>
      <c r="F18" s="24">
        <v>0.91200000000000003</v>
      </c>
      <c r="G18" s="24">
        <v>0.96499999999999997</v>
      </c>
      <c r="H18" s="24">
        <f t="shared" si="0"/>
        <v>0.95700000000000007</v>
      </c>
      <c r="I18" s="24">
        <f t="shared" si="1"/>
        <v>2.5719642299223345E-2</v>
      </c>
    </row>
    <row r="19" spans="1:9">
      <c r="A19" s="54"/>
      <c r="B19" s="24" t="s">
        <v>2</v>
      </c>
      <c r="C19" s="24">
        <v>0.91400000000000003</v>
      </c>
      <c r="D19" s="24">
        <v>0.93300000000000005</v>
      </c>
      <c r="E19" s="24">
        <v>0.94499999999999995</v>
      </c>
      <c r="F19" s="24">
        <v>0.94499999999999995</v>
      </c>
      <c r="G19" s="24">
        <v>0.95199999999999996</v>
      </c>
      <c r="H19" s="24">
        <f t="shared" si="0"/>
        <v>0.93779999999999997</v>
      </c>
      <c r="I19" s="24">
        <f t="shared" si="1"/>
        <v>1.4956603892595365E-2</v>
      </c>
    </row>
  </sheetData>
  <mergeCells count="4">
    <mergeCell ref="A8:A10"/>
    <mergeCell ref="A11:A13"/>
    <mergeCell ref="A14:A16"/>
    <mergeCell ref="A17:A19"/>
  </mergeCells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9"/>
  <sheetViews>
    <sheetView zoomScale="190" zoomScaleNormal="190" workbookViewId="0">
      <selection activeCell="F2" sqref="F2:F5"/>
    </sheetView>
  </sheetViews>
  <sheetFormatPr defaultColWidth="9" defaultRowHeight="14.25"/>
  <cols>
    <col min="1" max="1" width="18.25" customWidth="1"/>
  </cols>
  <sheetData>
    <row r="1" spans="1:9" ht="15">
      <c r="A1" s="22" t="s">
        <v>0</v>
      </c>
      <c r="B1" s="22" t="s">
        <v>1</v>
      </c>
      <c r="C1" s="22"/>
      <c r="D1" s="22" t="s">
        <v>2</v>
      </c>
      <c r="E1" s="22"/>
      <c r="F1" s="22" t="s">
        <v>3</v>
      </c>
      <c r="G1" s="24"/>
      <c r="H1" s="28"/>
      <c r="I1" s="28"/>
    </row>
    <row r="2" spans="1:9" ht="15">
      <c r="A2" s="23" t="s">
        <v>43</v>
      </c>
      <c r="B2" s="23">
        <f>H9</f>
        <v>0.89839999999999998</v>
      </c>
      <c r="C2" s="23">
        <f>I9</f>
        <v>4.2453503977881536E-2</v>
      </c>
      <c r="D2" s="23">
        <f>H10</f>
        <v>0.81780000000000008</v>
      </c>
      <c r="E2" s="23">
        <f>I10</f>
        <v>6.162953837243957E-2</v>
      </c>
      <c r="F2" s="23">
        <f>H8</f>
        <v>0.94700000000000006</v>
      </c>
      <c r="G2" s="24">
        <f>I8</f>
        <v>2.4545875417267132E-2</v>
      </c>
      <c r="H2" s="28"/>
      <c r="I2" s="28"/>
    </row>
    <row r="3" spans="1:9" ht="15">
      <c r="A3" s="23" t="s">
        <v>44</v>
      </c>
      <c r="B3" s="23">
        <f>H12</f>
        <v>0.96439999999999981</v>
      </c>
      <c r="C3" s="23">
        <f>I12</f>
        <v>7.2663608498339865E-3</v>
      </c>
      <c r="D3" s="24">
        <f>H13</f>
        <v>0.95280000000000009</v>
      </c>
      <c r="E3" s="24">
        <f>I13</f>
        <v>1.0894952959971843E-2</v>
      </c>
      <c r="F3" s="23">
        <f>H11</f>
        <v>0.99220000000000008</v>
      </c>
      <c r="G3" s="23">
        <f>I11</f>
        <v>2.1679483388678815E-3</v>
      </c>
      <c r="H3" s="28"/>
      <c r="I3" s="28"/>
    </row>
    <row r="4" spans="1:9" ht="15">
      <c r="A4" s="23" t="s">
        <v>45</v>
      </c>
      <c r="B4" s="23">
        <f>H15</f>
        <v>0.96299999999999986</v>
      </c>
      <c r="C4" s="23">
        <f>I15</f>
        <v>7.0000000000000053E-3</v>
      </c>
      <c r="D4" s="23">
        <f>H16</f>
        <v>0.9526</v>
      </c>
      <c r="E4" s="23">
        <f>I16</f>
        <v>9.3701654200979423E-3</v>
      </c>
      <c r="F4" s="23">
        <f>H14</f>
        <v>0.99220000000000008</v>
      </c>
      <c r="G4" s="24">
        <f>I14</f>
        <v>1.7888543819998333E-3</v>
      </c>
      <c r="H4" s="28"/>
      <c r="I4" s="28"/>
    </row>
    <row r="5" spans="1:9" ht="15">
      <c r="A5" s="23" t="s">
        <v>46</v>
      </c>
      <c r="B5" s="23">
        <f>H18</f>
        <v>0.97620000000000007</v>
      </c>
      <c r="C5" s="23">
        <f>I18</f>
        <v>3.9623225512317936E-3</v>
      </c>
      <c r="D5" s="23">
        <f>H19</f>
        <v>0.96099999999999997</v>
      </c>
      <c r="E5" s="23">
        <f>I19</f>
        <v>8.2764726786234318E-3</v>
      </c>
      <c r="F5" s="23">
        <f>H17</f>
        <v>0.99540000000000006</v>
      </c>
      <c r="G5" s="24">
        <f>I17</f>
        <v>5.4772255750516654E-4</v>
      </c>
      <c r="H5" s="28"/>
      <c r="I5" s="28"/>
    </row>
    <row r="6" spans="1:9" ht="15">
      <c r="A6" s="25" t="s">
        <v>20</v>
      </c>
      <c r="B6" s="26">
        <v>0.98099999999999998</v>
      </c>
      <c r="C6" s="26">
        <v>4.0000000000000001E-3</v>
      </c>
      <c r="D6" s="27">
        <v>0.95299999999999996</v>
      </c>
      <c r="E6" s="27">
        <v>1.2E-2</v>
      </c>
      <c r="F6" s="26">
        <v>0.995</v>
      </c>
      <c r="G6" s="29">
        <v>1E-3</v>
      </c>
      <c r="H6" s="28"/>
      <c r="I6" s="28"/>
    </row>
    <row r="7" spans="1:9" ht="15">
      <c r="A7" s="28"/>
      <c r="B7" s="28"/>
      <c r="C7" s="28">
        <v>1</v>
      </c>
      <c r="D7" s="28">
        <v>2</v>
      </c>
      <c r="E7" s="28">
        <v>3</v>
      </c>
      <c r="F7" s="28">
        <v>4</v>
      </c>
      <c r="G7" s="28">
        <v>5</v>
      </c>
      <c r="H7" s="28" t="s">
        <v>21</v>
      </c>
      <c r="I7" s="28" t="s">
        <v>22</v>
      </c>
    </row>
    <row r="8" spans="1:9" ht="15">
      <c r="A8" s="54" t="s">
        <v>47</v>
      </c>
      <c r="B8" s="24" t="s">
        <v>3</v>
      </c>
      <c r="C8" s="24">
        <v>0.90500000000000003</v>
      </c>
      <c r="D8" s="24">
        <v>0.96599999999999997</v>
      </c>
      <c r="E8" s="24">
        <v>0.96299999999999997</v>
      </c>
      <c r="F8" s="24">
        <v>0.95199999999999996</v>
      </c>
      <c r="G8" s="24">
        <v>0.94899999999999995</v>
      </c>
      <c r="H8" s="24">
        <f t="shared" ref="H8:H19" si="0">SUM(C8:G8)/5</f>
        <v>0.94700000000000006</v>
      </c>
      <c r="I8" s="24">
        <f t="shared" ref="I8:I19" si="1">STDEV(C8:G8)</f>
        <v>2.4545875417267132E-2</v>
      </c>
    </row>
    <row r="9" spans="1:9" ht="15">
      <c r="A9" s="54"/>
      <c r="B9" s="24" t="s">
        <v>1</v>
      </c>
      <c r="C9" s="24">
        <v>0.82599999999999996</v>
      </c>
      <c r="D9" s="24">
        <v>0.89900000000000002</v>
      </c>
      <c r="E9" s="24">
        <v>0.91400000000000003</v>
      </c>
      <c r="F9" s="24">
        <v>0.93500000000000005</v>
      </c>
      <c r="G9" s="24">
        <v>0.91800000000000004</v>
      </c>
      <c r="H9" s="24">
        <f t="shared" si="0"/>
        <v>0.89839999999999998</v>
      </c>
      <c r="I9" s="24">
        <f t="shared" si="1"/>
        <v>4.2453503977881536E-2</v>
      </c>
    </row>
    <row r="10" spans="1:9" ht="15">
      <c r="A10" s="54"/>
      <c r="B10" s="24" t="s">
        <v>2</v>
      </c>
      <c r="C10" s="24">
        <v>0.73</v>
      </c>
      <c r="D10" s="24">
        <v>0.9</v>
      </c>
      <c r="E10" s="24">
        <v>0.83299999999999996</v>
      </c>
      <c r="F10" s="24">
        <v>0.79800000000000004</v>
      </c>
      <c r="G10" s="24">
        <v>0.82799999999999996</v>
      </c>
      <c r="H10" s="24">
        <f t="shared" si="0"/>
        <v>0.81780000000000008</v>
      </c>
      <c r="I10" s="24">
        <f t="shared" si="1"/>
        <v>6.162953837243957E-2</v>
      </c>
    </row>
    <row r="11" spans="1:9" ht="15">
      <c r="A11" s="54" t="s">
        <v>44</v>
      </c>
      <c r="B11" s="24" t="s">
        <v>3</v>
      </c>
      <c r="C11" s="24">
        <v>0.99099999999999999</v>
      </c>
      <c r="D11" s="24">
        <v>0.99399999999999999</v>
      </c>
      <c r="E11" s="24">
        <v>0.98899999999999999</v>
      </c>
      <c r="F11" s="24">
        <v>0.99399999999999999</v>
      </c>
      <c r="G11" s="24">
        <v>0.99299999999999999</v>
      </c>
      <c r="H11" s="24">
        <f t="shared" si="0"/>
        <v>0.99220000000000008</v>
      </c>
      <c r="I11" s="24">
        <f t="shared" si="1"/>
        <v>2.1679483388678815E-3</v>
      </c>
    </row>
    <row r="12" spans="1:9" ht="15">
      <c r="A12" s="54"/>
      <c r="B12" s="24" t="s">
        <v>1</v>
      </c>
      <c r="C12" s="24">
        <v>0.95899999999999996</v>
      </c>
      <c r="D12" s="24">
        <v>0.96299999999999997</v>
      </c>
      <c r="E12" s="24">
        <v>0.96799999999999997</v>
      </c>
      <c r="F12" s="24">
        <v>0.95699999999999996</v>
      </c>
      <c r="G12" s="24">
        <v>0.97499999999999998</v>
      </c>
      <c r="H12" s="24">
        <f t="shared" si="0"/>
        <v>0.96439999999999981</v>
      </c>
      <c r="I12" s="24">
        <f t="shared" si="1"/>
        <v>7.2663608498339865E-3</v>
      </c>
    </row>
    <row r="13" spans="1:9" ht="15">
      <c r="A13" s="54"/>
      <c r="B13" s="24" t="s">
        <v>2</v>
      </c>
      <c r="C13" s="24">
        <v>0.96</v>
      </c>
      <c r="D13" s="24">
        <v>0.95399999999999996</v>
      </c>
      <c r="E13" s="24">
        <v>0.93500000000000005</v>
      </c>
      <c r="F13" s="24">
        <v>0.96299999999999997</v>
      </c>
      <c r="G13" s="24">
        <v>0.95199999999999996</v>
      </c>
      <c r="H13" s="24">
        <f t="shared" si="0"/>
        <v>0.95280000000000009</v>
      </c>
      <c r="I13" s="24">
        <f t="shared" si="1"/>
        <v>1.0894952959971843E-2</v>
      </c>
    </row>
    <row r="14" spans="1:9" ht="15">
      <c r="A14" s="54" t="s">
        <v>45</v>
      </c>
      <c r="B14" s="24" t="s">
        <v>3</v>
      </c>
      <c r="C14" s="24">
        <v>0.99299999999999999</v>
      </c>
      <c r="D14" s="24">
        <v>0.99299999999999999</v>
      </c>
      <c r="E14" s="24">
        <v>0.98899999999999999</v>
      </c>
      <c r="F14" s="24">
        <v>0.99299999999999999</v>
      </c>
      <c r="G14" s="24">
        <v>0.99299999999999999</v>
      </c>
      <c r="H14" s="24">
        <f t="shared" si="0"/>
        <v>0.99220000000000008</v>
      </c>
      <c r="I14" s="24">
        <f t="shared" si="1"/>
        <v>1.7888543819998333E-3</v>
      </c>
    </row>
    <row r="15" spans="1:9" ht="15">
      <c r="A15" s="54"/>
      <c r="B15" s="24" t="s">
        <v>1</v>
      </c>
      <c r="C15" s="24">
        <v>0.97199999999999998</v>
      </c>
      <c r="D15" s="24">
        <v>0.95599999999999996</v>
      </c>
      <c r="E15" s="24">
        <v>0.96399999999999997</v>
      </c>
      <c r="F15" s="24">
        <v>0.95599999999999996</v>
      </c>
      <c r="G15" s="24">
        <v>0.96699999999999997</v>
      </c>
      <c r="H15" s="24">
        <f t="shared" si="0"/>
        <v>0.96299999999999986</v>
      </c>
      <c r="I15" s="24">
        <f t="shared" si="1"/>
        <v>7.0000000000000053E-3</v>
      </c>
    </row>
    <row r="16" spans="1:9" ht="15">
      <c r="A16" s="54"/>
      <c r="B16" s="24" t="s">
        <v>2</v>
      </c>
      <c r="C16" s="24">
        <v>0.95499999999999996</v>
      </c>
      <c r="D16" s="24">
        <v>0.95599999999999996</v>
      </c>
      <c r="E16" s="24">
        <v>0.93600000000000005</v>
      </c>
      <c r="F16" s="24">
        <v>0.95799999999999996</v>
      </c>
      <c r="G16" s="24">
        <v>0.95799999999999996</v>
      </c>
      <c r="H16" s="24">
        <f t="shared" si="0"/>
        <v>0.9526</v>
      </c>
      <c r="I16" s="24">
        <f t="shared" si="1"/>
        <v>9.3701654200979423E-3</v>
      </c>
    </row>
    <row r="17" spans="1:9" ht="15">
      <c r="A17" s="54" t="s">
        <v>46</v>
      </c>
      <c r="B17" s="24" t="s">
        <v>3</v>
      </c>
      <c r="C17" s="24">
        <v>0.996</v>
      </c>
      <c r="D17" s="24">
        <v>0.996</v>
      </c>
      <c r="E17" s="24">
        <v>0.995</v>
      </c>
      <c r="F17" s="24">
        <v>0.995</v>
      </c>
      <c r="G17" s="24">
        <v>0.995</v>
      </c>
      <c r="H17" s="24">
        <f t="shared" si="0"/>
        <v>0.99540000000000006</v>
      </c>
      <c r="I17" s="24">
        <f t="shared" si="1"/>
        <v>5.4772255750516654E-4</v>
      </c>
    </row>
    <row r="18" spans="1:9" ht="15">
      <c r="A18" s="54"/>
      <c r="B18" s="24" t="s">
        <v>1</v>
      </c>
      <c r="C18" s="24">
        <v>0.97</v>
      </c>
      <c r="D18" s="24">
        <v>0.97899999999999998</v>
      </c>
      <c r="E18" s="24">
        <v>0.97699999999999998</v>
      </c>
      <c r="F18" s="24">
        <v>0.97499999999999998</v>
      </c>
      <c r="G18" s="24">
        <v>0.98</v>
      </c>
      <c r="H18" s="24">
        <f t="shared" si="0"/>
        <v>0.97620000000000007</v>
      </c>
      <c r="I18" s="24">
        <f t="shared" si="1"/>
        <v>3.9623225512317936E-3</v>
      </c>
    </row>
    <row r="19" spans="1:9" ht="15">
      <c r="A19" s="54"/>
      <c r="B19" s="24" t="s">
        <v>2</v>
      </c>
      <c r="C19" s="24">
        <v>0.96899999999999997</v>
      </c>
      <c r="D19" s="24">
        <v>0.96199999999999997</v>
      </c>
      <c r="E19" s="24">
        <v>0.96399999999999997</v>
      </c>
      <c r="F19" s="24">
        <v>0.96299999999999997</v>
      </c>
      <c r="G19" s="24">
        <v>0.94699999999999995</v>
      </c>
      <c r="H19" s="24">
        <f t="shared" si="0"/>
        <v>0.96099999999999997</v>
      </c>
      <c r="I19" s="24">
        <f t="shared" si="1"/>
        <v>8.2764726786234318E-3</v>
      </c>
    </row>
  </sheetData>
  <mergeCells count="4">
    <mergeCell ref="A8:A10"/>
    <mergeCell ref="A11:A13"/>
    <mergeCell ref="A14:A16"/>
    <mergeCell ref="A17:A19"/>
  </mergeCells>
  <phoneticPr fontId="2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0FC2-3C05-46F3-ABA1-3156778ACECF}">
  <dimension ref="A2:K18"/>
  <sheetViews>
    <sheetView zoomScale="175" zoomScaleNormal="175" workbookViewId="0">
      <selection activeCell="I17" sqref="I17"/>
    </sheetView>
  </sheetViews>
  <sheetFormatPr defaultRowHeight="14.25"/>
  <cols>
    <col min="1" max="1" width="17.75" customWidth="1"/>
    <col min="2" max="2" width="8.5" customWidth="1"/>
    <col min="3" max="3" width="10" customWidth="1"/>
    <col min="4" max="4" width="10.375" customWidth="1"/>
    <col min="5" max="5" width="6.5" customWidth="1"/>
    <col min="6" max="6" width="7.875" customWidth="1"/>
  </cols>
  <sheetData>
    <row r="2" spans="1:11">
      <c r="B2" s="36" t="s">
        <v>1</v>
      </c>
      <c r="C2" s="36"/>
      <c r="D2" s="36" t="s">
        <v>2</v>
      </c>
      <c r="E2" s="36"/>
      <c r="F2" s="36" t="s">
        <v>3</v>
      </c>
    </row>
    <row r="3" spans="1:11" ht="15">
      <c r="A3" s="36" t="s">
        <v>65</v>
      </c>
      <c r="B3" s="40">
        <v>0.96299999999999997</v>
      </c>
      <c r="C3" s="40">
        <v>8.0000000000000002E-3</v>
      </c>
      <c r="D3" s="40">
        <v>0.95699999999999996</v>
      </c>
      <c r="E3" s="40">
        <v>7.0000000000000001E-3</v>
      </c>
      <c r="F3" s="40">
        <v>0.98899999999999999</v>
      </c>
      <c r="G3" s="23">
        <v>1E-3</v>
      </c>
      <c r="H3" s="23"/>
      <c r="I3" s="23"/>
      <c r="J3" s="23"/>
    </row>
    <row r="4" spans="1:11" ht="15">
      <c r="A4" s="27" t="s">
        <v>66</v>
      </c>
      <c r="B4" s="48">
        <v>0.93400000000000005</v>
      </c>
      <c r="C4" s="48">
        <v>2.5999999999999999E-2</v>
      </c>
      <c r="D4" s="48">
        <v>0.92100000000000004</v>
      </c>
      <c r="E4" s="48">
        <v>1.2E-2</v>
      </c>
      <c r="F4" s="48">
        <v>0.95699999999999996</v>
      </c>
      <c r="G4" s="23">
        <v>2E-3</v>
      </c>
      <c r="H4" s="50">
        <f>(B3-B4)/B4</f>
        <v>3.1049250535331814E-2</v>
      </c>
      <c r="I4" s="50">
        <f>(D3-D4)/D4</f>
        <v>3.908794788273607E-2</v>
      </c>
      <c r="J4" s="50">
        <f>(F3-F4)/F4</f>
        <v>3.3437826541274848E-2</v>
      </c>
    </row>
    <row r="5" spans="1:11" ht="15">
      <c r="A5" s="27" t="s">
        <v>67</v>
      </c>
      <c r="B5" s="48">
        <v>0.94299999999999995</v>
      </c>
      <c r="C5" s="48">
        <v>4.0000000000000001E-3</v>
      </c>
      <c r="D5" s="48">
        <v>0.94599999999999995</v>
      </c>
      <c r="E5" s="48">
        <v>2.1000000000000001E-2</v>
      </c>
      <c r="F5" s="48">
        <v>0.96399999999999997</v>
      </c>
      <c r="G5" s="23">
        <v>4.0000000000000001E-3</v>
      </c>
      <c r="H5" s="50">
        <f>(B3-B5)/B5</f>
        <v>2.1208907741251344E-2</v>
      </c>
      <c r="I5" s="50">
        <f>(D3-D5)/D5</f>
        <v>1.1627906976744196E-2</v>
      </c>
      <c r="J5" s="50">
        <f>(F3-F5)/F5</f>
        <v>2.5933609958506246E-2</v>
      </c>
      <c r="K5" s="51">
        <f>(F5-F6)/F6</f>
        <v>2.8815368196371302E-2</v>
      </c>
    </row>
    <row r="6" spans="1:11" ht="15">
      <c r="A6" s="27" t="s">
        <v>68</v>
      </c>
      <c r="B6" s="48">
        <v>0.92700000000000005</v>
      </c>
      <c r="C6" s="48">
        <v>1.2999999999999999E-2</v>
      </c>
      <c r="D6" s="48">
        <v>0.91500000000000004</v>
      </c>
      <c r="E6" s="48">
        <v>1.0999999999999999E-2</v>
      </c>
      <c r="F6" s="48">
        <v>0.93700000000000006</v>
      </c>
      <c r="G6" s="23">
        <v>3.0000000000000001E-3</v>
      </c>
      <c r="H6" s="50">
        <f>(B3-B6)/B6</f>
        <v>3.8834951456310593E-2</v>
      </c>
      <c r="I6" s="50">
        <f>(D3-D6)/D6</f>
        <v>4.590163934426221E-2</v>
      </c>
      <c r="J6" s="50">
        <f>(F3-F6)/F6</f>
        <v>5.5496264674492993E-2</v>
      </c>
    </row>
    <row r="7" spans="1:11" ht="15">
      <c r="A7" s="27" t="s">
        <v>69</v>
      </c>
      <c r="B7" s="48">
        <v>0.92100000000000004</v>
      </c>
      <c r="C7" s="48">
        <v>1.4999999999999999E-2</v>
      </c>
      <c r="D7" s="48">
        <v>0.90900000000000003</v>
      </c>
      <c r="E7" s="48">
        <v>1.0999999999999999E-2</v>
      </c>
      <c r="F7" s="48">
        <v>0.92700000000000005</v>
      </c>
      <c r="G7" s="23">
        <v>2E-3</v>
      </c>
      <c r="H7" s="50">
        <f>(B3-B7)/B7</f>
        <v>4.5602605863192099E-2</v>
      </c>
      <c r="I7" s="50">
        <f>(D3-D7)/D7</f>
        <v>5.280528052805273E-2</v>
      </c>
      <c r="J7" s="50">
        <f>(F3-F7)/F7</f>
        <v>6.6882416396979436E-2</v>
      </c>
    </row>
    <row r="8" spans="1:11" ht="15">
      <c r="B8" s="49"/>
      <c r="C8" s="49"/>
      <c r="D8" s="49"/>
      <c r="E8" s="49"/>
      <c r="F8" s="49"/>
      <c r="G8" s="23"/>
      <c r="H8" s="50"/>
      <c r="I8" s="50"/>
      <c r="J8" s="51"/>
    </row>
    <row r="9" spans="1:11" ht="15">
      <c r="A9" s="36" t="s">
        <v>65</v>
      </c>
      <c r="B9" s="40">
        <v>0.98099999999999998</v>
      </c>
      <c r="C9" s="40">
        <v>4.0000000000000001E-3</v>
      </c>
      <c r="D9" s="40">
        <v>0.96399999999999997</v>
      </c>
      <c r="E9" s="40">
        <v>8.0000000000000002E-3</v>
      </c>
      <c r="F9" s="40">
        <v>0.99399999999999999</v>
      </c>
      <c r="G9" s="23">
        <v>1E-3</v>
      </c>
      <c r="H9" s="50"/>
      <c r="I9" s="50"/>
      <c r="J9" s="51"/>
    </row>
    <row r="10" spans="1:11" ht="15">
      <c r="A10" s="27" t="s">
        <v>66</v>
      </c>
      <c r="B10" s="48">
        <v>0.95899999999999996</v>
      </c>
      <c r="C10" s="48">
        <v>4.2000000000000003E-2</v>
      </c>
      <c r="D10" s="48">
        <v>0.94099999999999995</v>
      </c>
      <c r="E10" s="48">
        <v>6.2E-2</v>
      </c>
      <c r="F10" s="48">
        <v>0.97099999999999997</v>
      </c>
      <c r="G10" s="23">
        <v>2.5000000000000001E-2</v>
      </c>
      <c r="H10" s="50">
        <f>(B9-B10)/B10</f>
        <v>2.2940563086548509E-2</v>
      </c>
      <c r="I10" s="50">
        <f>(D9-D10)/D10</f>
        <v>2.4442082890541998E-2</v>
      </c>
      <c r="J10" s="50">
        <f>(F9-F10)/F10</f>
        <v>2.3686920700308981E-2</v>
      </c>
    </row>
    <row r="11" spans="1:11" ht="15">
      <c r="A11" s="27" t="s">
        <v>67</v>
      </c>
      <c r="B11" s="48">
        <v>0.96299999999999997</v>
      </c>
      <c r="C11" s="48">
        <v>7.0000000000000001E-3</v>
      </c>
      <c r="D11" s="48">
        <v>0.95499999999999996</v>
      </c>
      <c r="E11" s="48">
        <v>8.9999999999999993E-3</v>
      </c>
      <c r="F11" s="48">
        <v>0.97299999999999998</v>
      </c>
      <c r="G11" s="23">
        <v>1E-3</v>
      </c>
      <c r="H11" s="50">
        <f>(B9-B11)/B11</f>
        <v>1.8691588785046745E-2</v>
      </c>
      <c r="I11" s="50">
        <f>(D9-D11)/D11</f>
        <v>9.4240837696335164E-3</v>
      </c>
      <c r="J11" s="50">
        <f>(F9-F11)/F11</f>
        <v>2.1582733812949659E-2</v>
      </c>
      <c r="K11" s="51">
        <f>(F11-F12)/F12</f>
        <v>2.3133543638275522E-2</v>
      </c>
    </row>
    <row r="12" spans="1:11" ht="15">
      <c r="A12" s="27" t="s">
        <v>68</v>
      </c>
      <c r="B12" s="48">
        <v>0.94399999999999995</v>
      </c>
      <c r="C12" s="48">
        <v>4.0000000000000001E-3</v>
      </c>
      <c r="D12" s="48">
        <v>0.93300000000000005</v>
      </c>
      <c r="E12" s="48">
        <v>8.0000000000000002E-3</v>
      </c>
      <c r="F12" s="48">
        <v>0.95099999999999996</v>
      </c>
      <c r="G12" s="23">
        <v>1E-3</v>
      </c>
      <c r="H12" s="50">
        <f>(B9-B12)/B12</f>
        <v>3.9194915254237322E-2</v>
      </c>
      <c r="I12" s="50">
        <f>(D9-D12)/D12</f>
        <v>3.3226152197213199E-2</v>
      </c>
      <c r="J12" s="50">
        <f>(F9-F12)/F12</f>
        <v>4.5215562565720339E-2</v>
      </c>
    </row>
    <row r="13" spans="1:11" ht="15">
      <c r="A13" s="27" t="s">
        <v>69</v>
      </c>
      <c r="B13" s="48">
        <v>0.93300000000000005</v>
      </c>
      <c r="C13" s="48">
        <v>7.0000000000000001E-3</v>
      </c>
      <c r="D13" s="48">
        <v>0.92100000000000004</v>
      </c>
      <c r="E13" s="48">
        <v>1.0999999999999999E-2</v>
      </c>
      <c r="F13" s="48">
        <v>0.94399999999999995</v>
      </c>
      <c r="G13" s="23">
        <v>2E-3</v>
      </c>
      <c r="H13" s="50">
        <f>(B9-B13)/B13</f>
        <v>5.1446945337620502E-2</v>
      </c>
      <c r="I13" s="50">
        <f>(D9-D13)/D13</f>
        <v>4.6688382193268103E-2</v>
      </c>
      <c r="J13" s="50">
        <f>(F9-F13)/F13</f>
        <v>5.2966101694915307E-2</v>
      </c>
    </row>
    <row r="14" spans="1:11" ht="15">
      <c r="B14" s="23"/>
      <c r="C14" s="23"/>
      <c r="D14" s="23"/>
      <c r="E14" s="23"/>
      <c r="F14" s="23"/>
      <c r="G14" s="23"/>
      <c r="H14" s="23"/>
      <c r="I14" s="23"/>
    </row>
    <row r="15" spans="1:11" ht="15">
      <c r="B15" s="23"/>
      <c r="C15" s="23"/>
      <c r="D15" s="23"/>
      <c r="E15" s="23"/>
      <c r="F15" s="23"/>
      <c r="G15" s="23"/>
      <c r="H15" s="23"/>
      <c r="I15" s="23"/>
    </row>
    <row r="16" spans="1:11" ht="15">
      <c r="B16" s="23"/>
      <c r="C16" s="23"/>
      <c r="D16" s="23"/>
      <c r="E16" s="23"/>
      <c r="F16" s="10">
        <v>0.96</v>
      </c>
      <c r="G16" s="50">
        <f>(F16-F7)/F7</f>
        <v>3.5598705501618033E-2</v>
      </c>
      <c r="H16" s="23"/>
      <c r="I16" s="23"/>
    </row>
    <row r="17" spans="2:9" ht="15">
      <c r="B17" s="23"/>
      <c r="C17" s="23"/>
      <c r="D17" s="23"/>
      <c r="E17" s="23"/>
      <c r="F17" s="27">
        <v>0.97399999999999998</v>
      </c>
      <c r="G17" s="50">
        <f>(F17-F13)/F13</f>
        <v>3.1779661016949186E-2</v>
      </c>
      <c r="H17" s="23"/>
      <c r="I17" s="23"/>
    </row>
    <row r="18" spans="2:9" ht="15">
      <c r="B18" s="23"/>
      <c r="C18" s="23"/>
      <c r="D18" s="23"/>
      <c r="E18" s="23"/>
      <c r="F18" s="23"/>
      <c r="G18" s="23"/>
      <c r="H18" s="23"/>
      <c r="I18" s="23"/>
    </row>
  </sheetData>
  <phoneticPr fontId="2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Human</vt:lpstr>
      <vt:lpstr>C.elegans</vt:lpstr>
      <vt:lpstr>GPCR_reverse</vt:lpstr>
      <vt:lpstr>Kinase_reverse</vt:lpstr>
      <vt:lpstr>DUDE</vt:lpstr>
      <vt:lpstr>BindingDB</vt:lpstr>
      <vt:lpstr>Ablation_human</vt:lpstr>
      <vt:lpstr>Ablation_celegan</vt:lpstr>
      <vt:lpstr>Sheet2</vt:lpstr>
      <vt:lpstr>Sheet3</vt:lpstr>
      <vt:lpstr>drug-cold-start</vt:lpstr>
      <vt:lpstr>protein-cold-start</vt:lpstr>
      <vt:lpstr>drug-protein-cold-start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曾文亮</dc:creator>
  <cp:lastModifiedBy>曾文亮</cp:lastModifiedBy>
  <dcterms:created xsi:type="dcterms:W3CDTF">2015-06-07T02:19:00Z</dcterms:created>
  <dcterms:modified xsi:type="dcterms:W3CDTF">2023-07-02T04:42:20Z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2052-5.4.0.7910</vt:lpwstr>
  </property>
  <property fmtid="{D5CDD505-2E9C-101B-9397-08002B2CF9AE}" pid="3" name="ICV">
    <vt:lpwstr>ACA3FD08FA5C8B84A2E66564F40B96D1_43</vt:lpwstr>
  </property>
</Properties>
</file>